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From SAM Data Pull" sheetId="2" state="visible" r:id="rId2"/>
    <sheet xmlns:r="http://schemas.openxmlformats.org/officeDocument/2006/relationships" name="Solar - PV Dist. Res" sheetId="3" state="visible" r:id="rId3"/>
    <sheet xmlns:r="http://schemas.openxmlformats.org/officeDocument/2006/relationships" name="DSCF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8">
    <numFmt numFmtId="164" formatCode="0.0000"/>
    <numFmt numFmtId="165" formatCode="&quot;$&quot;#,##0"/>
    <numFmt numFmtId="166" formatCode="&quot;$&quot;#,##0_);\(&quot;$&quot;#,##0\)"/>
    <numFmt numFmtId="167" formatCode="0.0%"/>
    <numFmt numFmtId="168" formatCode="#,##0.000_);\(#,##0.000\)"/>
    <numFmt numFmtId="169" formatCode="#,##0.0000_);\(#,##0.0000\)"/>
    <numFmt numFmtId="170" formatCode="&quot;$&quot;#,##0.0000_);\(&quot;$&quot;#,##0.0000\)"/>
    <numFmt numFmtId="171" formatCode="0.000"/>
  </numFmts>
  <fonts count="21">
    <font>
      <name val="Arial"/>
      <color theme="1"/>
      <sz val="11"/>
    </font>
    <font>
      <name val="Calibri"/>
      <b val="1"/>
      <color theme="1"/>
      <sz val="11"/>
    </font>
    <font/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color theme="10"/>
      <sz val="11"/>
      <u val="single"/>
    </font>
    <font>
      <name val="Calibri"/>
      <i val="1"/>
      <color theme="1"/>
      <sz val="11"/>
    </font>
    <font>
      <name val="Arial"/>
      <b val="1"/>
      <color theme="1"/>
      <sz val="14"/>
    </font>
    <font>
      <name val="Arial"/>
      <color theme="1"/>
      <sz val="10"/>
    </font>
    <font>
      <name val="Arial"/>
      <b val="1"/>
      <color theme="1"/>
      <sz val="10"/>
    </font>
    <font>
      <name val="Arial"/>
      <color rgb="FFD8D8D8"/>
      <sz val="10"/>
    </font>
    <font>
      <name val="Arial"/>
      <b val="1"/>
      <color theme="0"/>
      <sz val="10"/>
    </font>
    <font>
      <name val="Arial"/>
      <color theme="0"/>
      <sz val="10"/>
    </font>
    <font>
      <name val="Arial"/>
      <color rgb="FFFFFFFF"/>
      <sz val="10"/>
    </font>
    <font>
      <name val="Arial"/>
      <color rgb="FFFF0000"/>
      <sz val="10"/>
    </font>
    <font>
      <name val="Arial"/>
      <color rgb="FF000000"/>
      <sz val="10"/>
    </font>
    <font>
      <name val="Arial"/>
      <i val="1"/>
      <color theme="1"/>
      <sz val="8"/>
    </font>
    <font>
      <name val="Arial"/>
      <i val="1"/>
      <color theme="1"/>
      <sz val="10"/>
    </font>
    <font>
      <name val="Arial"/>
      <b val="1"/>
      <color rgb="FFFFFFFF"/>
      <sz val="10"/>
    </font>
    <font>
      <name val="Calibri"/>
      <color rgb="FF000000"/>
      <sz val="12"/>
    </font>
  </fonts>
  <fills count="14">
    <fill>
      <patternFill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DE8"/>
        <bgColor rgb="FFB6DDE8"/>
      </patternFill>
    </fill>
    <fill>
      <patternFill patternType="solid">
        <fgColor rgb="FFD8D8D8"/>
        <bgColor rgb="FFD8D8D8"/>
      </patternFill>
    </fill>
    <fill>
      <patternFill patternType="solid">
        <fgColor rgb="FF0070C0"/>
        <bgColor rgb="FF0070C0"/>
      </patternFill>
    </fill>
    <fill>
      <patternFill patternType="solid">
        <fgColor rgb="FFF79646"/>
        <bgColor rgb="FFF79646"/>
      </patternFill>
    </fill>
    <fill>
      <patternFill patternType="solid">
        <fgColor rgb="FF002060"/>
        <bgColor rgb="FF00206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rgb="FFE5B8B7"/>
        <bgColor rgb="FFE5B8B7"/>
      </patternFill>
    </fill>
    <fill>
      <patternFill patternType="solid">
        <fgColor theme="1"/>
        <bgColor theme="1"/>
      </patternFill>
    </fill>
  </fills>
  <borders count="1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hair">
        <color rgb="FFBFBFBF"/>
      </left>
      <right/>
      <top style="hair">
        <color rgb="FFBFBFBF"/>
      </top>
      <bottom/>
      <diagonal/>
    </border>
    <border>
      <left/>
      <right/>
      <top style="hair">
        <color rgb="FFBFBFBF"/>
      </top>
      <bottom/>
      <diagonal/>
    </border>
    <border>
      <left/>
      <right style="hair">
        <color rgb="FFBFBFBF"/>
      </right>
      <top style="hair">
        <color rgb="FFBFBFBF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hair">
        <color rgb="FFBFBFBF"/>
      </right>
      <top/>
      <bottom/>
      <diagonal/>
    </border>
    <border>
      <left style="hair">
        <color rgb="FFBFBFBF"/>
      </left>
      <right/>
      <top/>
      <bottom/>
      <diagonal/>
    </border>
    <border>
      <left/>
      <right style="hair">
        <color rgb="FFBFBFBF"/>
      </right>
      <top/>
      <bottom/>
      <diagonal/>
    </border>
    <border>
      <left/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/>
      <diagonal/>
    </border>
    <border>
      <left/>
      <right style="thin">
        <color rgb="FFD8D8D8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 style="thin">
        <color rgb="FFD8D8D8"/>
      </bottom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/>
      <diagonal/>
    </border>
    <border>
      <left style="medium">
        <color rgb="FFBFBFBF"/>
      </left>
      <right/>
      <top/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 style="medium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rgb="FFBFBFBF"/>
      </left>
      <right/>
      <top style="medium">
        <color rgb="FFBFBFBF"/>
      </top>
      <bottom style="thin">
        <color rgb="FF000000"/>
      </bottom>
      <diagonal/>
    </border>
    <border>
      <left/>
      <right/>
      <top style="medium">
        <color rgb="FFBFBFBF"/>
      </top>
      <bottom style="thin">
        <color rgb="FF000000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 style="thin">
        <color rgb="FFD8D8D8"/>
      </bottom>
      <diagonal/>
    </border>
    <border>
      <left/>
      <right/>
      <top style="thin">
        <color rgb="FF000000"/>
      </top>
      <bottom style="thin">
        <color rgb="FFD8D8D8"/>
      </bottom>
      <diagonal/>
    </border>
    <border>
      <left/>
      <right style="medium">
        <color rgb="FFBFBFBF"/>
      </right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 style="thin">
        <color rgb="FFD8D8D8"/>
      </top>
      <bottom style="thin">
        <color rgb="FFD8D8D8"/>
      </bottom>
      <diagonal/>
    </border>
    <border>
      <left/>
      <right/>
      <top style="thin">
        <color rgb="FFD8D8D8"/>
      </top>
      <bottom style="thin">
        <color rgb="FFD8D8D8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 style="hair">
        <color rgb="FFBFBFBF"/>
      </left>
      <right/>
      <top/>
      <bottom style="dotted">
        <color rgb="FFBFBFBF"/>
      </bottom>
      <diagonal/>
    </border>
    <border>
      <left/>
      <right/>
      <top/>
      <bottom style="dotted">
        <color rgb="FFBFBFBF"/>
      </bottom>
      <diagonal/>
    </border>
    <border>
      <left style="hair">
        <color rgb="FFBFBFBF"/>
      </left>
      <right/>
      <top style="dotted">
        <color rgb="FFBFBFBF"/>
      </top>
      <bottom/>
      <diagonal/>
    </border>
    <border>
      <left/>
      <right/>
      <top style="dotted">
        <color rgb="FFBFBFBF"/>
      </top>
      <bottom/>
      <diagonal/>
    </border>
    <border>
      <left style="medium">
        <color rgb="FFBFBFBF"/>
      </left>
      <right/>
      <top style="thin">
        <color rgb="FFD8D8D8"/>
      </top>
      <bottom/>
      <diagonal/>
    </border>
    <border>
      <left/>
      <right style="medium">
        <color rgb="FFBFBFBF"/>
      </right>
      <top style="thin">
        <color theme="0"/>
      </top>
      <bottom/>
      <diagonal/>
    </border>
    <border>
      <left style="medium">
        <color rgb="FFBFBFBF"/>
      </left>
      <right/>
      <top style="thin">
        <color rgb="FFD8D8D8"/>
      </top>
      <bottom style="medium">
        <color rgb="FFBFBFBF"/>
      </bottom>
      <diagonal/>
    </border>
    <border>
      <left/>
      <right/>
      <top style="thin">
        <color rgb="FFD8D8D8"/>
      </top>
      <bottom style="medium">
        <color rgb="FFBFBFBF"/>
      </bottom>
      <diagonal/>
    </border>
    <border>
      <left/>
      <right style="medium">
        <color rgb="FFBFBFBF"/>
      </right>
      <top style="thin">
        <color theme="0"/>
      </top>
      <bottom style="medium">
        <color rgb="FFBFBFBF"/>
      </bottom>
      <diagonal/>
    </border>
    <border>
      <left/>
      <right style="hair">
        <color rgb="FFBFBFBF"/>
      </right>
      <top/>
      <bottom style="dotted">
        <color rgb="FFBFBFBF"/>
      </bottom>
      <diagonal/>
    </border>
    <border>
      <left/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BFBFBF"/>
      </left>
      <right/>
      <top style="thin">
        <color rgb="FF000000"/>
      </top>
      <bottom/>
      <diagonal/>
    </border>
    <border>
      <left/>
      <right style="medium">
        <color rgb="FFBFBFBF"/>
      </right>
      <top style="thin">
        <color rgb="FF000000"/>
      </top>
      <bottom/>
      <diagonal/>
    </border>
    <border>
      <left style="thin">
        <color rgb="FFD8D8D8"/>
      </left>
      <right/>
      <top/>
      <bottom/>
      <diagonal/>
    </border>
    <border>
      <left/>
      <right/>
      <top style="thin">
        <color rgb="FF000000"/>
      </top>
      <bottom style="thin">
        <color theme="0"/>
      </bottom>
      <diagonal/>
    </border>
    <border>
      <left style="medium">
        <color rgb="FFBFBFBF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/>
      </top>
      <bottom style="medium">
        <color rgb="FFBFBFBF"/>
      </bottom>
      <diagonal/>
    </border>
    <border>
      <left/>
      <right/>
      <top style="thin">
        <color theme="0"/>
      </top>
      <bottom style="medium">
        <color rgb="FFBFBFBF"/>
      </bottom>
      <diagonal/>
    </border>
    <border>
      <left/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medium">
        <color rgb="FFBFBFBF"/>
      </right>
      <top style="thin">
        <color rgb="FF000000"/>
      </top>
      <bottom/>
      <diagonal/>
    </border>
    <border>
      <left/>
      <right style="thin">
        <color theme="0"/>
      </right>
      <top/>
      <bottom style="medium">
        <color rgb="FFBFBFBF"/>
      </bottom>
      <diagonal/>
    </border>
    <border>
      <left style="thin">
        <color theme="0"/>
      </left>
      <right style="medium">
        <color rgb="FFBFBFBF"/>
      </right>
      <top/>
      <bottom style="medium">
        <color rgb="FFBFBFBF"/>
      </bottom>
      <diagonal/>
    </border>
    <border>
      <left/>
      <right style="thin">
        <color theme="0"/>
      </right>
      <top style="medium">
        <color rgb="FFBFBFBF"/>
      </top>
      <bottom/>
      <diagonal/>
    </border>
    <border>
      <left/>
      <right style="thin">
        <color theme="0"/>
      </right>
      <top/>
      <bottom/>
      <diagonal/>
    </border>
    <border>
      <left style="hair">
        <color rgb="FFBFBFBF"/>
      </left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hair">
        <color rgb="FFBFBFBF"/>
      </right>
      <top/>
      <bottom style="hair">
        <color rgb="FFBFBFBF"/>
      </bottom>
      <diagonal/>
    </border>
    <border>
      <left style="thin">
        <color rgb="FFD8D8D8"/>
      </left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theme="0"/>
      </bottom>
      <diagonal/>
    </border>
    <border>
      <left style="thin">
        <color rgb="FFD8D8D8"/>
      </left>
      <right/>
      <top/>
      <bottom/>
      <diagonal/>
    </border>
    <border>
      <left/>
      <right/>
      <top style="thin">
        <color theme="0"/>
      </top>
      <bottom style="thick">
        <color theme="0"/>
      </bottom>
      <diagonal/>
    </border>
    <border>
      <left style="thin">
        <color rgb="FFD8D8D8"/>
      </left>
      <right/>
      <top/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rgb="FFD8D8D8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rgb="FFD8D8D8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ck">
        <color theme="0"/>
      </bottom>
      <diagonal/>
    </border>
    <border>
      <left/>
      <right style="hair">
        <color rgb="FFBFBFBF"/>
      </right>
      <top style="thick">
        <color theme="0"/>
      </top>
      <bottom style="thin">
        <color theme="0"/>
      </bottom>
      <diagonal/>
    </border>
    <border>
      <left/>
      <right style="hair">
        <color rgb="FFBFBFBF"/>
      </right>
      <top style="thin">
        <color theme="0"/>
      </top>
      <bottom style="thin">
        <color rgb="FFD8D8D8"/>
      </bottom>
      <diagonal/>
    </border>
    <border>
      <left style="thin">
        <color rgb="FFD8D8D8"/>
      </left>
      <right/>
      <top/>
      <bottom/>
      <diagonal/>
    </border>
    <border>
      <left/>
      <right/>
      <top/>
      <bottom style="hair">
        <color rgb="FFBFBFBF"/>
      </bottom>
      <diagonal/>
    </border>
    <border>
      <left style="hair">
        <color rgb="FFBFBFBF"/>
      </left>
      <right/>
      <top/>
      <bottom/>
      <diagonal/>
    </border>
    <border>
      <left style="hair">
        <color rgb="FFBFBFBF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39"/>
  </cellStyleXfs>
  <cellXfs count="304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horizontal="left"/>
    </xf>
    <xf numFmtId="0" fontId="7" fillId="0" borderId="0" pivotButton="0" quotePrefix="0" xfId="0"/>
    <xf numFmtId="0" fontId="4" fillId="2" borderId="1" pivotButton="0" quotePrefix="0" xfId="0"/>
    <xf numFmtId="0" fontId="4" fillId="0" borderId="1" pivotButton="0" quotePrefix="0" xfId="0"/>
    <xf numFmtId="0" fontId="3" fillId="0" borderId="1" pivotButton="0" quotePrefix="0" xfId="0"/>
    <xf numFmtId="0" fontId="2" fillId="0" borderId="1" pivotButton="0" quotePrefix="0" xfId="0"/>
    <xf numFmtId="0" fontId="4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4" fillId="0" borderId="0" pivotButton="0" quotePrefix="0" xfId="0"/>
    <xf numFmtId="0" fontId="8" fillId="0" borderId="2" pivotButton="0" quotePrefix="0" xfId="0"/>
    <xf numFmtId="0" fontId="9" fillId="0" borderId="0" pivotButton="0" quotePrefix="0" xfId="0"/>
    <xf numFmtId="0" fontId="9" fillId="0" borderId="3" pivotButton="0" quotePrefix="0" xfId="0"/>
    <xf numFmtId="0" fontId="9" fillId="3" borderId="4" applyAlignment="1" pivotButton="0" quotePrefix="0" xfId="0">
      <alignment horizontal="center"/>
    </xf>
    <xf numFmtId="0" fontId="10" fillId="0" borderId="0" pivotButton="0" quotePrefix="0" xfId="0"/>
    <xf numFmtId="0" fontId="9" fillId="4" borderId="5" applyAlignment="1" pivotButton="0" quotePrefix="0" xfId="0">
      <alignment horizontal="center"/>
    </xf>
    <xf numFmtId="0" fontId="8" fillId="0" borderId="0" pivotButton="0" quotePrefix="0" xfId="0"/>
    <xf numFmtId="0" fontId="9" fillId="0" borderId="6" pivotButton="0" quotePrefix="0" xfId="0"/>
    <xf numFmtId="0" fontId="9" fillId="0" borderId="7" pivotButton="0" quotePrefix="0" xfId="0"/>
    <xf numFmtId="0" fontId="9" fillId="0" borderId="8" pivotButton="0" quotePrefix="0" xfId="0"/>
    <xf numFmtId="0" fontId="11" fillId="0" borderId="0" pivotButton="0" quotePrefix="0" xfId="0"/>
    <xf numFmtId="0" fontId="12" fillId="5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13" fillId="5" borderId="12" applyAlignment="1" pivotButton="0" quotePrefix="0" xfId="0">
      <alignment horizontal="center"/>
    </xf>
    <xf numFmtId="0" fontId="9" fillId="0" borderId="13" pivotButton="0" quotePrefix="0" xfId="0"/>
    <xf numFmtId="0" fontId="9" fillId="0" borderId="14" pivotButton="0" quotePrefix="0" xfId="0"/>
    <xf numFmtId="0" fontId="10" fillId="6" borderId="15" applyAlignment="1" pivotButton="0" quotePrefix="0" xfId="0">
      <alignment horizontal="center" vertical="center" textRotation="90" wrapText="1"/>
    </xf>
    <xf numFmtId="0" fontId="12" fillId="7" borderId="16" applyAlignment="1" pivotButton="0" quotePrefix="0" xfId="0">
      <alignment horizontal="center" vertical="center" wrapText="1"/>
    </xf>
    <xf numFmtId="0" fontId="10" fillId="0" borderId="17" applyAlignment="1" pivotButton="0" quotePrefix="0" xfId="0">
      <alignment horizontal="right"/>
    </xf>
    <xf numFmtId="9" fontId="9" fillId="3" borderId="18" pivotButton="0" quotePrefix="0" xfId="0"/>
    <xf numFmtId="0" fontId="9" fillId="0" borderId="19" pivotButton="0" quotePrefix="0" xfId="0"/>
    <xf numFmtId="0" fontId="2" fillId="0" borderId="20" pivotButton="0" quotePrefix="0" xfId="0"/>
    <xf numFmtId="0" fontId="14" fillId="5" borderId="19" applyAlignment="1" pivotButton="0" quotePrefix="0" xfId="0">
      <alignment horizontal="center"/>
    </xf>
    <xf numFmtId="0" fontId="2" fillId="0" borderId="21" pivotButton="0" quotePrefix="0" xfId="0"/>
    <xf numFmtId="0" fontId="2" fillId="0" borderId="22" pivotButton="0" quotePrefix="0" xfId="0"/>
    <xf numFmtId="0" fontId="10" fillId="0" borderId="0" applyAlignment="1" pivotButton="0" quotePrefix="0" xfId="0">
      <alignment horizontal="right"/>
    </xf>
    <xf numFmtId="0" fontId="10" fillId="0" borderId="23" applyAlignment="1" pivotButton="0" quotePrefix="0" xfId="0">
      <alignment horizontal="right"/>
    </xf>
    <xf numFmtId="0" fontId="10" fillId="4" borderId="19" applyAlignment="1" pivotButton="0" quotePrefix="0" xfId="0">
      <alignment horizontal="center"/>
    </xf>
    <xf numFmtId="49" fontId="15" fillId="0" borderId="0" applyAlignment="1" pivotButton="0" quotePrefix="0" xfId="0">
      <alignment wrapText="1"/>
    </xf>
    <xf numFmtId="0" fontId="10" fillId="4" borderId="24" applyAlignment="1" pivotButton="0" quotePrefix="0" xfId="0">
      <alignment horizontal="center"/>
    </xf>
    <xf numFmtId="0" fontId="10" fillId="4" borderId="25" applyAlignment="1" pivotButton="0" quotePrefix="0" xfId="0">
      <alignment horizontal="center"/>
    </xf>
    <xf numFmtId="0" fontId="10" fillId="4" borderId="26" applyAlignment="1" pivotButton="0" quotePrefix="0" xfId="0">
      <alignment horizontal="center"/>
    </xf>
    <xf numFmtId="0" fontId="2" fillId="0" borderId="27" pivotButton="0" quotePrefix="0" xfId="0"/>
    <xf numFmtId="0" fontId="9" fillId="0" borderId="0" applyAlignment="1" pivotButton="0" quotePrefix="0" xfId="0">
      <alignment horizontal="center"/>
    </xf>
    <xf numFmtId="0" fontId="9" fillId="0" borderId="28" applyAlignment="1" pivotButton="0" quotePrefix="0" xfId="0">
      <alignment horizontal="center"/>
    </xf>
    <xf numFmtId="0" fontId="2" fillId="0" borderId="29" pivotButton="0" quotePrefix="0" xfId="0"/>
    <xf numFmtId="0" fontId="2" fillId="0" borderId="30" pivotButton="0" quotePrefix="0" xfId="0"/>
    <xf numFmtId="1" fontId="9" fillId="4" borderId="18" pivotButton="0" quotePrefix="0" xfId="0"/>
    <xf numFmtId="0" fontId="9" fillId="0" borderId="31" applyAlignment="1" pivotButton="0" quotePrefix="0" xfId="0">
      <alignment horizontal="left"/>
    </xf>
    <xf numFmtId="0" fontId="2" fillId="0" borderId="32" pivotButton="0" quotePrefix="0" xfId="0"/>
    <xf numFmtId="0" fontId="9" fillId="0" borderId="28" applyAlignment="1" pivotButton="0" quotePrefix="0" xfId="0">
      <alignment horizontal="left" wrapText="1"/>
    </xf>
    <xf numFmtId="0" fontId="9" fillId="0" borderId="31" applyAlignment="1" pivotButton="0" quotePrefix="0" xfId="0">
      <alignment horizontal="left" wrapText="1"/>
    </xf>
    <xf numFmtId="0" fontId="9" fillId="0" borderId="0" applyAlignment="1" pivotButton="0" quotePrefix="0" xfId="0">
      <alignment horizontal="left" wrapText="1"/>
    </xf>
    <xf numFmtId="0" fontId="9" fillId="0" borderId="32" applyAlignment="1" pivotButton="0" quotePrefix="0" xfId="0">
      <alignment horizontal="left" wrapText="1"/>
    </xf>
    <xf numFmtId="0" fontId="10" fillId="0" borderId="33" applyAlignment="1" pivotButton="0" quotePrefix="0" xfId="0">
      <alignment horizontal="center" wrapText="1"/>
    </xf>
    <xf numFmtId="0" fontId="2" fillId="0" borderId="34" pivotButton="0" quotePrefix="0" xfId="0"/>
    <xf numFmtId="0" fontId="2" fillId="0" borderId="35" pivotButton="0" quotePrefix="0" xfId="0"/>
    <xf numFmtId="0" fontId="10" fillId="0" borderId="36" applyAlignment="1" pivotButton="0" quotePrefix="0" xfId="0">
      <alignment horizontal="center"/>
    </xf>
    <xf numFmtId="165" fontId="9" fillId="4" borderId="18" pivotButton="0" quotePrefix="0" xfId="0"/>
    <xf numFmtId="0" fontId="2" fillId="0" borderId="31" pivotButton="0" quotePrefix="0" xfId="0"/>
    <xf numFmtId="0" fontId="10" fillId="0" borderId="37" applyAlignment="1" pivotButton="0" quotePrefix="0" xfId="0">
      <alignment horizontal="center"/>
    </xf>
    <xf numFmtId="0" fontId="10" fillId="0" borderId="32" applyAlignment="1" pivotButton="0" quotePrefix="0" xfId="0">
      <alignment horizontal="center"/>
    </xf>
    <xf numFmtId="0" fontId="10" fillId="0" borderId="28" applyAlignment="1" pivotButton="0" quotePrefix="0" xfId="0">
      <alignment horizontal="left"/>
    </xf>
    <xf numFmtId="3" fontId="10" fillId="2" borderId="38" applyAlignment="1" pivotButton="0" quotePrefix="0" xfId="0">
      <alignment horizontal="center"/>
    </xf>
    <xf numFmtId="0" fontId="10" fillId="0" borderId="31" applyAlignment="1" pivotButton="0" quotePrefix="0" xfId="0">
      <alignment horizontal="left"/>
    </xf>
    <xf numFmtId="0" fontId="10" fillId="0" borderId="0" applyAlignment="1" pivotButton="0" quotePrefix="0" xfId="0">
      <alignment horizontal="left"/>
    </xf>
    <xf numFmtId="3" fontId="10" fillId="2" borderId="39" applyAlignment="1" pivotButton="0" quotePrefix="0" xfId="0">
      <alignment horizontal="center"/>
    </xf>
    <xf numFmtId="3" fontId="10" fillId="2" borderId="40" applyAlignment="1" pivotButton="0" quotePrefix="0" xfId="0">
      <alignment horizontal="center"/>
    </xf>
    <xf numFmtId="0" fontId="9" fillId="0" borderId="33" pivotButton="0" quotePrefix="0" xfId="0"/>
    <xf numFmtId="0" fontId="0" fillId="0" borderId="33" applyAlignment="1" pivotButton="0" quotePrefix="0" xfId="0">
      <alignment horizontal="center" vertical="top" wrapText="1"/>
    </xf>
    <xf numFmtId="0" fontId="9" fillId="0" borderId="31" pivotButton="0" quotePrefix="0" xfId="0"/>
    <xf numFmtId="0" fontId="9" fillId="0" borderId="28" pivotButton="0" quotePrefix="0" xfId="0"/>
    <xf numFmtId="0" fontId="9" fillId="0" borderId="29" pivotButton="0" quotePrefix="0" xfId="0"/>
    <xf numFmtId="0" fontId="2" fillId="0" borderId="28" pivotButton="0" quotePrefix="0" xfId="0"/>
    <xf numFmtId="0" fontId="10" fillId="0" borderId="41" applyAlignment="1" pivotButton="0" quotePrefix="0" xfId="0">
      <alignment horizontal="center"/>
    </xf>
    <xf numFmtId="0" fontId="2" fillId="0" borderId="42" pivotButton="0" quotePrefix="0" xfId="0"/>
    <xf numFmtId="0" fontId="2" fillId="0" borderId="43" pivotButton="0" quotePrefix="0" xfId="0"/>
    <xf numFmtId="165" fontId="9" fillId="3" borderId="18" pivotButton="0" quotePrefix="0" xfId="0"/>
    <xf numFmtId="166" fontId="4" fillId="0" borderId="0" pivotButton="0" quotePrefix="0" xfId="0"/>
    <xf numFmtId="0" fontId="9" fillId="0" borderId="44" pivotButton="0" quotePrefix="0" xfId="0"/>
    <xf numFmtId="0" fontId="2" fillId="0" borderId="45" pivotButton="0" quotePrefix="0" xfId="0"/>
    <xf numFmtId="167" fontId="9" fillId="3" borderId="46" pivotButton="0" quotePrefix="0" xfId="0"/>
    <xf numFmtId="0" fontId="9" fillId="0" borderId="47" pivotButton="0" quotePrefix="0" xfId="0"/>
    <xf numFmtId="0" fontId="2" fillId="0" borderId="48" pivotButton="0" quotePrefix="0" xfId="0"/>
    <xf numFmtId="37" fontId="9" fillId="4" borderId="49" applyAlignment="1" pivotButton="0" quotePrefix="0" xfId="0">
      <alignment horizontal="right"/>
    </xf>
    <xf numFmtId="167" fontId="9" fillId="3" borderId="49" pivotButton="0" quotePrefix="0" xfId="0"/>
    <xf numFmtId="0" fontId="9" fillId="0" borderId="48" pivotButton="0" quotePrefix="0" xfId="0"/>
    <xf numFmtId="167" fontId="9" fillId="4" borderId="49" pivotButton="0" quotePrefix="0" xfId="0"/>
    <xf numFmtId="1" fontId="9" fillId="0" borderId="0" pivotButton="0" quotePrefix="0" xfId="0"/>
    <xf numFmtId="167" fontId="9" fillId="0" borderId="0" pivotButton="0" quotePrefix="0" xfId="0"/>
    <xf numFmtId="0" fontId="9" fillId="0" borderId="50" pivotButton="0" quotePrefix="0" xfId="0"/>
    <xf numFmtId="0" fontId="9" fillId="0" borderId="51" pivotButton="0" quotePrefix="0" xfId="0"/>
    <xf numFmtId="0" fontId="16" fillId="0" borderId="47" pivotButton="0" quotePrefix="0" xfId="0"/>
    <xf numFmtId="37" fontId="9" fillId="3" borderId="49" applyAlignment="1" pivotButton="0" quotePrefix="0" xfId="0">
      <alignment horizontal="right"/>
    </xf>
    <xf numFmtId="0" fontId="9" fillId="0" borderId="52" pivotButton="0" quotePrefix="0" xfId="0"/>
    <xf numFmtId="0" fontId="9" fillId="0" borderId="53" pivotButton="0" quotePrefix="0" xfId="0"/>
    <xf numFmtId="2" fontId="9" fillId="0" borderId="47" pivotButton="0" quotePrefix="0" xfId="0"/>
    <xf numFmtId="168" fontId="9" fillId="4" borderId="49" pivotButton="0" quotePrefix="0" xfId="0"/>
    <xf numFmtId="0" fontId="10" fillId="8" borderId="15" applyAlignment="1" pivotButton="0" quotePrefix="0" xfId="0">
      <alignment horizontal="center" vertical="center" textRotation="90"/>
    </xf>
    <xf numFmtId="167" fontId="9" fillId="4" borderId="18" pivotButton="0" quotePrefix="0" xfId="0"/>
    <xf numFmtId="0" fontId="17" fillId="0" borderId="0" pivotButton="0" quotePrefix="0" xfId="0"/>
    <xf numFmtId="2" fontId="9" fillId="0" borderId="54" pivotButton="0" quotePrefix="0" xfId="0"/>
    <xf numFmtId="2" fontId="9" fillId="0" borderId="17" pivotButton="0" quotePrefix="0" xfId="0"/>
    <xf numFmtId="167" fontId="9" fillId="4" borderId="55" pivotButton="0" quotePrefix="0" xfId="0"/>
    <xf numFmtId="2" fontId="9" fillId="0" borderId="56" pivotButton="0" quotePrefix="0" xfId="0"/>
    <xf numFmtId="0" fontId="2" fillId="0" borderId="57" pivotButton="0" quotePrefix="0" xfId="0"/>
    <xf numFmtId="167" fontId="9" fillId="4" borderId="58" pivotButton="0" quotePrefix="0" xfId="0"/>
    <xf numFmtId="0" fontId="9" fillId="0" borderId="59" pivotButton="0" quotePrefix="0" xfId="0"/>
    <xf numFmtId="2" fontId="9" fillId="0" borderId="0" pivotButton="0" quotePrefix="0" xfId="0"/>
    <xf numFmtId="0" fontId="10" fillId="9" borderId="15" applyAlignment="1" pivotButton="0" quotePrefix="0" xfId="0">
      <alignment horizontal="center" vertical="center" textRotation="90"/>
    </xf>
    <xf numFmtId="0" fontId="10" fillId="0" borderId="41" applyAlignment="1" pivotButton="0" quotePrefix="0" xfId="0">
      <alignment horizontal="left"/>
    </xf>
    <xf numFmtId="0" fontId="10" fillId="3" borderId="60" applyAlignment="1" pivotButton="0" quotePrefix="0" xfId="0">
      <alignment horizontal="center"/>
    </xf>
    <xf numFmtId="0" fontId="9" fillId="0" borderId="61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0" fontId="9" fillId="0" borderId="62" applyAlignment="1" pivotButton="0" quotePrefix="0" xfId="0">
      <alignment horizontal="center"/>
    </xf>
    <xf numFmtId="0" fontId="9" fillId="0" borderId="63" pivotButton="0" quotePrefix="0" xfId="0"/>
    <xf numFmtId="0" fontId="9" fillId="0" borderId="31" applyAlignment="1" pivotButton="0" quotePrefix="0" xfId="0">
      <alignment horizontal="center"/>
    </xf>
    <xf numFmtId="0" fontId="9" fillId="0" borderId="32" applyAlignment="1" pivotButton="0" quotePrefix="0" xfId="0">
      <alignment horizontal="center"/>
    </xf>
    <xf numFmtId="37" fontId="9" fillId="0" borderId="61" applyAlignment="1" pivotButton="0" quotePrefix="0" xfId="0">
      <alignment horizontal="center"/>
    </xf>
    <xf numFmtId="9" fontId="9" fillId="3" borderId="64" pivotButton="0" quotePrefix="0" xfId="0"/>
    <xf numFmtId="168" fontId="9" fillId="4" borderId="64" pivotButton="0" quotePrefix="0" xfId="0"/>
    <xf numFmtId="37" fontId="9" fillId="0" borderId="65" applyAlignment="1" pivotButton="0" quotePrefix="0" xfId="0">
      <alignment horizontal="center"/>
    </xf>
    <xf numFmtId="9" fontId="9" fillId="3" borderId="66" pivotButton="0" quotePrefix="0" xfId="0"/>
    <xf numFmtId="168" fontId="9" fillId="4" borderId="66" pivotButton="0" quotePrefix="0" xfId="0"/>
    <xf numFmtId="37" fontId="9" fillId="0" borderId="67" applyAlignment="1" pivotButton="0" quotePrefix="0" xfId="0">
      <alignment horizontal="center"/>
    </xf>
    <xf numFmtId="9" fontId="9" fillId="3" borderId="68" pivotButton="0" quotePrefix="0" xfId="0"/>
    <xf numFmtId="168" fontId="9" fillId="4" borderId="68" pivotButton="0" quotePrefix="0" xfId="0"/>
    <xf numFmtId="0" fontId="18" fillId="0" borderId="33" applyAlignment="1" pivotButton="0" quotePrefix="0" xfId="0">
      <alignment horizontal="center"/>
    </xf>
    <xf numFmtId="0" fontId="9" fillId="0" borderId="34" applyAlignment="1" pivotButton="0" quotePrefix="0" xfId="0">
      <alignment horizontal="center"/>
    </xf>
    <xf numFmtId="0" fontId="9" fillId="0" borderId="35" applyAlignment="1" pivotButton="0" quotePrefix="0" xfId="0">
      <alignment horizontal="center"/>
    </xf>
    <xf numFmtId="169" fontId="9" fillId="3" borderId="69" pivotButton="0" quotePrefix="0" xfId="0"/>
    <xf numFmtId="169" fontId="9" fillId="3" borderId="70" pivotButton="0" quotePrefix="0" xfId="0"/>
    <xf numFmtId="169" fontId="9" fillId="3" borderId="71" pivotButton="0" quotePrefix="0" xfId="0"/>
    <xf numFmtId="169" fontId="9" fillId="3" borderId="72" pivotButton="0" quotePrefix="0" xfId="0"/>
    <xf numFmtId="169" fontId="9" fillId="3" borderId="73" pivotButton="0" quotePrefix="0" xfId="0"/>
    <xf numFmtId="0" fontId="9" fillId="0" borderId="33" applyAlignment="1" pivotButton="0" quotePrefix="0" xfId="0">
      <alignment horizontal="center" vertical="center" wrapText="1"/>
    </xf>
    <xf numFmtId="169" fontId="9" fillId="4" borderId="74" pivotButton="0" quotePrefix="0" xfId="0"/>
    <xf numFmtId="0" fontId="9" fillId="0" borderId="31" applyAlignment="1" pivotButton="0" quotePrefix="0" xfId="0">
      <alignment horizontal="center" vertical="center" wrapText="1"/>
    </xf>
    <xf numFmtId="169" fontId="9" fillId="4" borderId="75" pivotButton="0" quotePrefix="0" xfId="0"/>
    <xf numFmtId="169" fontId="9" fillId="4" borderId="39" pivotButton="0" quotePrefix="0" xfId="0"/>
    <xf numFmtId="0" fontId="9" fillId="0" borderId="28" applyAlignment="1" pivotButton="0" quotePrefix="0" xfId="0">
      <alignment horizontal="center" vertical="center" wrapText="1"/>
    </xf>
    <xf numFmtId="169" fontId="9" fillId="4" borderId="72" applyAlignment="1" pivotButton="0" quotePrefix="0" xfId="0">
      <alignment horizontal="center" vertical="center"/>
    </xf>
    <xf numFmtId="169" fontId="9" fillId="4" borderId="73" applyAlignment="1" pivotButton="0" quotePrefix="0" xfId="0">
      <alignment horizontal="center" vertical="center"/>
    </xf>
    <xf numFmtId="0" fontId="10" fillId="10" borderId="15" applyAlignment="1" pivotButton="0" quotePrefix="0" xfId="0">
      <alignment horizontal="center" vertical="center" textRotation="90"/>
    </xf>
    <xf numFmtId="0" fontId="4" fillId="0" borderId="63" pivotButton="0" quotePrefix="0" xfId="0"/>
    <xf numFmtId="165" fontId="9" fillId="0" borderId="0" pivotButton="0" quotePrefix="0" xfId="0"/>
    <xf numFmtId="0" fontId="9" fillId="0" borderId="76" pivotButton="0" quotePrefix="0" xfId="0"/>
    <xf numFmtId="0" fontId="9" fillId="0" borderId="77" pivotButton="0" quotePrefix="0" xfId="0"/>
    <xf numFmtId="0" fontId="9" fillId="0" borderId="78" pivotButton="0" quotePrefix="0" xfId="0"/>
    <xf numFmtId="0" fontId="12" fillId="5" borderId="39" applyAlignment="1" pivotButton="0" quotePrefix="0" xfId="0">
      <alignment horizontal="center"/>
    </xf>
    <xf numFmtId="0" fontId="13" fillId="5" borderId="39" applyAlignment="1" pivotButton="0" quotePrefix="0" xfId="0">
      <alignment horizontal="center"/>
    </xf>
    <xf numFmtId="0" fontId="10" fillId="0" borderId="0" applyAlignment="1" pivotButton="0" quotePrefix="0" xfId="0">
      <alignment horizontal="center" vertical="top"/>
    </xf>
    <xf numFmtId="0" fontId="10" fillId="11" borderId="15" applyAlignment="1" pivotButton="0" quotePrefix="0" xfId="0">
      <alignment horizontal="center" vertical="center" textRotation="90" wrapText="1"/>
    </xf>
    <xf numFmtId="0" fontId="12" fillId="7" borderId="79" applyAlignment="1" pivotButton="0" quotePrefix="0" xfId="0">
      <alignment horizontal="center" vertical="center" wrapText="1"/>
    </xf>
    <xf numFmtId="0" fontId="10" fillId="0" borderId="17" pivotButton="0" quotePrefix="0" xfId="0"/>
    <xf numFmtId="167" fontId="9" fillId="3" borderId="80" pivotButton="0" quotePrefix="0" xfId="0"/>
    <xf numFmtId="0" fontId="2" fillId="0" borderId="81" pivotButton="0" quotePrefix="0" xfId="0"/>
    <xf numFmtId="167" fontId="9" fillId="3" borderId="66" pivotButton="0" quotePrefix="0" xfId="0"/>
    <xf numFmtId="0" fontId="10" fillId="0" borderId="23" pivotButton="0" quotePrefix="0" xfId="0"/>
    <xf numFmtId="167" fontId="9" fillId="3" borderId="82" pivotButton="0" quotePrefix="0" xfId="0"/>
    <xf numFmtId="0" fontId="2" fillId="0" borderId="83" pivotButton="0" quotePrefix="0" xfId="0"/>
    <xf numFmtId="0" fontId="12" fillId="0" borderId="0" applyAlignment="1" pivotButton="0" quotePrefix="0" xfId="0">
      <alignment horizontal="center" vertical="center" wrapText="1"/>
    </xf>
    <xf numFmtId="37" fontId="9" fillId="4" borderId="80" pivotButton="0" quotePrefix="0" xfId="0"/>
    <xf numFmtId="37" fontId="9" fillId="4" borderId="66" pivotButton="0" quotePrefix="0" xfId="0"/>
    <xf numFmtId="37" fontId="9" fillId="4" borderId="82" pivotButton="0" quotePrefix="0" xfId="0"/>
    <xf numFmtId="37" fontId="9" fillId="4" borderId="84" pivotButton="0" quotePrefix="0" xfId="0"/>
    <xf numFmtId="0" fontId="9" fillId="0" borderId="85" pivotButton="0" quotePrefix="0" xfId="0"/>
    <xf numFmtId="37" fontId="9" fillId="4" borderId="86" pivotButton="0" quotePrefix="0" xfId="0"/>
    <xf numFmtId="0" fontId="9" fillId="0" borderId="87" pivotButton="0" quotePrefix="0" xfId="0"/>
    <xf numFmtId="166" fontId="9" fillId="0" borderId="85" pivotButton="0" quotePrefix="0" xfId="0"/>
    <xf numFmtId="166" fontId="9" fillId="3" borderId="80" pivotButton="0" quotePrefix="0" xfId="0"/>
    <xf numFmtId="166" fontId="9" fillId="3" borderId="66" pivotButton="0" quotePrefix="0" xfId="0"/>
    <xf numFmtId="166" fontId="9" fillId="3" borderId="82" pivotButton="0" quotePrefix="0" xfId="0"/>
    <xf numFmtId="170" fontId="9" fillId="0" borderId="88" pivotButton="0" quotePrefix="0" xfId="0"/>
    <xf numFmtId="166" fontId="9" fillId="0" borderId="88" pivotButton="0" quotePrefix="0" xfId="0"/>
    <xf numFmtId="166" fontId="9" fillId="3" borderId="89" pivotButton="0" quotePrefix="0" xfId="0"/>
    <xf numFmtId="166" fontId="9" fillId="3" borderId="90" pivotButton="0" quotePrefix="0" xfId="0"/>
    <xf numFmtId="166" fontId="9" fillId="0" borderId="0" pivotButton="0" quotePrefix="0" xfId="0"/>
    <xf numFmtId="165" fontId="9" fillId="3" borderId="80" pivotButton="0" quotePrefix="0" xfId="0"/>
    <xf numFmtId="165" fontId="9" fillId="3" borderId="89" pivotButton="0" quotePrefix="0" xfId="0"/>
    <xf numFmtId="165" fontId="9" fillId="3" borderId="66" pivotButton="0" quotePrefix="0" xfId="0"/>
    <xf numFmtId="165" fontId="9" fillId="3" borderId="90" pivotButton="0" quotePrefix="0" xfId="0"/>
    <xf numFmtId="165" fontId="9" fillId="3" borderId="82" pivotButton="0" quotePrefix="0" xfId="0"/>
    <xf numFmtId="165" fontId="9" fillId="3" borderId="91" pivotButton="0" quotePrefix="0" xfId="0"/>
    <xf numFmtId="165" fontId="9" fillId="3" borderId="84" pivotButton="0" quotePrefix="0" xfId="0"/>
    <xf numFmtId="165" fontId="9" fillId="3" borderId="92" pivotButton="0" quotePrefix="0" xfId="0"/>
    <xf numFmtId="165" fontId="9" fillId="3" borderId="86" pivotButton="0" quotePrefix="0" xfId="0"/>
    <xf numFmtId="165" fontId="9" fillId="3" borderId="93" pivotButton="0" quotePrefix="0" xfId="0"/>
    <xf numFmtId="0" fontId="10" fillId="2" borderId="39" applyAlignment="1" pivotButton="0" quotePrefix="0" xfId="0">
      <alignment vertical="center" textRotation="90" wrapText="1"/>
    </xf>
    <xf numFmtId="0" fontId="12" fillId="7" borderId="15" applyAlignment="1" pivotButton="0" quotePrefix="0" xfId="0">
      <alignment horizontal="center" vertical="center" wrapText="1"/>
    </xf>
    <xf numFmtId="167" fontId="10" fillId="0" borderId="0" pivotButton="0" quotePrefix="0" xfId="0"/>
    <xf numFmtId="167" fontId="9" fillId="4" borderId="39" pivotButton="0" quotePrefix="0" xfId="0"/>
    <xf numFmtId="2" fontId="10" fillId="0" borderId="0" pivotButton="0" quotePrefix="0" xfId="0"/>
    <xf numFmtId="0" fontId="12" fillId="7" borderId="39" applyAlignment="1" pivotButton="0" quotePrefix="0" xfId="0">
      <alignment horizontal="center" vertical="center" wrapText="1"/>
    </xf>
    <xf numFmtId="167" fontId="9" fillId="4" borderId="80" pivotButton="0" quotePrefix="0" xfId="0"/>
    <xf numFmtId="167" fontId="9" fillId="4" borderId="66" pivotButton="0" quotePrefix="0" xfId="0"/>
    <xf numFmtId="167" fontId="9" fillId="4" borderId="82" pivotButton="0" quotePrefix="0" xfId="0"/>
    <xf numFmtId="167" fontId="9" fillId="4" borderId="84" pivotButton="0" quotePrefix="0" xfId="0"/>
    <xf numFmtId="167" fontId="9" fillId="4" borderId="86" pivotButton="0" quotePrefix="0" xfId="0"/>
    <xf numFmtId="166" fontId="9" fillId="4" borderId="80" pivotButton="0" quotePrefix="0" xfId="0"/>
    <xf numFmtId="166" fontId="9" fillId="4" borderId="66" pivotButton="0" quotePrefix="0" xfId="0"/>
    <xf numFmtId="166" fontId="9" fillId="4" borderId="82" pivotButton="0" quotePrefix="0" xfId="0"/>
    <xf numFmtId="0" fontId="10" fillId="12" borderId="15" applyAlignment="1" pivotButton="0" quotePrefix="0" xfId="0">
      <alignment horizontal="center" vertical="center" textRotation="90" wrapText="1"/>
    </xf>
    <xf numFmtId="10" fontId="9" fillId="0" borderId="0" applyAlignment="1" pivotButton="0" quotePrefix="0" xfId="0">
      <alignment horizontal="center" vertical="top"/>
    </xf>
    <xf numFmtId="171" fontId="9" fillId="0" borderId="0" applyAlignment="1" pivotButton="0" quotePrefix="0" xfId="0">
      <alignment horizontal="center" vertical="top"/>
    </xf>
    <xf numFmtId="0" fontId="2" fillId="0" borderId="94" pivotButton="0" quotePrefix="0" xfId="0"/>
    <xf numFmtId="0" fontId="10" fillId="12" borderId="39" applyAlignment="1" pivotButton="0" quotePrefix="0" xfId="0">
      <alignment horizontal="center" vertical="center" textRotation="90" wrapText="1"/>
    </xf>
    <xf numFmtId="0" fontId="9" fillId="0" borderId="0" applyAlignment="1" pivotButton="0" quotePrefix="0" xfId="0">
      <alignment horizontal="left"/>
    </xf>
    <xf numFmtId="0" fontId="12" fillId="10" borderId="39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/>
    </xf>
    <xf numFmtId="0" fontId="12" fillId="10" borderId="15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top"/>
    </xf>
    <xf numFmtId="0" fontId="2" fillId="0" borderId="95" pivotButton="0" quotePrefix="0" xfId="0"/>
    <xf numFmtId="0" fontId="12" fillId="13" borderId="39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0" fillId="2" borderId="39" applyAlignment="1" pivotButton="0" quotePrefix="0" xfId="0">
      <alignment vertical="center" textRotation="90"/>
    </xf>
    <xf numFmtId="0" fontId="19" fillId="5" borderId="9" applyAlignment="1" pivotButton="0" quotePrefix="0" xfId="0">
      <alignment horizontal="center"/>
    </xf>
    <xf numFmtId="0" fontId="19" fillId="5" borderId="39" applyAlignment="1" pivotButton="0" quotePrefix="0" xfId="0">
      <alignment horizontal="center"/>
    </xf>
    <xf numFmtId="0" fontId="9" fillId="5" borderId="39" pivotButton="0" quotePrefix="0" xfId="0"/>
    <xf numFmtId="0" fontId="19" fillId="2" borderId="96" applyAlignment="1" pivotButton="0" quotePrefix="0" xfId="0">
      <alignment horizontal="center"/>
    </xf>
    <xf numFmtId="0" fontId="19" fillId="2" borderId="39" applyAlignment="1" pivotButton="0" quotePrefix="0" xfId="0">
      <alignment horizontal="center"/>
    </xf>
    <xf numFmtId="0" fontId="9" fillId="2" borderId="39" pivotButton="0" quotePrefix="0" xfId="0"/>
    <xf numFmtId="0" fontId="12" fillId="5" borderId="97" applyAlignment="1" pivotButton="0" quotePrefix="0" xfId="0">
      <alignment horizontal="left"/>
    </xf>
    <xf numFmtId="0" fontId="10" fillId="0" borderId="0" applyAlignment="1" pivotButton="0" quotePrefix="0" xfId="0">
      <alignment horizontal="left" vertical="center"/>
    </xf>
    <xf numFmtId="0" fontId="10" fillId="0" borderId="98" applyAlignment="1" pivotButton="0" quotePrefix="0" xfId="0">
      <alignment horizontal="left" vertical="center"/>
    </xf>
    <xf numFmtId="0" fontId="2" fillId="0" borderId="99" pivotButton="0" quotePrefix="0" xfId="0"/>
    <xf numFmtId="0" fontId="2" fillId="0" borderId="100" pivotButton="0" quotePrefix="0" xfId="0"/>
    <xf numFmtId="0" fontId="9" fillId="0" borderId="101" applyAlignment="1" pivotButton="0" quotePrefix="0" xfId="0">
      <alignment horizontal="center"/>
    </xf>
    <xf numFmtId="0" fontId="9" fillId="0" borderId="102" pivotButton="0" quotePrefix="0" xfId="0"/>
    <xf numFmtId="0" fontId="2" fillId="0" borderId="103" pivotButton="0" quotePrefix="0" xfId="0"/>
    <xf numFmtId="0" fontId="2" fillId="0" borderId="104" pivotButton="0" quotePrefix="0" xfId="0"/>
    <xf numFmtId="0" fontId="9" fillId="0" borderId="105" applyAlignment="1" pivotButton="0" quotePrefix="0" xfId="0">
      <alignment vertical="top"/>
    </xf>
    <xf numFmtId="0" fontId="2" fillId="0" borderId="106" pivotButton="0" quotePrefix="0" xfId="0"/>
    <xf numFmtId="0" fontId="9" fillId="0" borderId="105" applyAlignment="1" pivotButton="0" quotePrefix="0" xfId="0">
      <alignment vertical="top" wrapText="1"/>
    </xf>
    <xf numFmtId="0" fontId="9" fillId="0" borderId="107" pivotButton="0" quotePrefix="0" xfId="0"/>
    <xf numFmtId="0" fontId="2" fillId="0" borderId="108" pivotButton="0" quotePrefix="0" xfId="0"/>
    <xf numFmtId="0" fontId="2" fillId="0" borderId="109" pivotButton="0" quotePrefix="0" xfId="0"/>
    <xf numFmtId="0" fontId="9" fillId="0" borderId="110" applyAlignment="1" pivotButton="0" quotePrefix="0" xfId="0">
      <alignment vertical="top"/>
    </xf>
    <xf numFmtId="0" fontId="2" fillId="0" borderId="111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9" fillId="0" borderId="101" applyAlignment="1" pivotButton="0" quotePrefix="0" xfId="0">
      <alignment vertical="top"/>
    </xf>
    <xf numFmtId="0" fontId="2" fillId="0" borderId="112" pivotButton="0" quotePrefix="0" xfId="0"/>
    <xf numFmtId="0" fontId="2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10" fillId="6" borderId="39" applyAlignment="1" pivotButton="0" quotePrefix="0" xfId="0">
      <alignment horizontal="center" vertical="center" textRotation="90" wrapText="1"/>
    </xf>
    <xf numFmtId="0" fontId="12" fillId="7" borderId="17" applyAlignment="1" pivotButton="0" quotePrefix="0" xfId="0">
      <alignment horizontal="center" vertical="center" wrapText="1"/>
    </xf>
    <xf numFmtId="0" fontId="9" fillId="0" borderId="38" pivotButton="0" quotePrefix="0" xfId="0"/>
    <xf numFmtId="0" fontId="0" fillId="0" borderId="20" pivotButton="0" quotePrefix="0" xfId="0"/>
    <xf numFmtId="0" fontId="14" fillId="5" borderId="38" applyAlignment="1" pivotButton="0" quotePrefix="0" xfId="0">
      <alignment horizontal="center"/>
    </xf>
    <xf numFmtId="0" fontId="0" fillId="0" borderId="21" pivotButton="0" quotePrefix="0" xfId="0"/>
    <xf numFmtId="0" fontId="10" fillId="4" borderId="38" applyAlignment="1" pivotButton="0" quotePrefix="0" xfId="0">
      <alignment horizontal="center"/>
    </xf>
    <xf numFmtId="0" fontId="9" fillId="0" borderId="113" applyAlignment="1" pivotButton="0" quotePrefix="0" xfId="0">
      <alignment horizontal="center"/>
    </xf>
    <xf numFmtId="0" fontId="0" fillId="0" borderId="29" pivotButton="0" quotePrefix="0" xfId="0"/>
    <xf numFmtId="0" fontId="0" fillId="0" borderId="30" pivotButton="0" quotePrefix="0" xfId="0"/>
    <xf numFmtId="0" fontId="9" fillId="0" borderId="37" applyAlignment="1" pivotButton="0" quotePrefix="0" xfId="0">
      <alignment horizontal="left"/>
    </xf>
    <xf numFmtId="0" fontId="0" fillId="0" borderId="40" pivotButton="0" quotePrefix="0" xfId="0"/>
    <xf numFmtId="0" fontId="9" fillId="0" borderId="113" applyAlignment="1" pivotButton="0" quotePrefix="0" xfId="0">
      <alignment horizontal="left" wrapText="1"/>
    </xf>
    <xf numFmtId="0" fontId="10" fillId="0" borderId="36" applyAlignment="1" pivotButton="0" quotePrefix="0" xfId="0">
      <alignment horizontal="center" wrapText="1"/>
    </xf>
    <xf numFmtId="0" fontId="0" fillId="0" borderId="34" pivotButton="0" quotePrefix="0" xfId="0"/>
    <xf numFmtId="0" fontId="0" fillId="0" borderId="35" pivotButton="0" quotePrefix="0" xfId="0"/>
    <xf numFmtId="0" fontId="0" fillId="0" borderId="31" pivotButton="0" quotePrefix="0" xfId="0"/>
    <xf numFmtId="0" fontId="0" fillId="0" borderId="38" applyAlignment="1" pivotButton="0" quotePrefix="0" xfId="0">
      <alignment horizontal="center" vertical="top" wrapText="1"/>
    </xf>
    <xf numFmtId="0" fontId="0" fillId="0" borderId="28" pivotButton="0" quotePrefix="0" xfId="0"/>
    <xf numFmtId="0" fontId="10" fillId="0" borderId="114" applyAlignment="1" pivotButton="0" quotePrefix="0" xfId="0">
      <alignment horizontal="center"/>
    </xf>
    <xf numFmtId="0" fontId="0" fillId="0" borderId="42" pivotButton="0" quotePrefix="0" xfId="0"/>
    <xf numFmtId="0" fontId="0" fillId="0" borderId="60" pivotButton="0" quotePrefix="0" xfId="0"/>
    <xf numFmtId="0" fontId="0" fillId="0" borderId="45" pivotButton="0" quotePrefix="0" xfId="0"/>
    <xf numFmtId="0" fontId="0" fillId="0" borderId="48" pivotButton="0" quotePrefix="0" xfId="0"/>
    <xf numFmtId="0" fontId="10" fillId="8" borderId="39" applyAlignment="1" pivotButton="0" quotePrefix="0" xfId="0">
      <alignment horizontal="center" vertical="center" textRotation="90"/>
    </xf>
    <xf numFmtId="0" fontId="0" fillId="0" borderId="57" pivotButton="0" quotePrefix="0" xfId="0"/>
    <xf numFmtId="0" fontId="10" fillId="9" borderId="39" applyAlignment="1" pivotButton="0" quotePrefix="0" xfId="0">
      <alignment horizontal="center" vertical="center" textRotation="90"/>
    </xf>
    <xf numFmtId="0" fontId="10" fillId="10" borderId="39" applyAlignment="1" pivotButton="0" quotePrefix="0" xfId="0">
      <alignment horizontal="center" vertical="center" textRotation="90"/>
    </xf>
    <xf numFmtId="0" fontId="10" fillId="11" borderId="39" applyAlignment="1" pivotButton="0" quotePrefix="0" xfId="0">
      <alignment horizontal="center" vertical="center" textRotation="90" wrapText="1"/>
    </xf>
    <xf numFmtId="0" fontId="12" fillId="7" borderId="126" applyAlignment="1" pivotButton="0" quotePrefix="0" xfId="0">
      <alignment horizontal="center" vertical="center" wrapText="1"/>
    </xf>
    <xf numFmtId="0" fontId="0" fillId="0" borderId="94" pivotButton="0" quotePrefix="0" xfId="0"/>
    <xf numFmtId="0" fontId="0" fillId="0" borderId="83" pivotButton="0" quotePrefix="0" xfId="0"/>
    <xf numFmtId="0" fontId="12" fillId="10" borderId="95" applyAlignment="1" pivotButton="0" quotePrefix="0" xfId="0">
      <alignment horizontal="center" vertical="center" wrapText="1"/>
    </xf>
    <xf numFmtId="0" fontId="0" fillId="0" borderId="95" pivotButton="0" quotePrefix="0" xfId="0"/>
    <xf numFmtId="0" fontId="10" fillId="0" borderId="115" applyAlignment="1" pivotButton="0" quotePrefix="0" xfId="0">
      <alignment horizontal="left" vertical="center"/>
    </xf>
    <xf numFmtId="0" fontId="0" fillId="0" borderId="99" pivotButton="0" quotePrefix="0" xfId="0"/>
    <xf numFmtId="0" fontId="0" fillId="0" borderId="100" pivotButton="0" quotePrefix="0" xfId="0"/>
    <xf numFmtId="0" fontId="9" fillId="0" borderId="118" applyAlignment="1" pivotButton="0" quotePrefix="0" xfId="0">
      <alignment horizontal="center"/>
    </xf>
    <xf numFmtId="0" fontId="9" fillId="0" borderId="119" pivotButton="0" quotePrefix="0" xfId="0"/>
    <xf numFmtId="0" fontId="0" fillId="0" borderId="103" pivotButton="0" quotePrefix="0" xfId="0"/>
    <xf numFmtId="0" fontId="0" fillId="0" borderId="104" pivotButton="0" quotePrefix="0" xfId="0"/>
    <xf numFmtId="0" fontId="9" fillId="0" borderId="121" applyAlignment="1" pivotButton="0" quotePrefix="0" xfId="0">
      <alignment vertical="top"/>
    </xf>
    <xf numFmtId="0" fontId="0" fillId="0" borderId="106" pivotButton="0" quotePrefix="0" xfId="0"/>
    <xf numFmtId="0" fontId="9" fillId="0" borderId="1" applyAlignment="1" pivotButton="0" quotePrefix="0" xfId="0">
      <alignment vertical="top" wrapText="1"/>
    </xf>
    <xf numFmtId="0" fontId="9" fillId="0" borderId="1" applyAlignment="1" pivotButton="0" quotePrefix="0" xfId="0">
      <alignment vertical="top"/>
    </xf>
    <xf numFmtId="0" fontId="9" fillId="0" borderId="127" pivotButton="0" quotePrefix="0" xfId="0"/>
    <xf numFmtId="0" fontId="0" fillId="0" borderId="108" pivotButton="0" quotePrefix="0" xfId="0"/>
    <xf numFmtId="0" fontId="0" fillId="0" borderId="109" pivotButton="0" quotePrefix="0" xfId="0"/>
    <xf numFmtId="0" fontId="9" fillId="0" borderId="123" applyAlignment="1" pivotButton="0" quotePrefix="0" xfId="0">
      <alignment vertical="top"/>
    </xf>
    <xf numFmtId="0" fontId="0" fillId="0" borderId="111" pivotButton="0" quotePrefix="0" xfId="0"/>
    <xf numFmtId="0" fontId="9" fillId="0" borderId="124" applyAlignment="1" pivotButton="0" quotePrefix="0" xfId="0">
      <alignment vertical="top"/>
    </xf>
    <xf numFmtId="0" fontId="0" fillId="0" borderId="112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None</author>
  </authors>
  <commentList>
    <comment ref="T26" authorId="0" shapeId="0">
      <text>
        <t>======
ID#AAAAHExkBhw
bsigrin    (2020-10-09 16:43:59)
Source: 
Pieter Gagnon, Robert Margolis, Jennifer Melius, Caleb Phillips, Ryan Elmore. (2016). Rooftop Solar Photovoltaic Technical Potential in the United States: A Detailed Assessment. NREL TP-6A20-65298</t>
      </text>
    </comment>
    <comment ref="S54" authorId="0" shapeId="0">
      <text>
        <t>======
ID#AAAAHExkBh0
bsigrin    (2020-10-09 16:43:59)
Assume time value of construction is negligible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4</col>
      <colOff>47625</colOff>
      <row>2</row>
      <rowOff>28575</rowOff>
    </from>
    <ext cx="6076950" cy="4648200"/>
    <pic>
      <nvPicPr>
        <cNvPr id="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tb.nrel.gov/electricity/2019/data.html" TargetMode="External" Id="rId1"/><Relationship Type="http://schemas.openxmlformats.org/officeDocument/2006/relationships/hyperlink" Target="https://sam.nrel.gov/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tb.nrel.gov/electricity/2019/index.html?t=sr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ColWidth="12.63" defaultRowHeight="15" customHeight="1"/>
  <cols>
    <col width="18.38" customWidth="1" style="251" min="1" max="1"/>
    <col width="7.63" customWidth="1" style="251" min="2" max="26"/>
  </cols>
  <sheetData>
    <row r="1">
      <c r="A1" s="1" t="inlineStr">
        <is>
          <t>DSCF Distributed Solar Capacity Factor</t>
        </is>
      </c>
      <c r="B1" s="2" t="inlineStr">
        <is>
          <t>Oregon</t>
        </is>
      </c>
    </row>
    <row r="3">
      <c r="A3" s="1" t="inlineStr">
        <is>
          <t>Source:</t>
        </is>
      </c>
      <c r="B3" s="3" t="inlineStr">
        <is>
          <t>NREL</t>
        </is>
      </c>
    </row>
    <row r="4">
      <c r="B4" s="4" t="n">
        <v>2019</v>
      </c>
    </row>
    <row r="5">
      <c r="B5" s="3" t="inlineStr">
        <is>
          <t>Annual Technology Baseline 2019</t>
        </is>
      </c>
    </row>
    <row r="6">
      <c r="B6" s="5" t="inlineStr">
        <is>
          <t>https://atb.nrel.gov/electricity/2019/data.html</t>
        </is>
      </c>
    </row>
    <row r="7">
      <c r="B7" s="3" t="inlineStr">
        <is>
          <t>"Solar - PV Dist. Res" tab</t>
        </is>
      </c>
    </row>
    <row r="9">
      <c r="A9" s="1" t="inlineStr">
        <is>
          <t>Source for state data</t>
        </is>
      </c>
      <c r="B9" s="4" t="inlineStr">
        <is>
          <t xml:space="preserve">SAM NREL Tool </t>
        </is>
      </c>
    </row>
    <row r="10">
      <c r="B10" s="4" t="n">
        <v>2019</v>
      </c>
    </row>
    <row r="11">
      <c r="B11" s="4" t="inlineStr">
        <is>
          <t>Photovoltaic, Residential Simulation</t>
        </is>
      </c>
    </row>
    <row r="12">
      <c r="B12" s="6" t="inlineStr">
        <is>
          <t>https://sam.nrel.gov/</t>
        </is>
      </c>
    </row>
    <row r="14">
      <c r="A14" s="1" t="inlineStr">
        <is>
          <t>Notes (ATB)</t>
        </is>
      </c>
    </row>
    <row r="15">
      <c r="A15" s="3" t="inlineStr">
        <is>
          <t>We use the average of the "Low" and "Mid" cases for each city.</t>
        </is>
      </c>
    </row>
    <row r="18">
      <c r="A18" s="1" t="inlineStr">
        <is>
          <t>Notes (SAM state data)</t>
        </is>
      </c>
    </row>
    <row r="19">
      <c r="A19" s="3" t="inlineStr">
        <is>
          <t>The location chosen was geographically in the middle of the state, generated by typing the state name into the "Download weather file" text box</t>
        </is>
      </c>
    </row>
    <row r="20">
      <c r="A20" s="3" t="inlineStr">
        <is>
          <t>Normalized based on national growth rate</t>
        </is>
      </c>
    </row>
    <row r="21" ht="15.75" customHeight="1" s="251">
      <c r="A21" s="7" t="inlineStr">
        <is>
          <t>DOES NOT WORK FOR ALL 50 STATES</t>
        </is>
      </c>
    </row>
    <row r="22" ht="15.75" customHeight="1" s="251">
      <c r="A22" s="3" t="inlineStr">
        <is>
          <t xml:space="preserve">Only pulled data for 20 states-- to extend, run the SAM module </t>
        </is>
      </c>
    </row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hyperlinks>
    <hyperlink xmlns:r="http://schemas.openxmlformats.org/officeDocument/2006/relationships" ref="B6" r:id="rId1"/>
    <hyperlink xmlns:r="http://schemas.openxmlformats.org/officeDocument/2006/relationships" ref="B12" r:id="rId2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30"/>
  <sheetViews>
    <sheetView workbookViewId="0">
      <selection activeCell="A1" sqref="A1"/>
    </sheetView>
  </sheetViews>
  <sheetFormatPr baseColWidth="8" defaultColWidth="12.63" defaultRowHeight="15" customHeight="1"/>
  <cols>
    <col width="21.13" customWidth="1" style="251" min="1" max="1"/>
    <col width="8.75" customWidth="1" style="251" min="2" max="2"/>
    <col width="7.63" customWidth="1" style="251" min="3" max="35"/>
  </cols>
  <sheetData>
    <row r="1">
      <c r="A1" s="8" t="inlineStr">
        <is>
          <t>Arizona</t>
        </is>
      </c>
      <c r="B1" s="9" t="n">
        <v>20.8</v>
      </c>
    </row>
    <row r="2">
      <c r="A2" s="8" t="inlineStr">
        <is>
          <t>Colorado</t>
        </is>
      </c>
      <c r="B2" s="9" t="n">
        <v>20.2</v>
      </c>
    </row>
    <row r="3">
      <c r="A3" s="8" t="inlineStr">
        <is>
          <t>Florida</t>
        </is>
      </c>
      <c r="B3" s="9" t="n">
        <v>18.8</v>
      </c>
    </row>
    <row r="4">
      <c r="A4" s="8" t="inlineStr">
        <is>
          <t>Illinois</t>
        </is>
      </c>
      <c r="B4" s="9" t="n">
        <v>16.6</v>
      </c>
    </row>
    <row r="5">
      <c r="A5" s="8" t="inlineStr">
        <is>
          <t>Indiana</t>
        </is>
      </c>
      <c r="B5" s="9" t="n">
        <v>16.3</v>
      </c>
    </row>
    <row r="6">
      <c r="A6" s="8" t="inlineStr">
        <is>
          <t>Iowa</t>
        </is>
      </c>
      <c r="B6" s="9" t="n">
        <v>16.4941</v>
      </c>
    </row>
    <row r="7">
      <c r="A7" s="8" t="inlineStr">
        <is>
          <t>Maine</t>
        </is>
      </c>
      <c r="B7" s="9" t="n">
        <v>14.8002</v>
      </c>
    </row>
    <row r="8">
      <c r="A8" s="8" t="inlineStr">
        <is>
          <t>Maryland</t>
        </is>
      </c>
      <c r="B8" s="9" t="n">
        <v>16.6537</v>
      </c>
    </row>
    <row r="9">
      <c r="A9" s="8" t="inlineStr">
        <is>
          <t>Michigan</t>
        </is>
      </c>
      <c r="B9" s="9" t="n">
        <v>14.8429</v>
      </c>
    </row>
    <row r="10">
      <c r="A10" s="8" t="inlineStr">
        <is>
          <t>Minnesota</t>
        </is>
      </c>
      <c r="B10" s="9" t="n">
        <v>16.115</v>
      </c>
    </row>
    <row r="11">
      <c r="A11" s="8" t="inlineStr">
        <is>
          <t>Nevada</t>
        </is>
      </c>
      <c r="B11" s="9" t="n">
        <v>19.7212</v>
      </c>
    </row>
    <row r="12">
      <c r="A12" s="8" t="inlineStr">
        <is>
          <t>New Jersey</t>
        </is>
      </c>
      <c r="B12" s="9" t="n">
        <v>16.4038</v>
      </c>
    </row>
    <row r="13">
      <c r="A13" s="8" t="inlineStr">
        <is>
          <t>New Mexico</t>
        </is>
      </c>
      <c r="B13" s="9" t="n">
        <v>21.6853</v>
      </c>
    </row>
    <row r="14">
      <c r="A14" s="8" t="inlineStr">
        <is>
          <t>North Carolina</t>
        </is>
      </c>
      <c r="B14" s="9" t="n">
        <v>17.1061</v>
      </c>
    </row>
    <row r="15">
      <c r="A15" s="8" t="inlineStr">
        <is>
          <t>Ohio</t>
        </is>
      </c>
      <c r="B15" s="9" t="n">
        <v>15.3332</v>
      </c>
    </row>
    <row r="16">
      <c r="A16" s="8" t="inlineStr">
        <is>
          <t>Oregon</t>
        </is>
      </c>
      <c r="B16" s="9" t="n">
        <v>17.6182</v>
      </c>
    </row>
    <row r="17">
      <c r="A17" s="8" t="inlineStr">
        <is>
          <t>Pennsylvania</t>
        </is>
      </c>
      <c r="B17" s="9" t="n">
        <v>14.695</v>
      </c>
    </row>
    <row r="18">
      <c r="A18" s="8" t="inlineStr">
        <is>
          <t>Texas</t>
        </is>
      </c>
      <c r="B18" s="9" t="n">
        <v>18.986</v>
      </c>
    </row>
    <row r="19">
      <c r="A19" s="8" t="inlineStr">
        <is>
          <t>Virginia</t>
        </is>
      </c>
      <c r="B19" s="9" t="n">
        <v>16.3321</v>
      </c>
    </row>
    <row r="20">
      <c r="A20" s="8" t="inlineStr">
        <is>
          <t>Wisconsin</t>
        </is>
      </c>
      <c r="B20" s="9" t="n">
        <v>15.9392</v>
      </c>
    </row>
    <row r="21" ht="15.75" customHeight="1" s="251">
      <c r="A21" s="10" t="inlineStr">
        <is>
          <t>California</t>
        </is>
      </c>
      <c r="B21" s="11" t="n">
        <v>20.8</v>
      </c>
    </row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>
      <c r="A27" s="1" t="inlineStr">
        <is>
          <t>National Capacity factors</t>
        </is>
      </c>
    </row>
    <row r="28" ht="15.75" customHeight="1" s="251">
      <c r="B28" s="12" t="n">
        <v>2017</v>
      </c>
      <c r="C28" s="3" t="n">
        <v>2018</v>
      </c>
      <c r="D28" s="12" t="n">
        <v>2019</v>
      </c>
      <c r="E28" s="3" t="n">
        <v>2020</v>
      </c>
      <c r="F28" s="12" t="n">
        <v>2021</v>
      </c>
      <c r="G28" s="3" t="n">
        <v>2022</v>
      </c>
      <c r="H28" s="12" t="n">
        <v>2023</v>
      </c>
      <c r="I28" s="3" t="n">
        <v>2024</v>
      </c>
      <c r="J28" s="12" t="n">
        <v>2025</v>
      </c>
      <c r="K28" s="3" t="n">
        <v>2026</v>
      </c>
      <c r="L28" s="12" t="n">
        <v>2027</v>
      </c>
      <c r="M28" s="3" t="n">
        <v>2028</v>
      </c>
      <c r="N28" s="12" t="n">
        <v>2029</v>
      </c>
      <c r="O28" s="3" t="n">
        <v>2030</v>
      </c>
      <c r="P28" s="12" t="n">
        <v>2031</v>
      </c>
      <c r="Q28" s="3" t="n">
        <v>2032</v>
      </c>
      <c r="R28" s="12" t="n">
        <v>2033</v>
      </c>
      <c r="S28" s="3" t="n">
        <v>2034</v>
      </c>
      <c r="T28" s="12" t="n">
        <v>2035</v>
      </c>
      <c r="U28" s="3" t="n">
        <v>2036</v>
      </c>
      <c r="V28" s="12" t="n">
        <v>2037</v>
      </c>
      <c r="W28" s="3" t="n">
        <v>2038</v>
      </c>
      <c r="X28" s="12" t="n">
        <v>2039</v>
      </c>
      <c r="Y28" s="3" t="n">
        <v>2040</v>
      </c>
      <c r="Z28" s="12" t="n">
        <v>2041</v>
      </c>
      <c r="AA28" s="3" t="n">
        <v>2042</v>
      </c>
      <c r="AB28" s="12" t="n">
        <v>2043</v>
      </c>
      <c r="AC28" s="3" t="n">
        <v>2044</v>
      </c>
      <c r="AD28" s="12" t="n">
        <v>2045</v>
      </c>
      <c r="AE28" s="3" t="n">
        <v>2046</v>
      </c>
      <c r="AF28" s="12" t="n">
        <v>2047</v>
      </c>
      <c r="AG28" s="3" t="n">
        <v>2048</v>
      </c>
      <c r="AH28" s="12" t="n">
        <v>2049</v>
      </c>
      <c r="AI28" s="3" t="n">
        <v>2050</v>
      </c>
    </row>
    <row r="29" ht="30" customHeight="1" s="251">
      <c r="A29" s="13" t="inlineStr">
        <is>
          <t>Capacity Factor (dimensionless)</t>
        </is>
      </c>
      <c r="B29" s="14">
        <f>AVERAGE('Solar - PV Dist. Res'!L100:L101,'Solar - PV Dist. Res'!L103:L104,'Solar - PV Dist. Res'!L106:L107,'Solar - PV Dist. Res'!L109:L110,'Solar - PV Dist. Res'!L112:L113)</f>
        <v/>
      </c>
      <c r="C29" s="14">
        <f>AVERAGE('Solar - PV Dist. Res'!M100:M101,'Solar - PV Dist. Res'!M103:M104,'Solar - PV Dist. Res'!M106:M107,'Solar - PV Dist. Res'!M109:M110,'Solar - PV Dist. Res'!M112:M113)</f>
        <v/>
      </c>
      <c r="D29" s="14">
        <f>AVERAGE('Solar - PV Dist. Res'!N100:N101,'Solar - PV Dist. Res'!N103:N104,'Solar - PV Dist. Res'!N106:N107,'Solar - PV Dist. Res'!N109:N110,'Solar - PV Dist. Res'!N112:N113)</f>
        <v/>
      </c>
      <c r="E29" s="14">
        <f>AVERAGE('Solar - PV Dist. Res'!O100:O101,'Solar - PV Dist. Res'!O103:O104,'Solar - PV Dist. Res'!O106:O107,'Solar - PV Dist. Res'!O109:O110,'Solar - PV Dist. Res'!O112:O113)</f>
        <v/>
      </c>
      <c r="F29" s="14">
        <f>AVERAGE('Solar - PV Dist. Res'!P100:P101,'Solar - PV Dist. Res'!P103:P104,'Solar - PV Dist. Res'!P106:P107,'Solar - PV Dist. Res'!P109:P110,'Solar - PV Dist. Res'!P112:P113)</f>
        <v/>
      </c>
      <c r="G29" s="14">
        <f>AVERAGE('Solar - PV Dist. Res'!Q100:Q101,'Solar - PV Dist. Res'!Q103:Q104,'Solar - PV Dist. Res'!Q106:Q107,'Solar - PV Dist. Res'!Q109:Q110,'Solar - PV Dist. Res'!Q112:Q113)</f>
        <v/>
      </c>
      <c r="H29" s="14">
        <f>AVERAGE('Solar - PV Dist. Res'!R100:R101,'Solar - PV Dist. Res'!R103:R104,'Solar - PV Dist. Res'!R106:R107,'Solar - PV Dist. Res'!R109:R110,'Solar - PV Dist. Res'!R112:R113)</f>
        <v/>
      </c>
      <c r="I29" s="14">
        <f>AVERAGE('Solar - PV Dist. Res'!S100:S101,'Solar - PV Dist. Res'!S103:S104,'Solar - PV Dist. Res'!S106:S107,'Solar - PV Dist. Res'!S109:S110,'Solar - PV Dist. Res'!S112:S113)</f>
        <v/>
      </c>
      <c r="J29" s="14">
        <f>AVERAGE('Solar - PV Dist. Res'!T100:T101,'Solar - PV Dist. Res'!T103:T104,'Solar - PV Dist. Res'!T106:T107,'Solar - PV Dist. Res'!T109:T110,'Solar - PV Dist. Res'!T112:T113)</f>
        <v/>
      </c>
      <c r="K29" s="14">
        <f>AVERAGE('Solar - PV Dist. Res'!U100:U101,'Solar - PV Dist. Res'!U103:U104,'Solar - PV Dist. Res'!U106:U107,'Solar - PV Dist. Res'!U109:U110,'Solar - PV Dist. Res'!U112:U113)</f>
        <v/>
      </c>
      <c r="L29" s="14">
        <f>AVERAGE('Solar - PV Dist. Res'!V100:V101,'Solar - PV Dist. Res'!V103:V104,'Solar - PV Dist. Res'!V106:V107,'Solar - PV Dist. Res'!V109:V110,'Solar - PV Dist. Res'!V112:V113)</f>
        <v/>
      </c>
      <c r="M29" s="14">
        <f>AVERAGE('Solar - PV Dist. Res'!W100:W101,'Solar - PV Dist. Res'!W103:W104,'Solar - PV Dist. Res'!W106:W107,'Solar - PV Dist. Res'!W109:W110,'Solar - PV Dist. Res'!W112:W113)</f>
        <v/>
      </c>
      <c r="N29" s="14">
        <f>AVERAGE('Solar - PV Dist. Res'!X100:X101,'Solar - PV Dist. Res'!X103:X104,'Solar - PV Dist. Res'!X106:X107,'Solar - PV Dist. Res'!X109:X110,'Solar - PV Dist. Res'!X112:X113)</f>
        <v/>
      </c>
      <c r="O29" s="14">
        <f>AVERAGE('Solar - PV Dist. Res'!Y100:Y101,'Solar - PV Dist. Res'!Y103:Y104,'Solar - PV Dist. Res'!Y106:Y107,'Solar - PV Dist. Res'!Y109:Y110,'Solar - PV Dist. Res'!Y112:Y113)</f>
        <v/>
      </c>
      <c r="P29" s="14">
        <f>AVERAGE('Solar - PV Dist. Res'!Z100:Z101,'Solar - PV Dist. Res'!Z103:Z104,'Solar - PV Dist. Res'!Z106:Z107,'Solar - PV Dist. Res'!Z109:Z110,'Solar - PV Dist. Res'!Z112:Z113)</f>
        <v/>
      </c>
      <c r="Q29" s="14">
        <f>AVERAGE('Solar - PV Dist. Res'!AA100:AA101,'Solar - PV Dist. Res'!AA103:AA104,'Solar - PV Dist. Res'!AA106:AA107,'Solar - PV Dist. Res'!AA109:AA110,'Solar - PV Dist. Res'!AA112:AA113)</f>
        <v/>
      </c>
      <c r="R29" s="14">
        <f>AVERAGE('Solar - PV Dist. Res'!AB100:AB101,'Solar - PV Dist. Res'!AB103:AB104,'Solar - PV Dist. Res'!AB106:AB107,'Solar - PV Dist. Res'!AB109:AB110,'Solar - PV Dist. Res'!AB112:AB113)</f>
        <v/>
      </c>
      <c r="S29" s="14">
        <f>AVERAGE('Solar - PV Dist. Res'!AC100:AC101,'Solar - PV Dist. Res'!AC103:AC104,'Solar - PV Dist. Res'!AC106:AC107,'Solar - PV Dist. Res'!AC109:AC110,'Solar - PV Dist. Res'!AC112:AC113)</f>
        <v/>
      </c>
      <c r="T29" s="14">
        <f>AVERAGE('Solar - PV Dist. Res'!AD100:AD101,'Solar - PV Dist. Res'!AD103:AD104,'Solar - PV Dist. Res'!AD106:AD107,'Solar - PV Dist. Res'!AD109:AD110,'Solar - PV Dist. Res'!AD112:AD113)</f>
        <v/>
      </c>
      <c r="U29" s="14">
        <f>AVERAGE('Solar - PV Dist. Res'!AE100:AE101,'Solar - PV Dist. Res'!AE103:AE104,'Solar - PV Dist. Res'!AE106:AE107,'Solar - PV Dist. Res'!AE109:AE110,'Solar - PV Dist. Res'!AE112:AE113)</f>
        <v/>
      </c>
      <c r="V29" s="14">
        <f>AVERAGE('Solar - PV Dist. Res'!AF100:AF101,'Solar - PV Dist. Res'!AF103:AF104,'Solar - PV Dist. Res'!AF106:AF107,'Solar - PV Dist. Res'!AF109:AF110,'Solar - PV Dist. Res'!AF112:AF113)</f>
        <v/>
      </c>
      <c r="W29" s="14">
        <f>AVERAGE('Solar - PV Dist. Res'!AG100:AG101,'Solar - PV Dist. Res'!AG103:AG104,'Solar - PV Dist. Res'!AG106:AG107,'Solar - PV Dist. Res'!AG109:AG110,'Solar - PV Dist. Res'!AG112:AG113)</f>
        <v/>
      </c>
      <c r="X29" s="14">
        <f>AVERAGE('Solar - PV Dist. Res'!AH100:AH101,'Solar - PV Dist. Res'!AH103:AH104,'Solar - PV Dist. Res'!AH106:AH107,'Solar - PV Dist. Res'!AH109:AH110,'Solar - PV Dist. Res'!AH112:AH113)</f>
        <v/>
      </c>
      <c r="Y29" s="14">
        <f>AVERAGE('Solar - PV Dist. Res'!AI100:AI101,'Solar - PV Dist. Res'!AI103:AI104,'Solar - PV Dist. Res'!AI106:AI107,'Solar - PV Dist. Res'!AI109:AI110,'Solar - PV Dist. Res'!AI112:AI113)</f>
        <v/>
      </c>
      <c r="Z29" s="14">
        <f>AVERAGE('Solar - PV Dist. Res'!AJ100:AJ101,'Solar - PV Dist. Res'!AJ103:AJ104,'Solar - PV Dist. Res'!AJ106:AJ107,'Solar - PV Dist. Res'!AJ109:AJ110,'Solar - PV Dist. Res'!AJ112:AJ113)</f>
        <v/>
      </c>
      <c r="AA29" s="14">
        <f>AVERAGE('Solar - PV Dist. Res'!AK100:AK101,'Solar - PV Dist. Res'!AK103:AK104,'Solar - PV Dist. Res'!AK106:AK107,'Solar - PV Dist. Res'!AK109:AK110,'Solar - PV Dist. Res'!AK112:AK113)</f>
        <v/>
      </c>
      <c r="AB29" s="14">
        <f>AVERAGE('Solar - PV Dist. Res'!AL100:AL101,'Solar - PV Dist. Res'!AL103:AL104,'Solar - PV Dist. Res'!AL106:AL107,'Solar - PV Dist. Res'!AL109:AL110,'Solar - PV Dist. Res'!AL112:AL113)</f>
        <v/>
      </c>
      <c r="AC29" s="14">
        <f>AVERAGE('Solar - PV Dist. Res'!AM100:AM101,'Solar - PV Dist. Res'!AM103:AM104,'Solar - PV Dist. Res'!AM106:AM107,'Solar - PV Dist. Res'!AM109:AM110,'Solar - PV Dist. Res'!AM112:AM113)</f>
        <v/>
      </c>
      <c r="AD29" s="14">
        <f>AVERAGE('Solar - PV Dist. Res'!AN100:AN101,'Solar - PV Dist. Res'!AN103:AN104,'Solar - PV Dist. Res'!AN106:AN107,'Solar - PV Dist. Res'!AN109:AN110,'Solar - PV Dist. Res'!AN112:AN113)</f>
        <v/>
      </c>
      <c r="AE29" s="14">
        <f>AVERAGE('Solar - PV Dist. Res'!AO100:AO101,'Solar - PV Dist. Res'!AO103:AO104,'Solar - PV Dist. Res'!AO106:AO107,'Solar - PV Dist. Res'!AO109:AO110,'Solar - PV Dist. Res'!AO112:AO113)</f>
        <v/>
      </c>
      <c r="AF29" s="14">
        <f>AVERAGE('Solar - PV Dist. Res'!AP100:AP101,'Solar - PV Dist. Res'!AP103:AP104,'Solar - PV Dist. Res'!AP106:AP107,'Solar - PV Dist. Res'!AP109:AP110,'Solar - PV Dist. Res'!AP112:AP113)</f>
        <v/>
      </c>
      <c r="AG29" s="14">
        <f>AVERAGE('Solar - PV Dist. Res'!AQ100:AQ101,'Solar - PV Dist. Res'!AQ103:AQ104,'Solar - PV Dist. Res'!AQ106:AQ107,'Solar - PV Dist. Res'!AQ109:AQ110,'Solar - PV Dist. Res'!AQ112:AQ113)</f>
        <v/>
      </c>
      <c r="AH29" s="14">
        <f>AVERAGE('Solar - PV Dist. Res'!AR100:AR101,'Solar - PV Dist. Res'!AR103:AR104,'Solar - PV Dist. Res'!AR106:AR107,'Solar - PV Dist. Res'!AR109:AR110,'Solar - PV Dist. Res'!AR112:AR113)</f>
        <v/>
      </c>
      <c r="AI29" s="14">
        <f>AVERAGE('Solar - PV Dist. Res'!AS100:AS101,'Solar - PV Dist. Res'!AS103:AS104,'Solar - PV Dist. Res'!AS106:AS107,'Solar - PV Dist. Res'!AS109:AS110,'Solar - PV Dist. Res'!AS112:AS113)</f>
        <v/>
      </c>
    </row>
    <row r="30" ht="15.75" customHeight="1" s="251">
      <c r="A30" s="3" t="inlineStr">
        <is>
          <t>Normalized to 2019 growth</t>
        </is>
      </c>
      <c r="B30" s="3">
        <f>B29/$D$29</f>
        <v/>
      </c>
      <c r="C30" s="3">
        <f>C29/$D$29</f>
        <v/>
      </c>
      <c r="D30" s="3">
        <f>D29/$D$29</f>
        <v/>
      </c>
      <c r="E30" s="3">
        <f>E29/$D$29</f>
        <v/>
      </c>
      <c r="F30" s="3">
        <f>F29/$D$29</f>
        <v/>
      </c>
      <c r="G30" s="3">
        <f>G29/$D$29</f>
        <v/>
      </c>
      <c r="H30" s="3">
        <f>H29/$D$29</f>
        <v/>
      </c>
      <c r="I30" s="3">
        <f>I29/$D$29</f>
        <v/>
      </c>
      <c r="J30" s="3">
        <f>J29/$D$29</f>
        <v/>
      </c>
      <c r="K30" s="3">
        <f>K29/$D$29</f>
        <v/>
      </c>
      <c r="L30" s="3">
        <f>L29/$D$29</f>
        <v/>
      </c>
      <c r="M30" s="3">
        <f>M29/$D$29</f>
        <v/>
      </c>
      <c r="N30" s="3">
        <f>N29/$D$29</f>
        <v/>
      </c>
      <c r="O30" s="3">
        <f>O29/$D$29</f>
        <v/>
      </c>
      <c r="P30" s="3">
        <f>P29/$D$29</f>
        <v/>
      </c>
      <c r="Q30" s="3">
        <f>Q29/$D$29</f>
        <v/>
      </c>
      <c r="R30" s="3">
        <f>R29/$D$29</f>
        <v/>
      </c>
      <c r="S30" s="3">
        <f>S29/$D$29</f>
        <v/>
      </c>
      <c r="T30" s="3">
        <f>T29/$D$29</f>
        <v/>
      </c>
      <c r="U30" s="3">
        <f>U29/$D$29</f>
        <v/>
      </c>
      <c r="V30" s="3">
        <f>V29/$D$29</f>
        <v/>
      </c>
      <c r="W30" s="3">
        <f>W29/$D$29</f>
        <v/>
      </c>
      <c r="X30" s="3">
        <f>X29/$D$29</f>
        <v/>
      </c>
      <c r="Y30" s="3">
        <f>Y29/$D$29</f>
        <v/>
      </c>
      <c r="Z30" s="3">
        <f>Z29/$D$29</f>
        <v/>
      </c>
      <c r="AA30" s="3">
        <f>AA29/$D$29</f>
        <v/>
      </c>
      <c r="AB30" s="3">
        <f>AB29/$D$29</f>
        <v/>
      </c>
      <c r="AC30" s="3">
        <f>AC29/$D$29</f>
        <v/>
      </c>
      <c r="AD30" s="3">
        <f>AD29/$D$29</f>
        <v/>
      </c>
      <c r="AE30" s="3">
        <f>AE29/$D$29</f>
        <v/>
      </c>
      <c r="AF30" s="3">
        <f>AF29/$D$29</f>
        <v/>
      </c>
      <c r="AG30" s="3">
        <f>AG29/$D$29</f>
        <v/>
      </c>
      <c r="AH30" s="3">
        <f>AH29/$D$29</f>
        <v/>
      </c>
      <c r="AI30" s="3">
        <f>AI29/$D$29</f>
        <v/>
      </c>
    </row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M565"/>
  <sheetViews>
    <sheetView showGridLines="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6" sqref="F6"/>
    </sheetView>
  </sheetViews>
  <sheetFormatPr baseColWidth="8" defaultColWidth="12.63" defaultRowHeight="15" customHeight="1"/>
  <cols>
    <col width="8.130000000000001" customWidth="1" style="251" min="1" max="1"/>
    <col width="1.5" customWidth="1" style="251" min="2" max="7"/>
    <col width="5" customWidth="1" style="251" min="8" max="8"/>
    <col width="5.88" customWidth="1" style="251" min="9" max="9"/>
    <col width="18.13" customWidth="1" style="251" min="10" max="10"/>
    <col width="22.75" customWidth="1" style="251" min="11" max="11"/>
    <col width="10.25" customWidth="1" style="251" min="12" max="15"/>
    <col width="11.13" customWidth="1" style="251" min="16" max="16"/>
    <col width="10.25" customWidth="1" style="251" min="17" max="20"/>
    <col width="8.130000000000001" customWidth="1" style="251" min="21" max="21"/>
    <col width="10.25" customWidth="1" style="251" min="22" max="23"/>
    <col width="10" customWidth="1" style="251" min="24" max="24"/>
    <col width="10.25" customWidth="1" style="251" min="25" max="48"/>
    <col width="8.130000000000001" customWidth="1" style="251" min="49" max="65"/>
  </cols>
  <sheetData>
    <row r="1" ht="18" customHeight="1" s="251">
      <c r="A1" s="15" t="inlineStr">
        <is>
          <t>Solar Distributed Residential PV Inputs</t>
        </is>
      </c>
      <c r="B1" s="15" t="n"/>
      <c r="C1" s="15" t="n"/>
      <c r="D1" s="15" t="n"/>
      <c r="E1" s="15" t="n"/>
      <c r="F1" s="15" t="n"/>
      <c r="G1" s="15" t="n"/>
      <c r="H1" s="15" t="n"/>
      <c r="I1" s="15" t="n"/>
      <c r="J1" s="15" t="n"/>
      <c r="K1" s="16" t="n"/>
      <c r="L1" s="5" t="inlineStr">
        <is>
          <t>https://atb.nrel.gov/electricity/2019/index.html?t=sr</t>
        </is>
      </c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  <c r="AB1" s="16" t="n"/>
      <c r="AC1" s="16" t="n"/>
      <c r="AD1" s="16" t="n"/>
      <c r="AE1" s="16" t="n"/>
      <c r="AF1" s="16" t="n"/>
      <c r="AG1" s="16" t="n"/>
      <c r="AH1" s="16" t="n"/>
      <c r="AI1" s="16" t="n"/>
      <c r="AJ1" s="16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  <c r="AY1" s="16" t="n"/>
      <c r="AZ1" s="16" t="n"/>
      <c r="BA1" s="16" t="n"/>
      <c r="BB1" s="16" t="n"/>
      <c r="BC1" s="16" t="n"/>
      <c r="BD1" s="16" t="n"/>
      <c r="BE1" s="16" t="n"/>
      <c r="BF1" s="16" t="n"/>
      <c r="BG1" s="16" t="n"/>
      <c r="BH1" s="16" t="n"/>
      <c r="BI1" s="16" t="n"/>
      <c r="BJ1" s="16" t="n"/>
      <c r="BK1" s="16" t="n"/>
      <c r="BL1" s="16" t="n"/>
      <c r="BM1" s="16" t="n"/>
    </row>
    <row r="2" ht="13.5" customHeight="1" s="251">
      <c r="A2" s="16" t="n"/>
      <c r="B2" s="16" t="n"/>
      <c r="C2" s="16" t="n"/>
      <c r="D2" s="16" t="n"/>
      <c r="E2" s="16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  <c r="AH2" s="17" t="n"/>
      <c r="AI2" s="17" t="n"/>
      <c r="AJ2" s="17" t="n"/>
      <c r="AK2" s="17" t="n"/>
      <c r="AL2" s="17" t="n"/>
      <c r="AM2" s="17" t="n"/>
      <c r="AN2" s="17" t="n"/>
      <c r="AO2" s="17" t="n"/>
      <c r="AP2" s="17" t="n"/>
      <c r="AQ2" s="17" t="n"/>
      <c r="AR2" s="17" t="n"/>
      <c r="AS2" s="17" t="n"/>
      <c r="AT2" s="17" t="n"/>
      <c r="AU2" s="17" t="n"/>
      <c r="AV2" s="17" t="n"/>
      <c r="AW2" s="17" t="n"/>
      <c r="AX2" s="17" t="n"/>
      <c r="AY2" s="17" t="n"/>
      <c r="AZ2" s="17" t="n"/>
      <c r="BA2" s="17" t="n"/>
      <c r="BB2" s="17" t="n"/>
      <c r="BC2" s="17" t="n"/>
      <c r="BD2" s="17" t="n"/>
      <c r="BE2" s="17" t="n"/>
      <c r="BF2" s="17" t="n"/>
      <c r="BG2" s="17" t="n"/>
      <c r="BH2" s="17" t="n"/>
      <c r="BI2" s="17" t="n"/>
      <c r="BJ2" s="17" t="n"/>
      <c r="BK2" s="17" t="n"/>
      <c r="BL2" s="17" t="n"/>
      <c r="BM2" s="17" t="n"/>
    </row>
    <row r="3" ht="13.5" customHeight="1" s="251">
      <c r="A3" s="16" t="n"/>
      <c r="B3" s="16" t="n"/>
      <c r="C3" s="16" t="n"/>
      <c r="D3" s="16" t="n"/>
      <c r="E3" s="16" t="n"/>
      <c r="F3" s="16" t="n"/>
      <c r="G3" s="16" t="n"/>
      <c r="H3" s="16" t="n"/>
      <c r="I3" s="16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8" t="inlineStr">
        <is>
          <t>Inputs</t>
        </is>
      </c>
      <c r="U3" s="16" t="n"/>
      <c r="V3" s="16" t="n"/>
      <c r="W3" s="16" t="n"/>
      <c r="X3" s="16" t="n"/>
      <c r="Y3" s="16" t="n"/>
      <c r="Z3" s="16" t="n"/>
      <c r="AA3" s="16" t="n"/>
      <c r="AB3" s="16" t="n"/>
      <c r="AC3" s="16" t="n"/>
      <c r="AD3" s="16" t="n"/>
      <c r="AE3" s="16" t="n"/>
      <c r="AF3" s="16" t="n"/>
      <c r="AG3" s="16" t="n"/>
      <c r="AH3" s="16" t="n"/>
      <c r="AI3" s="16" t="n"/>
      <c r="AJ3" s="16" t="n"/>
      <c r="AK3" s="16" t="n"/>
      <c r="AL3" s="16" t="n"/>
      <c r="AM3" s="16" t="n"/>
      <c r="AN3" s="16" t="n"/>
      <c r="AO3" s="16" t="n"/>
      <c r="AP3" s="16" t="n"/>
      <c r="AQ3" s="16" t="n"/>
      <c r="AR3" s="16" t="n"/>
      <c r="AS3" s="16" t="n"/>
      <c r="AT3" s="16" t="n"/>
      <c r="AU3" s="16" t="n"/>
      <c r="AV3" s="16" t="n"/>
      <c r="AW3" s="16" t="n"/>
      <c r="AX3" s="16" t="n"/>
      <c r="AY3" s="16" t="n"/>
      <c r="AZ3" s="16" t="n"/>
      <c r="BA3" s="16" t="n"/>
      <c r="BB3" s="16" t="n"/>
      <c r="BC3" s="16" t="n"/>
      <c r="BD3" s="16" t="n"/>
      <c r="BE3" s="16" t="n"/>
      <c r="BF3" s="16" t="n"/>
      <c r="BG3" s="16" t="n"/>
      <c r="BH3" s="16" t="n"/>
      <c r="BI3" s="16" t="n"/>
      <c r="BJ3" s="16" t="n"/>
      <c r="BK3" s="16" t="n"/>
      <c r="BL3" s="16" t="n"/>
      <c r="BM3" s="16" t="n"/>
    </row>
    <row r="4" ht="13.5" customHeight="1" s="251">
      <c r="A4" s="16" t="n"/>
      <c r="B4" s="16" t="n"/>
      <c r="C4" s="16" t="n"/>
      <c r="D4" s="16" t="n"/>
      <c r="E4" s="16" t="n"/>
      <c r="F4" s="16" t="n"/>
      <c r="G4" s="16" t="n"/>
      <c r="H4" s="16" t="n"/>
      <c r="I4" s="16" t="n"/>
      <c r="J4" s="19" t="inlineStr">
        <is>
          <t xml:space="preserve">Take me to: </t>
        </is>
      </c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20" t="inlineStr">
        <is>
          <t>Calculated</t>
        </is>
      </c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6" t="n"/>
      <c r="AL4" s="16" t="n"/>
      <c r="AM4" s="16" t="n"/>
      <c r="AN4" s="16" t="n"/>
      <c r="AO4" s="16" t="n"/>
      <c r="AP4" s="16" t="n"/>
      <c r="AQ4" s="16" t="n"/>
      <c r="AR4" s="16" t="n"/>
      <c r="AS4" s="16" t="n"/>
      <c r="AT4" s="16" t="n"/>
      <c r="AU4" s="16" t="n"/>
      <c r="AV4" s="16" t="n"/>
      <c r="AW4" s="16" t="n"/>
      <c r="AX4" s="16" t="n"/>
      <c r="AY4" s="16" t="n"/>
      <c r="AZ4" s="16" t="n"/>
      <c r="BA4" s="16" t="n"/>
      <c r="BB4" s="16" t="n"/>
      <c r="BC4" s="16" t="n"/>
      <c r="BD4" s="16" t="n"/>
      <c r="BE4" s="16" t="n"/>
      <c r="BF4" s="16" t="n"/>
      <c r="BG4" s="16" t="n"/>
      <c r="BH4" s="16" t="n"/>
      <c r="BI4" s="16" t="n"/>
      <c r="BJ4" s="16" t="n"/>
      <c r="BK4" s="16" t="n"/>
      <c r="BL4" s="16" t="n"/>
      <c r="BM4" s="16" t="n"/>
    </row>
    <row r="5" ht="13.5" customHeight="1" s="251">
      <c r="A5" s="16" t="n"/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6" t="n"/>
      <c r="AL5" s="16" t="n"/>
      <c r="AM5" s="16" t="n"/>
      <c r="AN5" s="16" t="n"/>
      <c r="AO5" s="16" t="n"/>
      <c r="AP5" s="16" t="n"/>
      <c r="AQ5" s="16" t="n"/>
      <c r="AR5" s="16" t="n"/>
      <c r="AS5" s="16" t="n"/>
      <c r="AT5" s="16" t="n"/>
      <c r="AU5" s="16" t="n"/>
      <c r="AV5" s="16" t="n"/>
      <c r="AW5" s="16" t="n"/>
      <c r="AX5" s="16" t="n"/>
      <c r="AY5" s="16" t="n"/>
      <c r="AZ5" s="16" t="n"/>
      <c r="BA5" s="16" t="n"/>
      <c r="BB5" s="16" t="n"/>
      <c r="BC5" s="16" t="n"/>
      <c r="BD5" s="16" t="n"/>
      <c r="BE5" s="16" t="n"/>
      <c r="BF5" s="16" t="n"/>
      <c r="BG5" s="16" t="n"/>
      <c r="BH5" s="16" t="n"/>
      <c r="BI5" s="16" t="n"/>
      <c r="BJ5" s="16" t="n"/>
      <c r="BK5" s="16" t="n"/>
      <c r="BL5" s="16" t="n"/>
      <c r="BM5" s="16" t="n"/>
    </row>
    <row r="6" ht="13.5" customHeight="1" s="251">
      <c r="A6" s="16" t="n"/>
      <c r="B6" s="16" t="n"/>
      <c r="C6" s="16" t="n"/>
      <c r="D6" s="16" t="n"/>
      <c r="E6" s="16" t="n"/>
      <c r="F6" s="16" t="n"/>
      <c r="G6" s="16" t="n"/>
      <c r="H6" s="16" t="n"/>
      <c r="I6" s="16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6" t="n"/>
      <c r="Y6" s="16" t="n"/>
      <c r="Z6" s="16" t="n"/>
      <c r="AA6" s="16" t="n"/>
      <c r="AB6" s="16" t="n"/>
      <c r="AC6" s="16" t="n"/>
      <c r="AD6" s="16" t="n"/>
      <c r="AE6" s="16" t="n"/>
      <c r="AF6" s="16" t="n"/>
      <c r="AG6" s="16" t="n"/>
      <c r="AH6" s="16" t="n"/>
      <c r="AI6" s="16" t="n"/>
      <c r="AJ6" s="16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  <c r="AY6" s="16" t="n"/>
      <c r="AZ6" s="16" t="n"/>
      <c r="BA6" s="16" t="n"/>
      <c r="BB6" s="16" t="n"/>
      <c r="BC6" s="16" t="n"/>
      <c r="BD6" s="16" t="n"/>
      <c r="BE6" s="16" t="n"/>
      <c r="BF6" s="16" t="n"/>
      <c r="BG6" s="16" t="n"/>
      <c r="BH6" s="16" t="n"/>
      <c r="BI6" s="16" t="n"/>
      <c r="BJ6" s="16" t="n"/>
      <c r="BK6" s="16" t="n"/>
      <c r="BL6" s="16" t="n"/>
      <c r="BM6" s="16" t="n"/>
    </row>
    <row r="7" ht="13.5" customHeight="1" s="251">
      <c r="A7" s="16" t="n"/>
      <c r="B7" s="16" t="n"/>
      <c r="C7" s="16" t="n"/>
      <c r="D7" s="16" t="n"/>
      <c r="E7" s="16" t="n"/>
      <c r="F7" s="16" t="n"/>
      <c r="G7" s="21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6" t="n"/>
      <c r="AH7" s="16" t="n"/>
      <c r="AI7" s="16" t="n"/>
      <c r="AJ7" s="16" t="n"/>
      <c r="AK7" s="16" t="n"/>
      <c r="AL7" s="16" t="n"/>
      <c r="AM7" s="16" t="n"/>
      <c r="AN7" s="16" t="n"/>
      <c r="AO7" s="16" t="n"/>
      <c r="AP7" s="16" t="n"/>
      <c r="AQ7" s="16" t="n"/>
      <c r="AR7" s="16" t="n"/>
      <c r="AS7" s="16" t="n"/>
      <c r="AT7" s="16" t="n"/>
      <c r="AU7" s="16" t="n"/>
      <c r="AV7" s="16" t="n"/>
      <c r="AW7" s="16" t="n"/>
      <c r="AX7" s="16" t="n"/>
      <c r="AY7" s="16" t="n"/>
      <c r="AZ7" s="16" t="n"/>
      <c r="BA7" s="16" t="n"/>
      <c r="BB7" s="16" t="n"/>
      <c r="BC7" s="16" t="n"/>
      <c r="BD7" s="16" t="n"/>
      <c r="BE7" s="16" t="n"/>
      <c r="BF7" s="16" t="n"/>
      <c r="BG7" s="16" t="n"/>
      <c r="BH7" s="16" t="n"/>
      <c r="BI7" s="16" t="n"/>
      <c r="BJ7" s="16" t="n"/>
      <c r="BK7" s="16" t="n"/>
      <c r="BL7" s="16" t="n"/>
      <c r="BM7" s="16" t="n"/>
    </row>
    <row r="8" ht="13.5" customHeight="1" s="251">
      <c r="A8" s="16" t="n"/>
      <c r="B8" s="16" t="n"/>
      <c r="C8" s="16" t="n"/>
      <c r="D8" s="16" t="n"/>
      <c r="E8" s="16" t="n"/>
      <c r="F8" s="16" t="n"/>
      <c r="G8" s="16" t="n"/>
      <c r="H8" s="16" t="n"/>
      <c r="I8" s="16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6" t="n"/>
      <c r="Y8" s="16" t="n"/>
      <c r="Z8" s="16" t="n"/>
      <c r="AA8" s="16" t="n"/>
      <c r="AB8" s="16" t="n"/>
      <c r="AC8" s="16" t="n"/>
      <c r="AD8" s="16" t="n"/>
      <c r="AE8" s="16" t="n"/>
      <c r="AF8" s="16" t="n"/>
      <c r="AG8" s="16" t="n"/>
      <c r="AH8" s="16" t="n"/>
      <c r="AI8" s="16" t="n"/>
      <c r="AJ8" s="16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  <c r="AY8" s="16" t="n"/>
      <c r="AZ8" s="16" t="n"/>
      <c r="BA8" s="16" t="n"/>
      <c r="BB8" s="16" t="n"/>
      <c r="BC8" s="16" t="n"/>
      <c r="BD8" s="16" t="n"/>
      <c r="BE8" s="16" t="n"/>
      <c r="BF8" s="16" t="n"/>
      <c r="BG8" s="16" t="n"/>
      <c r="BH8" s="16" t="n"/>
      <c r="BI8" s="16" t="n"/>
      <c r="BJ8" s="16" t="n"/>
      <c r="BK8" s="16" t="n"/>
      <c r="BL8" s="16" t="n"/>
      <c r="BM8" s="16" t="n"/>
    </row>
    <row r="9" ht="13.5" customHeight="1" s="251">
      <c r="A9" s="16" t="n"/>
      <c r="B9" s="16" t="n"/>
      <c r="C9" s="16" t="n"/>
      <c r="D9" s="16" t="n"/>
      <c r="E9" s="16" t="n"/>
      <c r="F9" s="16" t="n"/>
      <c r="G9" s="22" t="n"/>
      <c r="H9" s="23" t="n"/>
      <c r="I9" s="23" t="n"/>
      <c r="J9" s="23" t="n"/>
      <c r="K9" s="23" t="n"/>
      <c r="L9" s="23" t="n"/>
      <c r="M9" s="23" t="n"/>
      <c r="N9" s="23" t="n"/>
      <c r="O9" s="23" t="n"/>
      <c r="P9" s="23" t="n"/>
      <c r="Q9" s="23" t="n"/>
      <c r="R9" s="23" t="n"/>
      <c r="S9" s="23" t="n"/>
      <c r="T9" s="24" t="n"/>
      <c r="U9" s="16" t="n"/>
      <c r="V9" s="16" t="n"/>
      <c r="W9" s="16" t="n"/>
      <c r="X9" s="16" t="n"/>
      <c r="Y9" s="16" t="n"/>
      <c r="Z9" s="16" t="n"/>
      <c r="AA9" s="16" t="n"/>
      <c r="AB9" s="16" t="n"/>
      <c r="AC9" s="16" t="n"/>
      <c r="AD9" s="16" t="n"/>
      <c r="AE9" s="16" t="n"/>
      <c r="AF9" s="16" t="n"/>
      <c r="AG9" s="16" t="n"/>
      <c r="AH9" s="16" t="n"/>
      <c r="AI9" s="16" t="n"/>
      <c r="AJ9" s="16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  <c r="AY9" s="16" t="n"/>
      <c r="AZ9" s="16" t="n"/>
      <c r="BA9" s="16" t="n"/>
      <c r="BB9" s="16" t="n"/>
      <c r="BC9" s="16" t="n"/>
      <c r="BD9" s="16" t="n"/>
      <c r="BE9" s="16" t="n"/>
      <c r="BF9" s="16" t="n"/>
      <c r="BG9" s="16" t="n"/>
      <c r="BH9" s="16" t="n"/>
      <c r="BI9" s="16" t="n"/>
      <c r="BJ9" s="16" t="n"/>
      <c r="BK9" s="16" t="n"/>
      <c r="BL9" s="16" t="n"/>
      <c r="BM9" s="16" t="n"/>
    </row>
    <row r="10" ht="13.5" customHeight="1" s="251">
      <c r="A10" s="16" t="n"/>
      <c r="B10" s="25" t="inlineStr">
        <is>
          <t>X</t>
        </is>
      </c>
      <c r="C10" s="16" t="n"/>
      <c r="D10" s="16" t="n"/>
      <c r="E10" s="16" t="n"/>
      <c r="F10" s="16" t="n"/>
      <c r="G10" s="155" t="inlineStr">
        <is>
          <t>Current Costs</t>
        </is>
      </c>
      <c r="T10" s="29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6" t="n"/>
      <c r="AH10" s="16" t="n"/>
      <c r="AI10" s="16" t="n"/>
      <c r="AJ10" s="16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  <c r="AY10" s="16" t="n"/>
      <c r="AZ10" s="16" t="n"/>
      <c r="BA10" s="16" t="n"/>
      <c r="BB10" s="16" t="n"/>
      <c r="BC10" s="16" t="n"/>
      <c r="BD10" s="16" t="n"/>
      <c r="BE10" s="16" t="n"/>
      <c r="BF10" s="16" t="n"/>
      <c r="BG10" s="16" t="n"/>
      <c r="BH10" s="16" t="n"/>
      <c r="BI10" s="16" t="n"/>
      <c r="BJ10" s="16" t="n"/>
      <c r="BK10" s="16" t="n"/>
      <c r="BL10" s="16" t="n"/>
      <c r="BM10" s="16" t="n"/>
    </row>
    <row r="11" ht="13.5" customHeight="1" s="251">
      <c r="A11" s="16" t="n"/>
      <c r="B11" s="16" t="n"/>
      <c r="C11" s="16" t="n"/>
      <c r="D11" s="16" t="n"/>
      <c r="E11" s="16" t="n"/>
      <c r="F11" s="16" t="n"/>
      <c r="G11" s="30" t="n"/>
      <c r="H11" s="16" t="n"/>
      <c r="I11" s="16" t="n"/>
      <c r="J11" s="16" t="n"/>
      <c r="K11" s="16" t="n"/>
      <c r="L11" s="16" t="n"/>
      <c r="M11" s="16" t="n"/>
      <c r="N11" s="16" t="n"/>
      <c r="O11" s="16" t="n"/>
      <c r="P11" s="16" t="n"/>
      <c r="Q11" s="16" t="n"/>
      <c r="R11" s="16" t="n"/>
      <c r="S11" s="16" t="n"/>
      <c r="T11" s="31" t="n"/>
      <c r="U11" s="16" t="n"/>
      <c r="V11" s="16" t="n"/>
      <c r="W11" s="16" t="n"/>
      <c r="X11" s="16" t="n"/>
      <c r="Y11" s="16" t="n"/>
      <c r="Z11" s="16" t="n"/>
      <c r="AA11" s="16" t="n"/>
      <c r="AB11" s="16" t="n"/>
      <c r="AC11" s="16" t="n"/>
      <c r="AD11" s="16" t="n"/>
      <c r="AE11" s="16" t="n"/>
      <c r="AF11" s="16" t="n"/>
      <c r="AG11" s="16" t="n"/>
      <c r="AH11" s="16" t="n"/>
      <c r="AI11" s="16" t="n"/>
      <c r="AJ11" s="16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  <c r="AY11" s="16" t="n"/>
      <c r="AZ11" s="16" t="n"/>
      <c r="BA11" s="16" t="n"/>
      <c r="BB11" s="16" t="n"/>
      <c r="BC11" s="16" t="n"/>
      <c r="BD11" s="16" t="n"/>
      <c r="BE11" s="16" t="n"/>
      <c r="BF11" s="16" t="n"/>
      <c r="BG11" s="16" t="n"/>
      <c r="BH11" s="16" t="n"/>
      <c r="BI11" s="16" t="n"/>
      <c r="BJ11" s="16" t="n"/>
      <c r="BK11" s="16" t="n"/>
      <c r="BL11" s="16" t="n"/>
      <c r="BM11" s="16" t="n"/>
    </row>
    <row r="12" ht="13.5" customHeight="1" s="251">
      <c r="A12" s="16" t="n"/>
      <c r="B12" s="16" t="n"/>
      <c r="C12" s="16" t="n"/>
      <c r="D12" s="16" t="n"/>
      <c r="E12" s="16" t="n"/>
      <c r="F12" s="16" t="n"/>
      <c r="G12" s="30" t="n"/>
      <c r="H12" s="252" t="inlineStr">
        <is>
          <t>Techno-Economic Cost and Performance Parameters</t>
        </is>
      </c>
      <c r="I12" s="16" t="n"/>
      <c r="J12" s="253" t="inlineStr">
        <is>
          <t>Net Capacity Factor (%)</t>
        </is>
      </c>
      <c r="K12" s="34" t="inlineStr">
        <is>
          <t>Res PV - Seattle</t>
        </is>
      </c>
      <c r="L12" s="35" t="n">
        <v>0.1258427529283381</v>
      </c>
      <c r="M12" s="16" t="n"/>
      <c r="N12" s="16" t="n"/>
      <c r="O12" s="254" t="inlineStr">
        <is>
          <t>Basis Year:</t>
        </is>
      </c>
      <c r="P12" s="255" t="n"/>
      <c r="Q12" s="256" t="n">
        <v>2017</v>
      </c>
      <c r="R12" s="257" t="n"/>
      <c r="S12" s="257" t="n"/>
      <c r="T12" s="255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6" t="n"/>
      <c r="AH12" s="16" t="n"/>
      <c r="AI12" s="16" t="n"/>
      <c r="AJ12" s="16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  <c r="AY12" s="16" t="n"/>
      <c r="AZ12" s="16" t="n"/>
      <c r="BA12" s="16" t="n"/>
      <c r="BB12" s="16" t="n"/>
      <c r="BC12" s="16" t="n"/>
      <c r="BD12" s="16" t="n"/>
      <c r="BE12" s="16" t="n"/>
      <c r="BF12" s="16" t="n"/>
      <c r="BG12" s="16" t="n"/>
      <c r="BH12" s="16" t="n"/>
      <c r="BI12" s="16" t="n"/>
      <c r="BJ12" s="16" t="n"/>
      <c r="BK12" s="16" t="n"/>
      <c r="BL12" s="16" t="n"/>
      <c r="BM12" s="16" t="n"/>
    </row>
    <row r="13" ht="13.5" customHeight="1" s="251">
      <c r="A13" s="16" t="n"/>
      <c r="B13" s="16" t="n"/>
      <c r="C13" s="16" t="n"/>
      <c r="D13" s="16" t="n"/>
      <c r="E13" s="16" t="n"/>
      <c r="F13" s="16" t="n"/>
      <c r="G13" s="30" t="n"/>
      <c r="I13" s="16" t="n"/>
      <c r="K13" s="41" t="inlineStr">
        <is>
          <t>Res PV - Chicago</t>
        </is>
      </c>
      <c r="L13" s="35" t="n">
        <v>0.1478635223083303</v>
      </c>
      <c r="M13" s="16" t="n"/>
      <c r="N13" s="16" t="n"/>
      <c r="O13" s="16" t="n"/>
      <c r="P13" s="16" t="n"/>
      <c r="Q13" s="16" t="n"/>
      <c r="R13" s="16" t="n"/>
      <c r="S13" s="16" t="n"/>
      <c r="T13" s="31" t="n"/>
      <c r="U13" s="16" t="n"/>
      <c r="V13" s="16" t="n"/>
      <c r="W13" s="16" t="n"/>
      <c r="X13" s="16" t="n"/>
      <c r="Y13" s="16" t="n"/>
      <c r="Z13" s="16" t="n"/>
      <c r="AA13" s="16" t="n"/>
      <c r="AB13" s="16" t="n"/>
      <c r="AC13" s="16" t="n"/>
      <c r="AD13" s="16" t="n"/>
      <c r="AE13" s="16" t="n"/>
      <c r="AF13" s="16" t="n"/>
      <c r="AG13" s="16" t="n"/>
      <c r="AH13" s="16" t="n"/>
      <c r="AI13" s="16" t="n"/>
      <c r="AJ13" s="16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  <c r="AY13" s="16" t="n"/>
      <c r="AZ13" s="16" t="n"/>
      <c r="BA13" s="16" t="n"/>
      <c r="BB13" s="16" t="n"/>
      <c r="BC13" s="16" t="n"/>
      <c r="BD13" s="16" t="n"/>
      <c r="BE13" s="16" t="n"/>
      <c r="BF13" s="16" t="n"/>
      <c r="BG13" s="16" t="n"/>
      <c r="BH13" s="16" t="n"/>
      <c r="BI13" s="16" t="n"/>
      <c r="BJ13" s="16" t="n"/>
      <c r="BK13" s="16" t="n"/>
      <c r="BL13" s="16" t="n"/>
      <c r="BM13" s="16" t="n"/>
    </row>
    <row r="14" ht="13.5" customHeight="1" s="251">
      <c r="A14" s="16" t="n"/>
      <c r="B14" s="16" t="n"/>
      <c r="C14" s="16" t="n"/>
      <c r="D14" s="16" t="n"/>
      <c r="E14" s="16" t="n"/>
      <c r="F14" s="16" t="n"/>
      <c r="G14" s="30" t="n"/>
      <c r="I14" s="16" t="n"/>
      <c r="K14" s="42" t="inlineStr">
        <is>
          <t>Res PV - Kansas City</t>
        </is>
      </c>
      <c r="L14" s="35" t="n">
        <v>0.162073951055187</v>
      </c>
      <c r="M14" s="16" t="n"/>
      <c r="N14" s="16" t="n"/>
      <c r="O14" s="258" t="inlineStr">
        <is>
          <t>Residential Solar Photovoltaic</t>
        </is>
      </c>
      <c r="P14" s="257" t="n"/>
      <c r="Q14" s="257" t="n"/>
      <c r="R14" s="257" t="n"/>
      <c r="S14" s="257" t="n"/>
      <c r="T14" s="255" t="n"/>
      <c r="U14" s="16" t="n"/>
      <c r="V14" s="44" t="n"/>
      <c r="AA14" s="16" t="n"/>
      <c r="AB14" s="16" t="n"/>
      <c r="AC14" s="16" t="n"/>
      <c r="AD14" s="16" t="n"/>
      <c r="AE14" s="16" t="n"/>
      <c r="AF14" s="16" t="n"/>
      <c r="AG14" s="16" t="n"/>
      <c r="AH14" s="16" t="n"/>
      <c r="AI14" s="16" t="n"/>
      <c r="AJ14" s="16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  <c r="AY14" s="16" t="n"/>
      <c r="AZ14" s="16" t="n"/>
      <c r="BA14" s="16" t="n"/>
      <c r="BB14" s="16" t="n"/>
      <c r="BC14" s="16" t="n"/>
      <c r="BD14" s="16" t="n"/>
      <c r="BE14" s="16" t="n"/>
      <c r="BF14" s="16" t="n"/>
      <c r="BG14" s="16" t="n"/>
      <c r="BH14" s="16" t="n"/>
      <c r="BI14" s="16" t="n"/>
      <c r="BJ14" s="16" t="n"/>
      <c r="BK14" s="16" t="n"/>
      <c r="BL14" s="16" t="n"/>
      <c r="BM14" s="16" t="n"/>
    </row>
    <row r="15" ht="13.5" customHeight="1" s="251">
      <c r="A15" s="16" t="n"/>
      <c r="B15" s="16" t="n"/>
      <c r="C15" s="16" t="n"/>
      <c r="D15" s="16" t="n"/>
      <c r="E15" s="16" t="n"/>
      <c r="F15" s="16" t="n"/>
      <c r="G15" s="30" t="n"/>
      <c r="I15" s="16" t="n"/>
      <c r="K15" s="42" t="inlineStr">
        <is>
          <t>Res PV - Los Angeles</t>
        </is>
      </c>
      <c r="L15" s="35" t="n">
        <v>0.1821083567734363</v>
      </c>
      <c r="M15" s="16" t="n"/>
      <c r="N15" s="16" t="n"/>
      <c r="O15" s="45" t="n"/>
      <c r="P15" s="46" t="n"/>
      <c r="Q15" s="46" t="n"/>
      <c r="R15" s="46" t="n"/>
      <c r="S15" s="46" t="n"/>
      <c r="T15" s="47" t="n"/>
      <c r="U15" s="16" t="n"/>
      <c r="AA15" s="16" t="n"/>
      <c r="AB15" s="16" t="n"/>
      <c r="AC15" s="16" t="n"/>
      <c r="AD15" s="16" t="n"/>
      <c r="AE15" s="16" t="n"/>
      <c r="AF15" s="16" t="n"/>
      <c r="AG15" s="16" t="n"/>
      <c r="AH15" s="16" t="n"/>
      <c r="AI15" s="16" t="n"/>
      <c r="AJ15" s="16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  <c r="AY15" s="16" t="n"/>
      <c r="AZ15" s="16" t="n"/>
      <c r="BA15" s="16" t="n"/>
      <c r="BB15" s="16" t="n"/>
      <c r="BC15" s="16" t="n"/>
      <c r="BD15" s="16" t="n"/>
      <c r="BE15" s="16" t="n"/>
      <c r="BF15" s="16" t="n"/>
      <c r="BG15" s="16" t="n"/>
      <c r="BH15" s="16" t="n"/>
      <c r="BI15" s="16" t="n"/>
      <c r="BJ15" s="16" t="n"/>
      <c r="BK15" s="16" t="n"/>
      <c r="BL15" s="16" t="n"/>
      <c r="BM15" s="16" t="n"/>
    </row>
    <row r="16" ht="13.5" customHeight="1" s="251">
      <c r="A16" s="16" t="n"/>
      <c r="B16" s="16" t="n"/>
      <c r="C16" s="16" t="n"/>
      <c r="D16" s="16" t="n"/>
      <c r="E16" s="16" t="n"/>
      <c r="F16" s="16" t="n"/>
      <c r="G16" s="30" t="n"/>
      <c r="I16" s="16" t="n"/>
      <c r="K16" s="42" t="inlineStr">
        <is>
          <t>Res PV - Daggett, CA</t>
        </is>
      </c>
      <c r="L16" s="35" t="n">
        <v>0.2080802727663709</v>
      </c>
      <c r="M16" s="16" t="n"/>
      <c r="N16" s="16" t="n"/>
      <c r="O16" s="45" t="n"/>
      <c r="P16" s="46" t="n"/>
      <c r="Q16" s="46" t="n"/>
      <c r="R16" s="46" t="n"/>
      <c r="S16" s="46" t="n"/>
      <c r="T16" s="47" t="n"/>
      <c r="U16" s="16" t="n"/>
      <c r="AA16" s="16" t="n"/>
      <c r="AB16" s="16" t="n"/>
      <c r="AC16" s="16" t="n"/>
      <c r="AD16" s="16" t="n"/>
      <c r="AE16" s="16" t="n"/>
      <c r="AF16" s="16" t="n"/>
      <c r="AG16" s="16" t="n"/>
      <c r="AH16" s="16" t="n"/>
      <c r="AI16" s="16" t="n"/>
      <c r="AJ16" s="16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  <c r="AY16" s="16" t="n"/>
      <c r="AZ16" s="16" t="n"/>
      <c r="BA16" s="16" t="n"/>
      <c r="BB16" s="16" t="n"/>
      <c r="BC16" s="16" t="n"/>
      <c r="BD16" s="16" t="n"/>
      <c r="BE16" s="16" t="n"/>
      <c r="BF16" s="16" t="n"/>
      <c r="BG16" s="16" t="n"/>
      <c r="BH16" s="16" t="n"/>
      <c r="BI16" s="16" t="n"/>
      <c r="BJ16" s="16" t="n"/>
      <c r="BK16" s="16" t="n"/>
      <c r="BL16" s="16" t="n"/>
      <c r="BM16" s="16" t="n"/>
    </row>
    <row r="17" ht="13.5" customHeight="1" s="251">
      <c r="A17" s="16" t="n"/>
      <c r="B17" s="16" t="n"/>
      <c r="C17" s="16" t="n"/>
      <c r="D17" s="16" t="n"/>
      <c r="E17" s="16" t="n"/>
      <c r="F17" s="16" t="n"/>
      <c r="G17" s="30" t="n"/>
      <c r="I17" s="16" t="n"/>
      <c r="J17" s="49" t="n"/>
      <c r="K17" s="16" t="n"/>
      <c r="L17" s="16" t="n"/>
      <c r="M17" s="16" t="n"/>
      <c r="N17" s="16" t="n"/>
      <c r="O17" s="259" t="inlineStr">
        <is>
          <t>Representative Dist. Res system is fixed-tilt roof mounted  with capacity of 5 kW</t>
        </is>
      </c>
      <c r="P17" s="260" t="n"/>
      <c r="Q17" s="260" t="n"/>
      <c r="R17" s="260" t="n"/>
      <c r="S17" s="260" t="n"/>
      <c r="T17" s="261" t="n"/>
      <c r="U17" s="16" t="n"/>
      <c r="AA17" s="16" t="n"/>
      <c r="AB17" s="16" t="n"/>
      <c r="AC17" s="16" t="n"/>
      <c r="AD17" s="16" t="n"/>
      <c r="AE17" s="16" t="n"/>
      <c r="AF17" s="16" t="n"/>
      <c r="AG17" s="16" t="n"/>
      <c r="AH17" s="16" t="n"/>
      <c r="AI17" s="16" t="n"/>
      <c r="AJ17" s="16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  <c r="AY17" s="16" t="n"/>
      <c r="AZ17" s="16" t="n"/>
      <c r="BA17" s="16" t="n"/>
      <c r="BB17" s="16" t="n"/>
      <c r="BC17" s="16" t="n"/>
      <c r="BD17" s="16" t="n"/>
      <c r="BE17" s="16" t="n"/>
      <c r="BF17" s="16" t="n"/>
      <c r="BG17" s="16" t="n"/>
      <c r="BH17" s="16" t="n"/>
      <c r="BI17" s="16" t="n"/>
      <c r="BJ17" s="16" t="n"/>
      <c r="BK17" s="16" t="n"/>
      <c r="BL17" s="16" t="n"/>
      <c r="BM17" s="16" t="n"/>
    </row>
    <row r="18" ht="13.5" customHeight="1" s="251">
      <c r="A18" s="16" t="n"/>
      <c r="B18" s="16" t="n"/>
      <c r="C18" s="16" t="n"/>
      <c r="D18" s="16" t="n"/>
      <c r="E18" s="16" t="n"/>
      <c r="F18" s="16" t="n"/>
      <c r="G18" s="30" t="n"/>
      <c r="I18" s="16" t="n"/>
      <c r="J18" s="253" t="inlineStr">
        <is>
          <t>Annual Energy Production (kWh/kW)</t>
        </is>
      </c>
      <c r="K18" s="34" t="inlineStr">
        <is>
          <t>Res PV - Seattle</t>
        </is>
      </c>
      <c r="L18" s="53">
        <f>L12*8760</f>
        <v/>
      </c>
      <c r="M18" s="16" t="n"/>
      <c r="N18" s="16" t="n"/>
      <c r="O18" s="262" t="inlineStr">
        <is>
          <t xml:space="preserve">Overnight Capital Cost, Capacity Factor, Fixed O&amp;M, and Variable O&amp;M costs </t>
        </is>
      </c>
      <c r="T18" s="263" t="n"/>
      <c r="U18" s="16" t="n"/>
      <c r="AA18" s="16" t="n"/>
      <c r="AB18" s="16" t="n"/>
      <c r="AC18" s="16" t="n"/>
      <c r="AD18" s="16" t="n"/>
      <c r="AE18" s="16" t="n"/>
      <c r="AF18" s="16" t="n"/>
      <c r="AG18" s="16" t="n"/>
      <c r="AH18" s="16" t="n"/>
      <c r="AI18" s="16" t="n"/>
      <c r="AJ18" s="16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  <c r="AY18" s="16" t="n"/>
      <c r="AZ18" s="16" t="n"/>
      <c r="BA18" s="16" t="n"/>
      <c r="BB18" s="16" t="n"/>
      <c r="BC18" s="16" t="n"/>
      <c r="BD18" s="16" t="n"/>
      <c r="BE18" s="16" t="n"/>
      <c r="BF18" s="16" t="n"/>
      <c r="BG18" s="16" t="n"/>
      <c r="BH18" s="16" t="n"/>
      <c r="BI18" s="16" t="n"/>
      <c r="BJ18" s="16" t="n"/>
      <c r="BK18" s="16" t="n"/>
      <c r="BL18" s="16" t="n"/>
      <c r="BM18" s="16" t="n"/>
    </row>
    <row r="19" ht="13.5" customHeight="1" s="251">
      <c r="A19" s="16" t="n"/>
      <c r="B19" s="16" t="n"/>
      <c r="C19" s="16" t="n"/>
      <c r="D19" s="16" t="n"/>
      <c r="E19" s="16" t="n"/>
      <c r="F19" s="16" t="n"/>
      <c r="G19" s="30" t="n"/>
      <c r="I19" s="16" t="n"/>
      <c r="K19" s="41" t="inlineStr">
        <is>
          <t>Res PV - Chicago</t>
        </is>
      </c>
      <c r="L19" s="53">
        <f>L13*8760</f>
        <v/>
      </c>
      <c r="M19" s="16" t="n"/>
      <c r="N19" s="16" t="n"/>
      <c r="O19" s="262" t="inlineStr">
        <is>
          <t>represent $/kW DC;  however LCOE reflects $/MWh AC.</t>
        </is>
      </c>
      <c r="T19" s="263" t="n"/>
      <c r="U19" s="16" t="n"/>
      <c r="AA19" s="16" t="n"/>
      <c r="AB19" s="16" t="n"/>
      <c r="AC19" s="16" t="n"/>
      <c r="AD19" s="16" t="n"/>
      <c r="AE19" s="16" t="n"/>
      <c r="AF19" s="16" t="n"/>
      <c r="AG19" s="16" t="n"/>
      <c r="AH19" s="16" t="n"/>
      <c r="AI19" s="16" t="n"/>
      <c r="AJ19" s="16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  <c r="AY19" s="16" t="n"/>
      <c r="AZ19" s="16" t="n"/>
      <c r="BA19" s="16" t="n"/>
      <c r="BB19" s="16" t="n"/>
      <c r="BC19" s="16" t="n"/>
      <c r="BD19" s="16" t="n"/>
      <c r="BE19" s="16" t="n"/>
      <c r="BF19" s="16" t="n"/>
      <c r="BG19" s="16" t="n"/>
      <c r="BH19" s="16" t="n"/>
      <c r="BI19" s="16" t="n"/>
      <c r="BJ19" s="16" t="n"/>
      <c r="BK19" s="16" t="n"/>
      <c r="BL19" s="16" t="n"/>
      <c r="BM19" s="16" t="n"/>
    </row>
    <row r="20" ht="13.5" customHeight="1" s="251">
      <c r="A20" s="16" t="n"/>
      <c r="B20" s="16" t="n"/>
      <c r="C20" s="16" t="n"/>
      <c r="D20" s="16" t="n"/>
      <c r="E20" s="16" t="n"/>
      <c r="F20" s="16" t="n"/>
      <c r="G20" s="30" t="n"/>
      <c r="I20" s="16" t="n"/>
      <c r="K20" s="42" t="inlineStr">
        <is>
          <t>Res PV - Kansas City</t>
        </is>
      </c>
      <c r="L20" s="53">
        <f>L14*8760</f>
        <v/>
      </c>
      <c r="M20" s="16" t="n"/>
      <c r="N20" s="16" t="n"/>
      <c r="O20" s="264" t="inlineStr">
        <is>
          <t>Capacity factors chosen here to reflect range of across the continental U.S. using NREL PVWATTS</t>
        </is>
      </c>
      <c r="P20" s="260" t="n"/>
      <c r="Q20" s="260" t="n"/>
      <c r="R20" s="260" t="n"/>
      <c r="S20" s="260" t="n"/>
      <c r="T20" s="261" t="n"/>
      <c r="U20" s="16" t="n"/>
      <c r="AA20" s="16" t="n"/>
      <c r="AB20" s="16" t="n"/>
      <c r="AC20" s="16" t="n"/>
      <c r="AD20" s="16" t="n"/>
      <c r="AE20" s="16" t="n"/>
      <c r="AF20" s="16" t="n"/>
      <c r="AG20" s="16" t="n"/>
      <c r="AH20" s="16" t="n"/>
      <c r="AI20" s="16" t="n"/>
      <c r="AJ20" s="16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  <c r="AY20" s="16" t="n"/>
      <c r="AZ20" s="16" t="n"/>
      <c r="BA20" s="16" t="n"/>
      <c r="BB20" s="16" t="n"/>
      <c r="BC20" s="16" t="n"/>
      <c r="BD20" s="16" t="n"/>
      <c r="BE20" s="16" t="n"/>
      <c r="BF20" s="16" t="n"/>
      <c r="BG20" s="16" t="n"/>
      <c r="BH20" s="16" t="n"/>
      <c r="BI20" s="16" t="n"/>
      <c r="BJ20" s="16" t="n"/>
      <c r="BK20" s="16" t="n"/>
      <c r="BL20" s="16" t="n"/>
      <c r="BM20" s="16" t="n"/>
    </row>
    <row r="21" ht="12.75" customHeight="1" s="251">
      <c r="A21" s="16" t="n"/>
      <c r="B21" s="16" t="n"/>
      <c r="C21" s="16" t="n"/>
      <c r="D21" s="16" t="n"/>
      <c r="E21" s="16" t="n"/>
      <c r="F21" s="16" t="n"/>
      <c r="G21" s="30" t="n"/>
      <c r="I21" s="16" t="n"/>
      <c r="K21" s="42" t="inlineStr">
        <is>
          <t>Res PV - Los Angeles</t>
        </is>
      </c>
      <c r="L21" s="53">
        <f>L15*8760</f>
        <v/>
      </c>
      <c r="M21" s="16" t="n"/>
      <c r="N21" s="16" t="n"/>
      <c r="O21" s="57" t="n"/>
      <c r="P21" s="58" t="n"/>
      <c r="Q21" s="58" t="n"/>
      <c r="R21" s="58" t="n"/>
      <c r="S21" s="58" t="n"/>
      <c r="T21" s="59" t="n"/>
      <c r="U21" s="16" t="n"/>
      <c r="AA21" s="16" t="n"/>
      <c r="AB21" s="16" t="n"/>
      <c r="AC21" s="16" t="n"/>
      <c r="AD21" s="16" t="n"/>
      <c r="AE21" s="16" t="n"/>
      <c r="AF21" s="16" t="n"/>
      <c r="AG21" s="16" t="n"/>
      <c r="AH21" s="16" t="n"/>
      <c r="AI21" s="16" t="n"/>
      <c r="AJ21" s="16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  <c r="AY21" s="16" t="n"/>
      <c r="AZ21" s="16" t="n"/>
      <c r="BA21" s="16" t="n"/>
      <c r="BB21" s="16" t="n"/>
      <c r="BC21" s="16" t="n"/>
      <c r="BD21" s="16" t="n"/>
      <c r="BE21" s="16" t="n"/>
      <c r="BF21" s="16" t="n"/>
      <c r="BG21" s="16" t="n"/>
      <c r="BH21" s="16" t="n"/>
      <c r="BI21" s="16" t="n"/>
      <c r="BJ21" s="16" t="n"/>
      <c r="BK21" s="16" t="n"/>
      <c r="BL21" s="16" t="n"/>
      <c r="BM21" s="16" t="n"/>
    </row>
    <row r="22" ht="13.5" customHeight="1" s="251">
      <c r="A22" s="16" t="n"/>
      <c r="B22" s="16" t="n"/>
      <c r="C22" s="16" t="n"/>
      <c r="D22" s="16" t="n"/>
      <c r="E22" s="16" t="n"/>
      <c r="F22" s="16" t="n"/>
      <c r="G22" s="30" t="n"/>
      <c r="I22" s="16" t="n"/>
      <c r="K22" s="42" t="inlineStr">
        <is>
          <t>Res PV - Daggett, CA</t>
        </is>
      </c>
      <c r="L22" s="53">
        <f>L16*8760</f>
        <v/>
      </c>
      <c r="M22" s="16" t="n"/>
      <c r="N22" s="16" t="n"/>
      <c r="O22" s="57" t="n"/>
      <c r="P22" s="58" t="n"/>
      <c r="Q22" s="58" t="n"/>
      <c r="R22" s="58" t="n"/>
      <c r="S22" s="58" t="n"/>
      <c r="T22" s="59" t="n"/>
      <c r="U22" s="16" t="n"/>
      <c r="AA22" s="16" t="n"/>
      <c r="AB22" s="16" t="n"/>
      <c r="AC22" s="16" t="n"/>
      <c r="AD22" s="16" t="n"/>
      <c r="AE22" s="16" t="n"/>
      <c r="AF22" s="16" t="n"/>
      <c r="AG22" s="16" t="n"/>
      <c r="AH22" s="16" t="n"/>
      <c r="AI22" s="16" t="n"/>
      <c r="AJ22" s="16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  <c r="BB22" s="16" t="n"/>
      <c r="BC22" s="16" t="n"/>
      <c r="BD22" s="16" t="n"/>
      <c r="BE22" s="16" t="n"/>
      <c r="BF22" s="16" t="n"/>
      <c r="BG22" s="16" t="n"/>
      <c r="BH22" s="16" t="n"/>
      <c r="BI22" s="16" t="n"/>
      <c r="BJ22" s="16" t="n"/>
      <c r="BK22" s="16" t="n"/>
      <c r="BL22" s="16" t="n"/>
      <c r="BM22" s="16" t="n"/>
    </row>
    <row r="23" ht="13.5" customHeight="1" s="251">
      <c r="A23" s="16" t="n"/>
      <c r="B23" s="16" t="n"/>
      <c r="C23" s="16" t="n"/>
      <c r="D23" s="16" t="n"/>
      <c r="E23" s="16" t="n"/>
      <c r="F23" s="16" t="n"/>
      <c r="G23" s="30" t="n"/>
      <c r="I23" s="16" t="n"/>
      <c r="J23" s="49" t="n"/>
      <c r="K23" s="16" t="n"/>
      <c r="L23" s="16" t="n"/>
      <c r="M23" s="16" t="n"/>
      <c r="N23" s="16" t="n"/>
      <c r="O23" s="265" t="n"/>
      <c r="P23" s="266" t="n"/>
      <c r="Q23" s="266" t="n"/>
      <c r="R23" s="267" t="n"/>
      <c r="S23" s="63" t="inlineStr">
        <is>
          <t>Available</t>
        </is>
      </c>
      <c r="T23" s="63" t="inlineStr">
        <is>
          <t>Available</t>
        </is>
      </c>
      <c r="U23" s="16" t="n"/>
      <c r="AA23" s="16" t="n"/>
      <c r="AB23" s="16" t="n"/>
      <c r="AC23" s="16" t="n"/>
      <c r="AD23" s="16" t="n"/>
      <c r="AE23" s="16" t="n"/>
      <c r="AF23" s="16" t="n"/>
      <c r="AG23" s="16" t="n"/>
      <c r="AH23" s="16" t="n"/>
      <c r="AI23" s="16" t="n"/>
      <c r="AJ23" s="16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  <c r="BB23" s="16" t="n"/>
      <c r="BC23" s="16" t="n"/>
      <c r="BD23" s="16" t="n"/>
      <c r="BE23" s="16" t="n"/>
      <c r="BF23" s="16" t="n"/>
      <c r="BG23" s="16" t="n"/>
      <c r="BH23" s="16" t="n"/>
      <c r="BI23" s="16" t="n"/>
      <c r="BJ23" s="16" t="n"/>
      <c r="BK23" s="16" t="n"/>
      <c r="BL23" s="16" t="n"/>
      <c r="BM23" s="16" t="n"/>
    </row>
    <row r="24" ht="13.5" customHeight="1" s="251">
      <c r="A24" s="16" t="n"/>
      <c r="B24" s="16" t="n"/>
      <c r="C24" s="16" t="n"/>
      <c r="D24" s="16" t="n"/>
      <c r="E24" s="16" t="n"/>
      <c r="F24" s="16" t="n"/>
      <c r="G24" s="30" t="n"/>
      <c r="I24" s="16" t="n"/>
      <c r="J24" s="253" t="inlineStr">
        <is>
          <t>CAPEX ($/kW)</t>
        </is>
      </c>
      <c r="K24" s="34" t="inlineStr">
        <is>
          <t>Res PV - Seattle</t>
        </is>
      </c>
      <c r="L24" s="64">
        <f> $S$54 * (L36 + L62)</f>
        <v/>
      </c>
      <c r="M24" s="16" t="n"/>
      <c r="N24" s="16" t="n"/>
      <c r="O24" s="268" t="n"/>
      <c r="R24" s="263" t="n"/>
      <c r="S24" s="66" t="inlineStr">
        <is>
          <t>Capacity</t>
        </is>
      </c>
      <c r="T24" s="66" t="inlineStr">
        <is>
          <t>Generation</t>
        </is>
      </c>
      <c r="U24" s="16" t="n"/>
      <c r="AA24" s="16" t="n"/>
      <c r="AB24" s="16" t="n"/>
      <c r="AC24" s="16" t="n"/>
      <c r="AD24" s="16" t="n"/>
      <c r="AE24" s="16" t="n"/>
      <c r="AF24" s="16" t="n"/>
      <c r="AG24" s="16" t="n"/>
      <c r="AH24" s="16" t="n"/>
      <c r="AI24" s="16" t="n"/>
      <c r="AJ24" s="16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  <c r="BB24" s="16" t="n"/>
      <c r="BC24" s="16" t="n"/>
      <c r="BD24" s="16" t="n"/>
      <c r="BE24" s="16" t="n"/>
      <c r="BF24" s="16" t="n"/>
      <c r="BG24" s="16" t="n"/>
      <c r="BH24" s="16" t="n"/>
      <c r="BI24" s="16" t="n"/>
      <c r="BJ24" s="16" t="n"/>
      <c r="BK24" s="16" t="n"/>
      <c r="BL24" s="16" t="n"/>
      <c r="BM24" s="16" t="n"/>
    </row>
    <row r="25" ht="13.5" customHeight="1" s="251">
      <c r="A25" s="16" t="n"/>
      <c r="B25" s="16" t="n"/>
      <c r="C25" s="16" t="n"/>
      <c r="D25" s="16" t="n"/>
      <c r="E25" s="16" t="n"/>
      <c r="F25" s="16" t="n"/>
      <c r="G25" s="30" t="n"/>
      <c r="I25" s="16" t="n"/>
      <c r="K25" s="41" t="inlineStr">
        <is>
          <t>Res PV - Chicago</t>
        </is>
      </c>
      <c r="L25" s="64">
        <f> $S$54 * (L37 + L63)</f>
        <v/>
      </c>
      <c r="M25" s="16" t="n"/>
      <c r="N25" s="16" t="n"/>
      <c r="O25" s="268" t="n"/>
      <c r="R25" s="263" t="n"/>
      <c r="S25" s="66" t="inlineStr">
        <is>
          <t>(GW)</t>
        </is>
      </c>
      <c r="T25" s="67" t="inlineStr">
        <is>
          <t>(GWh)</t>
        </is>
      </c>
      <c r="U25" s="16" t="n"/>
      <c r="AA25" s="16" t="n"/>
      <c r="AB25" s="16" t="n"/>
      <c r="AC25" s="16" t="n"/>
      <c r="AD25" s="16" t="n"/>
      <c r="AE25" s="16" t="n"/>
      <c r="AF25" s="16" t="n"/>
      <c r="AG25" s="16" t="n"/>
      <c r="AH25" s="16" t="n"/>
      <c r="AI25" s="16" t="n"/>
      <c r="AJ25" s="16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  <c r="BB25" s="16" t="n"/>
      <c r="BC25" s="16" t="n"/>
      <c r="BD25" s="16" t="n"/>
      <c r="BE25" s="16" t="n"/>
      <c r="BF25" s="16" t="n"/>
      <c r="BG25" s="16" t="n"/>
      <c r="BH25" s="16" t="n"/>
      <c r="BI25" s="16" t="n"/>
      <c r="BJ25" s="16" t="n"/>
      <c r="BK25" s="16" t="n"/>
      <c r="BL25" s="16" t="n"/>
      <c r="BM25" s="16" t="n"/>
    </row>
    <row r="26" ht="13.5" customHeight="1" s="251">
      <c r="A26" s="16" t="n"/>
      <c r="B26" s="16" t="n"/>
      <c r="C26" s="16" t="n"/>
      <c r="D26" s="16" t="n"/>
      <c r="E26" s="16" t="n"/>
      <c r="F26" s="16" t="n"/>
      <c r="G26" s="30" t="n"/>
      <c r="I26" s="16" t="n"/>
      <c r="K26" s="42" t="inlineStr">
        <is>
          <t>Res PV - Kansas City</t>
        </is>
      </c>
      <c r="L26" s="64">
        <f> $S$54 * (L38 + L64)</f>
        <v/>
      </c>
      <c r="M26" s="16" t="n"/>
      <c r="N26" s="16" t="n"/>
      <c r="O26" s="68" t="n"/>
      <c r="P26" s="260" t="n"/>
      <c r="Q26" s="260" t="n"/>
      <c r="R26" s="260" t="n"/>
      <c r="S26" s="69" t="n">
        <v>731</v>
      </c>
      <c r="T26" s="69" t="n">
        <v>926000</v>
      </c>
      <c r="U26" s="16" t="n"/>
      <c r="AA26" s="16" t="n"/>
      <c r="AB26" s="16" t="n"/>
      <c r="AC26" s="16" t="n"/>
      <c r="AD26" s="16" t="n"/>
      <c r="AE26" s="16" t="n"/>
      <c r="AF26" s="16" t="n"/>
      <c r="AG26" s="16" t="n"/>
      <c r="AH26" s="16" t="n"/>
      <c r="AI26" s="16" t="n"/>
      <c r="AJ26" s="16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  <c r="BB26" s="16" t="n"/>
      <c r="BC26" s="16" t="n"/>
      <c r="BD26" s="16" t="n"/>
      <c r="BE26" s="16" t="n"/>
      <c r="BF26" s="16" t="n"/>
      <c r="BG26" s="16" t="n"/>
      <c r="BH26" s="16" t="n"/>
      <c r="BI26" s="16" t="n"/>
      <c r="BJ26" s="16" t="n"/>
      <c r="BK26" s="16" t="n"/>
      <c r="BL26" s="16" t="n"/>
      <c r="BM26" s="16" t="n"/>
    </row>
    <row r="27" ht="13.5" customHeight="1" s="251">
      <c r="A27" s="16" t="n"/>
      <c r="B27" s="16" t="n"/>
      <c r="C27" s="16" t="n"/>
      <c r="D27" s="16" t="n"/>
      <c r="E27" s="16" t="n"/>
      <c r="F27" s="16" t="n"/>
      <c r="G27" s="30" t="n"/>
      <c r="I27" s="16" t="n"/>
      <c r="K27" s="42" t="inlineStr">
        <is>
          <t>Res PV - Los Angeles</t>
        </is>
      </c>
      <c r="L27" s="64">
        <f> $S$54 * (L39 + L65)</f>
        <v/>
      </c>
      <c r="M27" s="16" t="n"/>
      <c r="N27" s="16" t="n"/>
      <c r="O27" s="70" t="n"/>
      <c r="P27" s="71" t="n"/>
      <c r="Q27" s="71" t="n"/>
      <c r="R27" s="71" t="n"/>
      <c r="S27" s="72" t="n"/>
      <c r="T27" s="73" t="n"/>
      <c r="U27" s="16" t="n"/>
      <c r="AA27" s="16" t="n"/>
      <c r="AB27" s="16" t="n"/>
      <c r="AC27" s="16" t="n"/>
      <c r="AD27" s="16" t="n"/>
      <c r="AE27" s="16" t="n"/>
      <c r="AF27" s="16" t="n"/>
      <c r="AG27" s="16" t="n"/>
      <c r="AH27" s="16" t="n"/>
      <c r="AI27" s="16" t="n"/>
      <c r="AJ27" s="16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  <c r="AY27" s="16" t="n"/>
      <c r="AZ27" s="16" t="n"/>
      <c r="BA27" s="16" t="n"/>
      <c r="BB27" s="16" t="n"/>
      <c r="BC27" s="16" t="n"/>
      <c r="BD27" s="16" t="n"/>
      <c r="BE27" s="16" t="n"/>
      <c r="BF27" s="16" t="n"/>
      <c r="BG27" s="16" t="n"/>
      <c r="BH27" s="16" t="n"/>
      <c r="BI27" s="16" t="n"/>
      <c r="BJ27" s="16" t="n"/>
      <c r="BK27" s="16" t="n"/>
      <c r="BL27" s="16" t="n"/>
      <c r="BM27" s="16" t="n"/>
    </row>
    <row r="28" ht="13.5" customHeight="1" s="251">
      <c r="A28" s="16" t="n"/>
      <c r="B28" s="16" t="n"/>
      <c r="C28" s="16" t="n"/>
      <c r="D28" s="16" t="n"/>
      <c r="E28" s="16" t="n"/>
      <c r="F28" s="16" t="n"/>
      <c r="G28" s="30" t="n"/>
      <c r="I28" s="16" t="n"/>
      <c r="K28" s="42" t="inlineStr">
        <is>
          <t>Res PV - Daggett, CA</t>
        </is>
      </c>
      <c r="L28" s="64">
        <f> $S$54 * (L40 + L66)</f>
        <v/>
      </c>
      <c r="M28" s="16" t="n"/>
      <c r="N28" s="16" t="n"/>
      <c r="O28" s="70" t="n"/>
      <c r="P28" s="71" t="n"/>
      <c r="Q28" s="71" t="n"/>
      <c r="R28" s="71" t="n"/>
      <c r="S28" s="72" t="n"/>
      <c r="T28" s="73" t="n"/>
      <c r="U28" s="16" t="n"/>
      <c r="AA28" s="16" t="n"/>
      <c r="AB28" s="16" t="n"/>
      <c r="AC28" s="16" t="n"/>
      <c r="AD28" s="16" t="n"/>
      <c r="AE28" s="16" t="n"/>
      <c r="AF28" s="16" t="n"/>
      <c r="AG28" s="16" t="n"/>
      <c r="AH28" s="16" t="n"/>
      <c r="AI28" s="16" t="n"/>
      <c r="AJ28" s="16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  <c r="AY28" s="16" t="n"/>
      <c r="AZ28" s="16" t="n"/>
      <c r="BA28" s="16" t="n"/>
      <c r="BB28" s="16" t="n"/>
      <c r="BC28" s="16" t="n"/>
      <c r="BD28" s="16" t="n"/>
      <c r="BE28" s="16" t="n"/>
      <c r="BF28" s="16" t="n"/>
      <c r="BG28" s="16" t="n"/>
      <c r="BH28" s="16" t="n"/>
      <c r="BI28" s="16" t="n"/>
      <c r="BJ28" s="16" t="n"/>
      <c r="BK28" s="16" t="n"/>
      <c r="BL28" s="16" t="n"/>
      <c r="BM28" s="16" t="n"/>
    </row>
    <row r="29" ht="13.5" customHeight="1" s="251">
      <c r="A29" s="16" t="n"/>
      <c r="B29" s="16" t="n"/>
      <c r="C29" s="16" t="n"/>
      <c r="D29" s="16" t="n"/>
      <c r="E29" s="16" t="n"/>
      <c r="F29" s="16" t="n"/>
      <c r="G29" s="30" t="n"/>
      <c r="I29" s="16" t="n"/>
      <c r="J29" s="16" t="n"/>
      <c r="K29" s="16" t="n"/>
      <c r="L29" s="16" t="n"/>
      <c r="M29" s="16" t="n"/>
      <c r="N29" s="16" t="n"/>
      <c r="O29" s="74" t="inlineStr">
        <is>
          <t>Res PV - Seattle</t>
        </is>
      </c>
      <c r="P29" s="266" t="n"/>
      <c r="Q29" s="269" t="inlineStr">
        <is>
          <t>ATB values reflect annual average capacity factor over life of plant including estimated degradation, starting at  0.75% per year, reducing to 0.3% and 0.5% annual degradation by 2050 for the low- and mid-cases.</t>
        </is>
      </c>
      <c r="R29" s="266" t="n"/>
      <c r="S29" s="266" t="n"/>
      <c r="T29" s="267" t="n"/>
      <c r="U29" s="16" t="n"/>
      <c r="AA29" s="16" t="n"/>
      <c r="AB29" s="16" t="n"/>
      <c r="AC29" s="16" t="n"/>
      <c r="AD29" s="16" t="n"/>
      <c r="AE29" s="16" t="n"/>
      <c r="AF29" s="16" t="n"/>
      <c r="AG29" s="16" t="n"/>
      <c r="AH29" s="16" t="n"/>
      <c r="AI29" s="16" t="n"/>
      <c r="AJ29" s="16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  <c r="AY29" s="16" t="n"/>
      <c r="AZ29" s="16" t="n"/>
      <c r="BA29" s="16" t="n"/>
      <c r="BB29" s="16" t="n"/>
      <c r="BC29" s="16" t="n"/>
      <c r="BD29" s="16" t="n"/>
      <c r="BE29" s="16" t="n"/>
      <c r="BF29" s="16" t="n"/>
      <c r="BG29" s="16" t="n"/>
      <c r="BH29" s="16" t="n"/>
      <c r="BI29" s="16" t="n"/>
      <c r="BJ29" s="16" t="n"/>
      <c r="BK29" s="16" t="n"/>
      <c r="BL29" s="16" t="n"/>
      <c r="BM29" s="16" t="n"/>
    </row>
    <row r="30" ht="13.5" customHeight="1" s="251">
      <c r="A30" s="16" t="n"/>
      <c r="B30" s="16" t="n"/>
      <c r="C30" s="16" t="n"/>
      <c r="D30" s="16" t="n"/>
      <c r="E30" s="16" t="n"/>
      <c r="F30" s="16" t="n"/>
      <c r="G30" s="30" t="n"/>
      <c r="I30" s="16" t="n"/>
      <c r="J30" s="253" t="inlineStr">
        <is>
          <t>Construction Financing Cost ($/kW)</t>
        </is>
      </c>
      <c r="K30" s="34" t="inlineStr">
        <is>
          <t>Res PV - Seattle</t>
        </is>
      </c>
      <c r="L30" s="64">
        <f>(L36+L62)*($S$54-1)</f>
        <v/>
      </c>
      <c r="M30" s="16" t="n"/>
      <c r="N30" s="16" t="n"/>
      <c r="O30" s="76" t="inlineStr">
        <is>
          <t>Res PV - Chicago</t>
        </is>
      </c>
      <c r="Q30" s="268" t="n"/>
      <c r="T30" s="263" t="n"/>
      <c r="U30" s="16" t="n"/>
      <c r="AA30" s="16" t="n"/>
      <c r="AB30" s="16" t="n"/>
      <c r="AC30" s="16" t="n"/>
      <c r="AD30" s="16" t="n"/>
      <c r="AE30" s="16" t="n"/>
      <c r="AF30" s="16" t="n"/>
      <c r="AG30" s="16" t="n"/>
      <c r="AH30" s="16" t="n"/>
      <c r="AI30" s="16" t="n"/>
      <c r="AJ30" s="16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  <c r="AY30" s="16" t="n"/>
      <c r="AZ30" s="16" t="n"/>
      <c r="BA30" s="16" t="n"/>
      <c r="BB30" s="16" t="n"/>
      <c r="BC30" s="16" t="n"/>
      <c r="BD30" s="16" t="n"/>
      <c r="BE30" s="16" t="n"/>
      <c r="BF30" s="16" t="n"/>
      <c r="BG30" s="16" t="n"/>
      <c r="BH30" s="16" t="n"/>
      <c r="BI30" s="16" t="n"/>
      <c r="BJ30" s="16" t="n"/>
      <c r="BK30" s="16" t="n"/>
      <c r="BL30" s="16" t="n"/>
      <c r="BM30" s="16" t="n"/>
    </row>
    <row r="31" ht="13.5" customHeight="1" s="251">
      <c r="A31" s="16" t="n"/>
      <c r="B31" s="16" t="n"/>
      <c r="C31" s="16" t="n"/>
      <c r="D31" s="16" t="n"/>
      <c r="E31" s="16" t="n"/>
      <c r="F31" s="16" t="n"/>
      <c r="G31" s="30" t="n"/>
      <c r="I31" s="16" t="n"/>
      <c r="K31" s="41" t="inlineStr">
        <is>
          <t>Res PV - Chicago</t>
        </is>
      </c>
      <c r="L31" s="64">
        <f>(L37+L63)*($S$54-1)</f>
        <v/>
      </c>
      <c r="M31" s="16" t="n"/>
      <c r="N31" s="16" t="n"/>
      <c r="O31" s="76" t="inlineStr">
        <is>
          <t>Res PV - Kansas City</t>
        </is>
      </c>
      <c r="Q31" s="268" t="n"/>
      <c r="T31" s="263" t="n"/>
      <c r="U31" s="16" t="n"/>
      <c r="AA31" s="16" t="n"/>
      <c r="AB31" s="16" t="n"/>
      <c r="AC31" s="16" t="n"/>
      <c r="AD31" s="16" t="n"/>
      <c r="AE31" s="16" t="n"/>
      <c r="AF31" s="16" t="n"/>
      <c r="AG31" s="16" t="n"/>
      <c r="AH31" s="16" t="n"/>
      <c r="AI31" s="16" t="n"/>
      <c r="AJ31" s="16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  <c r="AY31" s="16" t="n"/>
      <c r="AZ31" s="16" t="n"/>
      <c r="BA31" s="16" t="n"/>
      <c r="BB31" s="16" t="n"/>
      <c r="BC31" s="16" t="n"/>
      <c r="BD31" s="16" t="n"/>
      <c r="BE31" s="16" t="n"/>
      <c r="BF31" s="16" t="n"/>
      <c r="BG31" s="16" t="n"/>
      <c r="BH31" s="16" t="n"/>
      <c r="BI31" s="16" t="n"/>
      <c r="BJ31" s="16" t="n"/>
      <c r="BK31" s="16" t="n"/>
      <c r="BL31" s="16" t="n"/>
      <c r="BM31" s="16" t="n"/>
    </row>
    <row r="32" ht="13.5" customHeight="1" s="251">
      <c r="A32" s="16" t="n"/>
      <c r="B32" s="16" t="n"/>
      <c r="C32" s="16" t="n"/>
      <c r="D32" s="16" t="n"/>
      <c r="E32" s="16" t="n"/>
      <c r="F32" s="16" t="n"/>
      <c r="G32" s="30" t="n"/>
      <c r="I32" s="16" t="n"/>
      <c r="K32" s="42" t="inlineStr">
        <is>
          <t>Res PV - Kansas City</t>
        </is>
      </c>
      <c r="L32" s="64">
        <f>(L38+L64)*($S$54-1)</f>
        <v/>
      </c>
      <c r="M32" s="16" t="n"/>
      <c r="N32" s="16" t="n"/>
      <c r="O32" s="76" t="inlineStr">
        <is>
          <t>Res PV - Los Angeles</t>
        </is>
      </c>
      <c r="P32" s="16" t="inlineStr">
        <is>
          <t>Res PV - Los Angeles</t>
        </is>
      </c>
      <c r="Q32" s="268" t="n"/>
      <c r="T32" s="263" t="n"/>
      <c r="U32" s="16" t="n"/>
      <c r="AA32" s="16" t="n"/>
      <c r="AB32" s="16" t="n"/>
      <c r="AC32" s="16" t="n"/>
      <c r="AD32" s="16" t="n"/>
      <c r="AE32" s="16" t="n"/>
      <c r="AF32" s="16" t="n"/>
      <c r="AG32" s="16" t="n"/>
      <c r="AH32" s="16" t="n"/>
      <c r="AI32" s="16" t="n"/>
      <c r="AJ32" s="16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  <c r="AY32" s="16" t="n"/>
      <c r="AZ32" s="16" t="n"/>
      <c r="BA32" s="16" t="n"/>
      <c r="BB32" s="16" t="n"/>
      <c r="BC32" s="16" t="n"/>
      <c r="BD32" s="16" t="n"/>
      <c r="BE32" s="16" t="n"/>
      <c r="BF32" s="16" t="n"/>
      <c r="BG32" s="16" t="n"/>
      <c r="BH32" s="16" t="n"/>
      <c r="BI32" s="16" t="n"/>
      <c r="BJ32" s="16" t="n"/>
      <c r="BK32" s="16" t="n"/>
      <c r="BL32" s="16" t="n"/>
      <c r="BM32" s="16" t="n"/>
    </row>
    <row r="33" ht="13.5" customHeight="1" s="251">
      <c r="A33" s="16" t="n"/>
      <c r="B33" s="16" t="n"/>
      <c r="C33" s="16" t="n"/>
      <c r="D33" s="16" t="n"/>
      <c r="E33" s="16" t="n"/>
      <c r="F33" s="16" t="n"/>
      <c r="G33" s="30" t="n"/>
      <c r="I33" s="16" t="n"/>
      <c r="K33" s="42" t="inlineStr">
        <is>
          <t>Res PV - Los Angeles</t>
        </is>
      </c>
      <c r="L33" s="64">
        <f>(L39+L65)*($S$54-1)</f>
        <v/>
      </c>
      <c r="M33" s="16" t="n"/>
      <c r="N33" s="16" t="n"/>
      <c r="O33" s="77" t="inlineStr">
        <is>
          <t>Res PV - Daggett, CA</t>
        </is>
      </c>
      <c r="P33" s="78" t="inlineStr">
        <is>
          <t>Res PV - Daggett, CA</t>
        </is>
      </c>
      <c r="Q33" s="270" t="n"/>
      <c r="R33" s="260" t="n"/>
      <c r="S33" s="260" t="n"/>
      <c r="T33" s="261" t="n"/>
      <c r="U33" s="16" t="n"/>
      <c r="AA33" s="16" t="n"/>
      <c r="AB33" s="16" t="n"/>
      <c r="AC33" s="16" t="n"/>
      <c r="AD33" s="16" t="n"/>
      <c r="AE33" s="16" t="n"/>
      <c r="AF33" s="16" t="n"/>
      <c r="AG33" s="16" t="n"/>
      <c r="AH33" s="16" t="n"/>
      <c r="AI33" s="16" t="n"/>
      <c r="AJ33" s="16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  <c r="AY33" s="16" t="n"/>
      <c r="AZ33" s="16" t="n"/>
      <c r="BA33" s="16" t="n"/>
      <c r="BB33" s="16" t="n"/>
      <c r="BC33" s="16" t="n"/>
      <c r="BD33" s="16" t="n"/>
      <c r="BE33" s="16" t="n"/>
      <c r="BF33" s="16" t="n"/>
      <c r="BG33" s="16" t="n"/>
      <c r="BH33" s="16" t="n"/>
      <c r="BI33" s="16" t="n"/>
      <c r="BJ33" s="16" t="n"/>
      <c r="BK33" s="16" t="n"/>
      <c r="BL33" s="16" t="n"/>
      <c r="BM33" s="16" t="n"/>
    </row>
    <row r="34" ht="13.5" customHeight="1" s="251">
      <c r="A34" s="16" t="n"/>
      <c r="B34" s="16" t="n"/>
      <c r="C34" s="16" t="n"/>
      <c r="D34" s="16" t="n"/>
      <c r="E34" s="16" t="n"/>
      <c r="F34" s="16" t="n"/>
      <c r="G34" s="30" t="n"/>
      <c r="I34" s="16" t="n"/>
      <c r="K34" s="42" t="inlineStr">
        <is>
          <t>Res PV - Daggett, CA</t>
        </is>
      </c>
      <c r="L34" s="64">
        <f>(L40+L66)*($S$54-1)</f>
        <v/>
      </c>
      <c r="M34" s="16" t="n"/>
      <c r="N34" s="16" t="n"/>
      <c r="O34" s="16" t="n"/>
      <c r="P34" s="16" t="n"/>
      <c r="Q34" s="16" t="n"/>
      <c r="R34" s="16" t="n"/>
      <c r="S34" s="16" t="n"/>
      <c r="T34" s="31" t="n"/>
      <c r="U34" s="16" t="n"/>
      <c r="AA34" s="16" t="n"/>
      <c r="AB34" s="16" t="n"/>
      <c r="AC34" s="16" t="n"/>
      <c r="AD34" s="16" t="n"/>
      <c r="AE34" s="16" t="n"/>
      <c r="AF34" s="16" t="n"/>
      <c r="AG34" s="16" t="n"/>
      <c r="AH34" s="16" t="n"/>
      <c r="AI34" s="16" t="n"/>
      <c r="AJ34" s="16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  <c r="AY34" s="16" t="n"/>
      <c r="AZ34" s="16" t="n"/>
      <c r="BA34" s="16" t="n"/>
      <c r="BB34" s="16" t="n"/>
      <c r="BC34" s="16" t="n"/>
      <c r="BD34" s="16" t="n"/>
      <c r="BE34" s="16" t="n"/>
      <c r="BF34" s="16" t="n"/>
      <c r="BG34" s="16" t="n"/>
      <c r="BH34" s="16" t="n"/>
      <c r="BI34" s="16" t="n"/>
      <c r="BJ34" s="16" t="n"/>
      <c r="BK34" s="16" t="n"/>
      <c r="BL34" s="16" t="n"/>
      <c r="BM34" s="16" t="n"/>
    </row>
    <row r="35" ht="13.5" customHeight="1" s="251">
      <c r="A35" s="16" t="n"/>
      <c r="B35" s="16" t="n"/>
      <c r="C35" s="16" t="n"/>
      <c r="D35" s="16" t="n"/>
      <c r="E35" s="16" t="n"/>
      <c r="F35" s="16" t="n"/>
      <c r="G35" s="30" t="n"/>
      <c r="I35" s="16" t="n"/>
      <c r="J35" s="16" t="n"/>
      <c r="K35" s="16" t="n"/>
      <c r="L35" s="16" t="n"/>
      <c r="M35" s="16" t="n"/>
      <c r="N35" s="16" t="n"/>
      <c r="O35" s="271" t="inlineStr">
        <is>
          <t>Financial Assumptions:</t>
        </is>
      </c>
      <c r="P35" s="272" t="n"/>
      <c r="Q35" s="272" t="n"/>
      <c r="R35" s="272" t="n"/>
      <c r="S35" s="273" t="n"/>
      <c r="T35" s="31" t="n"/>
      <c r="U35" s="16" t="n"/>
      <c r="AA35" s="16" t="n"/>
      <c r="AB35" s="16" t="n"/>
      <c r="AC35" s="16" t="n"/>
      <c r="AD35" s="16" t="n"/>
      <c r="AE35" s="16" t="n"/>
      <c r="AF35" s="16" t="n"/>
      <c r="AG35" s="16" t="n"/>
      <c r="AH35" s="16" t="n"/>
      <c r="AI35" s="16" t="n"/>
      <c r="AJ35" s="16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  <c r="AY35" s="16" t="n"/>
      <c r="AZ35" s="16" t="n"/>
      <c r="BA35" s="16" t="n"/>
      <c r="BB35" s="16" t="n"/>
      <c r="BC35" s="16" t="n"/>
      <c r="BD35" s="16" t="n"/>
      <c r="BE35" s="16" t="n"/>
      <c r="BF35" s="16" t="n"/>
      <c r="BG35" s="16" t="n"/>
      <c r="BH35" s="16" t="n"/>
      <c r="BI35" s="16" t="n"/>
      <c r="BJ35" s="16" t="n"/>
      <c r="BK35" s="16" t="n"/>
      <c r="BL35" s="16" t="n"/>
      <c r="BM35" s="16" t="n"/>
    </row>
    <row r="36" ht="13.5" customHeight="1" s="251">
      <c r="A36" s="16" t="n"/>
      <c r="B36" s="16" t="n"/>
      <c r="C36" s="16" t="n"/>
      <c r="D36" s="16" t="n"/>
      <c r="E36" s="16" t="n"/>
      <c r="F36" s="16" t="n"/>
      <c r="G36" s="30" t="n"/>
      <c r="I36" s="16" t="n"/>
      <c r="J36" s="253" t="inlineStr">
        <is>
          <t>Overnight Capital Cost ($/kW)</t>
        </is>
      </c>
      <c r="K36" s="34" t="inlineStr">
        <is>
          <t>Res PV - Seattle</t>
        </is>
      </c>
      <c r="L36" s="83">
        <f>$L$155</f>
        <v/>
      </c>
      <c r="M36" s="84" t="n"/>
      <c r="N36" s="16" t="n"/>
      <c r="O36" s="85" t="inlineStr">
        <is>
          <t>Inflation Rate</t>
        </is>
      </c>
      <c r="P36" s="274" t="n"/>
      <c r="Q36" s="274" t="n"/>
      <c r="R36" s="274" t="n"/>
      <c r="S36" s="87">
        <f>L203</f>
        <v/>
      </c>
      <c r="T36" s="31" t="n"/>
      <c r="U36" s="16" t="n"/>
      <c r="V36" s="16" t="n"/>
      <c r="W36" s="16" t="n"/>
      <c r="X36" s="16" t="n"/>
      <c r="Y36" s="16" t="n"/>
      <c r="Z36" s="16" t="n"/>
      <c r="AA36" s="16" t="n"/>
      <c r="AB36" s="16" t="n"/>
      <c r="AC36" s="16" t="n"/>
      <c r="AD36" s="16" t="n"/>
      <c r="AE36" s="16" t="n"/>
      <c r="AF36" s="16" t="n"/>
      <c r="AG36" s="16" t="n"/>
      <c r="AH36" s="16" t="n"/>
      <c r="AI36" s="16" t="n"/>
      <c r="AJ36" s="16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  <c r="AY36" s="16" t="n"/>
      <c r="AZ36" s="16" t="n"/>
      <c r="BA36" s="16" t="n"/>
      <c r="BB36" s="16" t="n"/>
      <c r="BC36" s="16" t="n"/>
      <c r="BD36" s="16" t="n"/>
      <c r="BE36" s="16" t="n"/>
      <c r="BF36" s="16" t="n"/>
      <c r="BG36" s="16" t="n"/>
      <c r="BH36" s="16" t="n"/>
      <c r="BI36" s="16" t="n"/>
      <c r="BJ36" s="16" t="n"/>
      <c r="BK36" s="16" t="n"/>
      <c r="BL36" s="16" t="n"/>
      <c r="BM36" s="16" t="n"/>
    </row>
    <row r="37" ht="13.5" customHeight="1" s="251">
      <c r="A37" s="16" t="n"/>
      <c r="B37" s="16" t="n"/>
      <c r="C37" s="16" t="n"/>
      <c r="D37" s="16" t="n"/>
      <c r="E37" s="16" t="n"/>
      <c r="F37" s="16" t="n"/>
      <c r="G37" s="30" t="n"/>
      <c r="I37" s="16" t="n"/>
      <c r="K37" s="41" t="inlineStr">
        <is>
          <t>Res PV - Chicago</t>
        </is>
      </c>
      <c r="L37" s="83">
        <f>$L$155</f>
        <v/>
      </c>
      <c r="M37" s="84" t="n"/>
      <c r="N37" s="16" t="n"/>
      <c r="O37" s="88" t="inlineStr">
        <is>
          <t>Capital Recovery Period (Years)</t>
        </is>
      </c>
      <c r="P37" s="275" t="n"/>
      <c r="Q37" s="275" t="n"/>
      <c r="R37" s="275" t="n"/>
      <c r="S37" s="90" t="n">
        <v>30</v>
      </c>
      <c r="T37" s="31" t="n"/>
      <c r="U37" s="16" t="n"/>
      <c r="V37" s="16" t="n"/>
      <c r="W37" s="16" t="n"/>
      <c r="X37" s="16" t="n"/>
      <c r="Y37" s="16" t="n"/>
      <c r="Z37" s="16" t="n"/>
      <c r="AA37" s="16" t="n"/>
      <c r="AB37" s="16" t="n"/>
      <c r="AC37" s="16" t="n"/>
      <c r="AD37" s="16" t="n"/>
      <c r="AE37" s="16" t="n"/>
      <c r="AF37" s="16" t="n"/>
      <c r="AG37" s="16" t="n"/>
      <c r="AH37" s="16" t="n"/>
      <c r="AI37" s="16" t="n"/>
      <c r="AJ37" s="16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  <c r="AY37" s="16" t="n"/>
      <c r="AZ37" s="16" t="n"/>
      <c r="BA37" s="16" t="n"/>
      <c r="BB37" s="16" t="n"/>
      <c r="BC37" s="16" t="n"/>
      <c r="BD37" s="16" t="n"/>
      <c r="BE37" s="16" t="n"/>
      <c r="BF37" s="16" t="n"/>
      <c r="BG37" s="16" t="n"/>
      <c r="BH37" s="16" t="n"/>
      <c r="BI37" s="16" t="n"/>
      <c r="BJ37" s="16" t="n"/>
      <c r="BK37" s="16" t="n"/>
      <c r="BL37" s="16" t="n"/>
      <c r="BM37" s="16" t="n"/>
    </row>
    <row r="38" ht="13.5" customHeight="1" s="251">
      <c r="A38" s="16" t="n"/>
      <c r="B38" s="16" t="n"/>
      <c r="C38" s="16" t="n"/>
      <c r="D38" s="16" t="n"/>
      <c r="E38" s="16" t="n"/>
      <c r="F38" s="16" t="n"/>
      <c r="G38" s="30" t="n"/>
      <c r="I38" s="16" t="n"/>
      <c r="K38" s="42" t="inlineStr">
        <is>
          <t>Res PV - Kansas City</t>
        </is>
      </c>
      <c r="L38" s="83">
        <f>$L$164</f>
        <v/>
      </c>
      <c r="M38" s="84" t="n"/>
      <c r="N38" s="16" t="n"/>
      <c r="O38" s="88" t="inlineStr">
        <is>
          <t>Interest Rate Nominal - Mid</t>
        </is>
      </c>
      <c r="P38" s="275" t="n"/>
      <c r="Q38" s="275" t="n"/>
      <c r="R38" s="275" t="n"/>
      <c r="S38" s="91">
        <f>L205</f>
        <v/>
      </c>
      <c r="T38" s="31" t="n"/>
      <c r="U38" s="16" t="n"/>
      <c r="V38" s="16" t="n"/>
      <c r="W38" s="16" t="n"/>
      <c r="X38" s="16" t="n"/>
      <c r="Y38" s="16" t="n"/>
      <c r="Z38" s="16" t="n"/>
      <c r="AA38" s="16" t="n"/>
      <c r="AB38" s="16" t="n"/>
      <c r="AC38" s="16" t="n"/>
      <c r="AD38" s="16" t="n"/>
      <c r="AE38" s="16" t="n"/>
      <c r="AF38" s="16" t="n"/>
      <c r="AG38" s="16" t="n"/>
      <c r="AH38" s="16" t="n"/>
      <c r="AI38" s="16" t="n"/>
      <c r="AJ38" s="16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  <c r="AY38" s="16" t="n"/>
      <c r="AZ38" s="16" t="n"/>
      <c r="BA38" s="16" t="n"/>
      <c r="BB38" s="16" t="n"/>
      <c r="BC38" s="16" t="n"/>
      <c r="BD38" s="16" t="n"/>
      <c r="BE38" s="16" t="n"/>
      <c r="BF38" s="16" t="n"/>
      <c r="BG38" s="16" t="n"/>
      <c r="BH38" s="16" t="n"/>
      <c r="BI38" s="16" t="n"/>
      <c r="BJ38" s="16" t="n"/>
      <c r="BK38" s="16" t="n"/>
      <c r="BL38" s="16" t="n"/>
      <c r="BM38" s="16" t="n"/>
    </row>
    <row r="39" ht="13.5" customHeight="1" s="251">
      <c r="A39" s="16" t="n"/>
      <c r="B39" s="16" t="n"/>
      <c r="C39" s="16" t="n"/>
      <c r="D39" s="16" t="n"/>
      <c r="E39" s="16" t="n"/>
      <c r="F39" s="16" t="n"/>
      <c r="G39" s="30" t="n"/>
      <c r="I39" s="16" t="n"/>
      <c r="K39" s="42" t="inlineStr">
        <is>
          <t>Res PV - Los Angeles</t>
        </is>
      </c>
      <c r="L39" s="83">
        <f>$L$164</f>
        <v/>
      </c>
      <c r="M39" s="84" t="n"/>
      <c r="N39" s="16" t="n"/>
      <c r="O39" s="88" t="n"/>
      <c r="P39" s="92" t="n"/>
      <c r="Q39" s="92" t="n"/>
      <c r="R39" s="92" t="n"/>
      <c r="S39" s="91" t="n"/>
      <c r="T39" s="31" t="n"/>
      <c r="U39" s="16" t="n"/>
      <c r="V39" s="16" t="n"/>
      <c r="W39" s="16" t="n"/>
      <c r="X39" s="16" t="n"/>
      <c r="Y39" s="16" t="n"/>
      <c r="Z39" s="16" t="n"/>
      <c r="AA39" s="16" t="n"/>
      <c r="AB39" s="16" t="n"/>
      <c r="AC39" s="16" t="n"/>
      <c r="AD39" s="16" t="n"/>
      <c r="AE39" s="16" t="n"/>
      <c r="AF39" s="16" t="n"/>
      <c r="AG39" s="16" t="n"/>
      <c r="AH39" s="16" t="n"/>
      <c r="AI39" s="16" t="n"/>
      <c r="AJ39" s="16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  <c r="AY39" s="16" t="n"/>
      <c r="AZ39" s="16" t="n"/>
      <c r="BA39" s="16" t="n"/>
      <c r="BB39" s="16" t="n"/>
      <c r="BC39" s="16" t="n"/>
      <c r="BD39" s="16" t="n"/>
      <c r="BE39" s="16" t="n"/>
      <c r="BF39" s="16" t="n"/>
      <c r="BG39" s="16" t="n"/>
      <c r="BH39" s="16" t="n"/>
      <c r="BI39" s="16" t="n"/>
      <c r="BJ39" s="16" t="n"/>
      <c r="BK39" s="16" t="n"/>
      <c r="BL39" s="16" t="n"/>
      <c r="BM39" s="16" t="n"/>
    </row>
    <row r="40" ht="13.5" customHeight="1" s="251">
      <c r="A40" s="16" t="n"/>
      <c r="B40" s="16" t="n"/>
      <c r="C40" s="16" t="n"/>
      <c r="D40" s="16" t="n"/>
      <c r="E40" s="16" t="n"/>
      <c r="F40" s="16" t="n"/>
      <c r="G40" s="30" t="n"/>
      <c r="I40" s="16" t="n"/>
      <c r="K40" s="42" t="inlineStr">
        <is>
          <t>Res PV - Daggett, CA</t>
        </is>
      </c>
      <c r="L40" s="83">
        <f>$L$164</f>
        <v/>
      </c>
      <c r="M40" s="84" t="n"/>
      <c r="N40" s="16" t="n"/>
      <c r="O40" s="88" t="n"/>
      <c r="P40" s="92" t="n"/>
      <c r="Q40" s="92" t="n"/>
      <c r="R40" s="92" t="n"/>
      <c r="S40" s="91" t="n"/>
      <c r="T40" s="31" t="n"/>
      <c r="U40" s="16" t="n"/>
      <c r="V40" s="16" t="n"/>
      <c r="W40" s="16" t="n"/>
      <c r="X40" s="16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6" t="n"/>
      <c r="AH40" s="16" t="n"/>
      <c r="AI40" s="16" t="n"/>
      <c r="AJ40" s="16" t="n"/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  <c r="AY40" s="16" t="n"/>
      <c r="AZ40" s="16" t="n"/>
      <c r="BA40" s="16" t="n"/>
      <c r="BB40" s="16" t="n"/>
      <c r="BC40" s="16" t="n"/>
      <c r="BD40" s="16" t="n"/>
      <c r="BE40" s="16" t="n"/>
      <c r="BF40" s="16" t="n"/>
      <c r="BG40" s="16" t="n"/>
      <c r="BH40" s="16" t="n"/>
      <c r="BI40" s="16" t="n"/>
      <c r="BJ40" s="16" t="n"/>
      <c r="BK40" s="16" t="n"/>
      <c r="BL40" s="16" t="n"/>
      <c r="BM40" s="16" t="n"/>
    </row>
    <row r="41" ht="13.5" customHeight="1" s="251">
      <c r="A41" s="16" t="n"/>
      <c r="B41" s="16" t="n"/>
      <c r="C41" s="16" t="n"/>
      <c r="D41" s="16" t="n"/>
      <c r="E41" s="16" t="n"/>
      <c r="F41" s="16" t="n"/>
      <c r="G41" s="30" t="n"/>
      <c r="I41" s="16" t="n"/>
      <c r="J41" s="16" t="n"/>
      <c r="K41" s="16" t="n"/>
      <c r="L41" s="16" t="n"/>
      <c r="M41" s="16" t="n"/>
      <c r="N41" s="16" t="n"/>
      <c r="O41" s="88" t="inlineStr">
        <is>
          <t>Calculated Interest Rate Real - Mid</t>
        </is>
      </c>
      <c r="P41" s="275" t="n"/>
      <c r="Q41" s="275" t="n"/>
      <c r="R41" s="275" t="n"/>
      <c r="S41" s="93">
        <f>L208</f>
        <v/>
      </c>
      <c r="T41" s="31" t="n"/>
      <c r="U41" s="16" t="n"/>
      <c r="V41" s="16" t="n"/>
      <c r="W41" s="16" t="n"/>
      <c r="X41" s="16" t="n"/>
      <c r="Y41" s="16" t="n"/>
      <c r="Z41" s="16" t="n"/>
      <c r="AA41" s="16" t="n"/>
      <c r="AB41" s="16" t="n"/>
      <c r="AC41" s="16" t="n"/>
      <c r="AD41" s="16" t="n"/>
      <c r="AE41" s="16" t="n"/>
      <c r="AF41" s="16" t="n"/>
      <c r="AG41" s="16" t="n"/>
      <c r="AH41" s="16" t="n"/>
      <c r="AI41" s="16" t="n"/>
      <c r="AJ41" s="16" t="n"/>
      <c r="AK41" s="16" t="n"/>
      <c r="AL41" s="16" t="n"/>
      <c r="AM41" s="16" t="n"/>
      <c r="AN41" s="16" t="n"/>
      <c r="AO41" s="16" t="n"/>
      <c r="AP41" s="16" t="n"/>
      <c r="AQ41" s="16" t="n"/>
      <c r="AR41" s="16" t="n"/>
      <c r="AS41" s="16" t="n"/>
      <c r="AT41" s="16" t="n"/>
      <c r="AU41" s="16" t="n"/>
      <c r="AV41" s="16" t="n"/>
      <c r="AW41" s="16" t="n"/>
      <c r="AX41" s="16" t="n"/>
      <c r="AY41" s="16" t="n"/>
      <c r="AZ41" s="16" t="n"/>
      <c r="BA41" s="16" t="n"/>
      <c r="BB41" s="16" t="n"/>
      <c r="BC41" s="16" t="n"/>
      <c r="BD41" s="16" t="n"/>
      <c r="BE41" s="16" t="n"/>
      <c r="BF41" s="16" t="n"/>
      <c r="BG41" s="16" t="n"/>
      <c r="BH41" s="16" t="n"/>
      <c r="BI41" s="16" t="n"/>
      <c r="BJ41" s="16" t="n"/>
      <c r="BK41" s="16" t="n"/>
      <c r="BL41" s="16" t="n"/>
      <c r="BM41" s="16" t="n"/>
    </row>
    <row r="42" ht="13.5" customHeight="1" s="251">
      <c r="A42" s="16" t="n"/>
      <c r="B42" s="16" t="n"/>
      <c r="C42" s="16" t="n"/>
      <c r="D42" s="16" t="n"/>
      <c r="E42" s="16" t="n"/>
      <c r="F42" s="16" t="n"/>
      <c r="G42" s="30" t="n"/>
      <c r="I42" s="16" t="n"/>
      <c r="J42" s="253" t="inlineStr">
        <is>
          <t>Fixed Operation and Maintenance Expenses ($/kW/yr)</t>
        </is>
      </c>
      <c r="K42" s="34" t="inlineStr">
        <is>
          <t>Res PV - Seattle</t>
        </is>
      </c>
      <c r="L42" s="83">
        <f>20+PMT(0.08,30,PV(0.08,15,0,0.15*1000))</f>
        <v/>
      </c>
      <c r="M42" s="94" t="n"/>
      <c r="N42" s="16" t="n"/>
      <c r="O42" s="88" t="inlineStr">
        <is>
          <t>Interest During Construction  - Nominal</t>
        </is>
      </c>
      <c r="P42" s="275" t="n"/>
      <c r="Q42" s="275" t="n"/>
      <c r="R42" s="275" t="n"/>
      <c r="S42" s="91">
        <f>L210</f>
        <v/>
      </c>
      <c r="T42" s="31" t="n"/>
      <c r="U42" s="16" t="n"/>
      <c r="V42" s="16" t="n"/>
      <c r="W42" s="16" t="n"/>
      <c r="X42" s="16" t="n"/>
      <c r="Y42" s="16" t="n"/>
      <c r="Z42" s="16" t="n"/>
      <c r="AA42" s="16" t="n"/>
      <c r="AB42" s="16" t="n"/>
      <c r="AC42" s="16" t="n"/>
      <c r="AD42" s="16" t="n"/>
      <c r="AE42" s="16" t="n"/>
      <c r="AF42" s="16" t="n"/>
      <c r="AG42" s="16" t="n"/>
      <c r="AH42" s="16" t="n"/>
      <c r="AI42" s="16" t="n"/>
      <c r="AJ42" s="16" t="n"/>
      <c r="AK42" s="16" t="n"/>
      <c r="AL42" s="16" t="n"/>
      <c r="AM42" s="16" t="n"/>
      <c r="AN42" s="16" t="n"/>
      <c r="AO42" s="16" t="n"/>
      <c r="AP42" s="16" t="n"/>
      <c r="AQ42" s="16" t="n"/>
      <c r="AR42" s="16" t="n"/>
      <c r="AS42" s="16" t="n"/>
      <c r="AT42" s="16" t="n"/>
      <c r="AU42" s="16" t="n"/>
      <c r="AV42" s="16" t="n"/>
      <c r="AW42" s="16" t="n"/>
      <c r="AX42" s="16" t="n"/>
      <c r="AY42" s="16" t="n"/>
      <c r="AZ42" s="16" t="n"/>
      <c r="BA42" s="16" t="n"/>
      <c r="BB42" s="16" t="n"/>
      <c r="BC42" s="16" t="n"/>
      <c r="BD42" s="16" t="n"/>
      <c r="BE42" s="16" t="n"/>
      <c r="BF42" s="16" t="n"/>
      <c r="BG42" s="16" t="n"/>
      <c r="BH42" s="16" t="n"/>
      <c r="BI42" s="16" t="n"/>
      <c r="BJ42" s="16" t="n"/>
      <c r="BK42" s="16" t="n"/>
      <c r="BL42" s="16" t="n"/>
      <c r="BM42" s="16" t="n"/>
    </row>
    <row r="43" ht="13.5" customHeight="1" s="251">
      <c r="A43" s="16" t="n"/>
      <c r="B43" s="16" t="n"/>
      <c r="C43" s="16" t="n"/>
      <c r="D43" s="16" t="n"/>
      <c r="E43" s="16" t="n"/>
      <c r="F43" s="16" t="n"/>
      <c r="G43" s="30" t="n"/>
      <c r="I43" s="16" t="n"/>
      <c r="K43" s="41" t="inlineStr">
        <is>
          <t>Res PV - Chicago</t>
        </is>
      </c>
      <c r="L43" s="83">
        <f>L42</f>
        <v/>
      </c>
      <c r="M43" s="94" t="n"/>
      <c r="N43" s="16" t="n"/>
      <c r="O43" s="88" t="inlineStr">
        <is>
          <t>Rate of Return on Equity Nominal - Mid</t>
        </is>
      </c>
      <c r="P43" s="275" t="n"/>
      <c r="Q43" s="275" t="n"/>
      <c r="R43" s="275" t="n"/>
      <c r="S43" s="91">
        <f>L212</f>
        <v/>
      </c>
      <c r="T43" s="31" t="n"/>
      <c r="U43" s="16" t="n"/>
      <c r="V43" s="16" t="n"/>
      <c r="W43" s="16" t="inlineStr">
        <is>
          <t xml:space="preserve"> </t>
        </is>
      </c>
      <c r="X43" s="16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6" t="n"/>
      <c r="AH43" s="16" t="n"/>
      <c r="AI43" s="16" t="n"/>
      <c r="AJ43" s="16" t="n"/>
      <c r="AK43" s="16" t="n"/>
      <c r="AL43" s="16" t="n"/>
      <c r="AM43" s="16" t="n"/>
      <c r="AN43" s="16" t="n"/>
      <c r="AO43" s="16" t="n"/>
      <c r="AP43" s="16" t="n"/>
      <c r="AQ43" s="16" t="n"/>
      <c r="AR43" s="16" t="n"/>
      <c r="AS43" s="16" t="n"/>
      <c r="AT43" s="16" t="n"/>
      <c r="AU43" s="16" t="n"/>
      <c r="AV43" s="16" t="n"/>
      <c r="AW43" s="16" t="n"/>
      <c r="AX43" s="16" t="n"/>
      <c r="AY43" s="16" t="n"/>
      <c r="AZ43" s="16" t="n"/>
      <c r="BA43" s="16" t="n"/>
      <c r="BB43" s="16" t="n"/>
      <c r="BC43" s="16" t="n"/>
      <c r="BD43" s="16" t="n"/>
      <c r="BE43" s="16" t="n"/>
      <c r="BF43" s="16" t="n"/>
      <c r="BG43" s="16" t="n"/>
      <c r="BH43" s="16" t="n"/>
      <c r="BI43" s="16" t="n"/>
      <c r="BJ43" s="16" t="n"/>
      <c r="BK43" s="16" t="n"/>
      <c r="BL43" s="16" t="n"/>
      <c r="BM43" s="16" t="n"/>
    </row>
    <row r="44" ht="13.5" customHeight="1" s="251">
      <c r="A44" s="16" t="n"/>
      <c r="B44" s="16" t="n"/>
      <c r="C44" s="16" t="n"/>
      <c r="D44" s="16" t="n"/>
      <c r="E44" s="16" t="n"/>
      <c r="F44" s="16" t="n"/>
      <c r="G44" s="30" t="n"/>
      <c r="I44" s="16" t="n"/>
      <c r="K44" s="42" t="inlineStr">
        <is>
          <t>Res PV - Kansas City</t>
        </is>
      </c>
      <c r="L44" s="83">
        <f>L43</f>
        <v/>
      </c>
      <c r="M44" s="94" t="n"/>
      <c r="N44" s="16" t="n"/>
      <c r="O44" s="88" t="inlineStr">
        <is>
          <t>Calculated Rate of Return on Equity Real - Mid</t>
        </is>
      </c>
      <c r="P44" s="275" t="n"/>
      <c r="Q44" s="275" t="n"/>
      <c r="R44" s="275" t="n"/>
      <c r="S44" s="93">
        <f>L215</f>
        <v/>
      </c>
      <c r="T44" s="31" t="n"/>
      <c r="U44" s="16" t="n"/>
      <c r="V44" s="16" t="n"/>
      <c r="W44" s="16" t="n"/>
      <c r="X44" s="16" t="n"/>
      <c r="Y44" s="16" t="n"/>
      <c r="Z44" s="49" t="n"/>
      <c r="AA44" s="16" t="n"/>
      <c r="AB44" s="16" t="n"/>
      <c r="AC44" s="16" t="n"/>
      <c r="AD44" s="16" t="n"/>
      <c r="AE44" s="16" t="n"/>
      <c r="AF44" s="16" t="n"/>
      <c r="AG44" s="16" t="n"/>
      <c r="AH44" s="16" t="n"/>
      <c r="AI44" s="16" t="n"/>
      <c r="AJ44" s="16" t="n"/>
      <c r="AK44" s="16" t="n"/>
      <c r="AL44" s="16" t="n"/>
      <c r="AM44" s="16" t="n"/>
      <c r="AN44" s="16" t="n"/>
      <c r="AO44" s="16" t="n"/>
      <c r="AP44" s="16" t="n"/>
      <c r="AQ44" s="16" t="n"/>
      <c r="AR44" s="16" t="n"/>
      <c r="AS44" s="16" t="n"/>
      <c r="AT44" s="16" t="n"/>
      <c r="AU44" s="16" t="n"/>
      <c r="AV44" s="16" t="n"/>
      <c r="AW44" s="16" t="n"/>
      <c r="AX44" s="16" t="n"/>
      <c r="AY44" s="16" t="n"/>
      <c r="AZ44" s="16" t="n"/>
      <c r="BA44" s="16" t="n"/>
      <c r="BB44" s="16" t="n"/>
      <c r="BC44" s="16" t="n"/>
      <c r="BD44" s="16" t="n"/>
      <c r="BE44" s="16" t="n"/>
      <c r="BF44" s="16" t="n"/>
      <c r="BG44" s="16" t="n"/>
      <c r="BH44" s="16" t="n"/>
      <c r="BI44" s="16" t="n"/>
      <c r="BJ44" s="16" t="n"/>
      <c r="BK44" s="16" t="n"/>
      <c r="BL44" s="16" t="n"/>
      <c r="BM44" s="16" t="n"/>
    </row>
    <row r="45" ht="13.5" customHeight="1" s="251">
      <c r="A45" s="16" t="n"/>
      <c r="B45" s="16" t="n"/>
      <c r="C45" s="16" t="n"/>
      <c r="D45" s="16" t="n"/>
      <c r="E45" s="16" t="n"/>
      <c r="F45" s="16" t="n"/>
      <c r="G45" s="30" t="n"/>
      <c r="I45" s="16" t="n"/>
      <c r="K45" s="42" t="inlineStr">
        <is>
          <t>Res PV - Los Angeles</t>
        </is>
      </c>
      <c r="L45" s="83">
        <f>L44</f>
        <v/>
      </c>
      <c r="M45" s="94" t="n"/>
      <c r="N45" s="16" t="n"/>
      <c r="O45" s="88" t="n"/>
      <c r="P45" s="92" t="n"/>
      <c r="Q45" s="92" t="n"/>
      <c r="R45" s="92" t="n"/>
      <c r="S45" s="93" t="n"/>
      <c r="T45" s="31" t="n"/>
      <c r="U45" s="16" t="n"/>
      <c r="V45" s="16" t="n"/>
      <c r="W45" s="16" t="n"/>
      <c r="X45" s="16" t="n"/>
      <c r="Y45" s="16" t="n"/>
      <c r="Z45" s="49" t="n"/>
      <c r="AA45" s="16" t="n"/>
      <c r="AB45" s="16" t="n"/>
      <c r="AC45" s="16" t="n"/>
      <c r="AD45" s="16" t="n"/>
      <c r="AE45" s="16" t="n"/>
      <c r="AF45" s="16" t="n"/>
      <c r="AG45" s="16" t="n"/>
      <c r="AH45" s="16" t="n"/>
      <c r="AI45" s="16" t="n"/>
      <c r="AJ45" s="16" t="n"/>
      <c r="AK45" s="16" t="n"/>
      <c r="AL45" s="16" t="n"/>
      <c r="AM45" s="16" t="n"/>
      <c r="AN45" s="16" t="n"/>
      <c r="AO45" s="16" t="n"/>
      <c r="AP45" s="16" t="n"/>
      <c r="AQ45" s="16" t="n"/>
      <c r="AR45" s="16" t="n"/>
      <c r="AS45" s="16" t="n"/>
      <c r="AT45" s="16" t="n"/>
      <c r="AU45" s="16" t="n"/>
      <c r="AV45" s="16" t="n"/>
      <c r="AW45" s="16" t="n"/>
      <c r="AX45" s="16" t="n"/>
      <c r="AY45" s="16" t="n"/>
      <c r="AZ45" s="16" t="n"/>
      <c r="BA45" s="16" t="n"/>
      <c r="BB45" s="16" t="n"/>
      <c r="BC45" s="16" t="n"/>
      <c r="BD45" s="16" t="n"/>
      <c r="BE45" s="16" t="n"/>
      <c r="BF45" s="16" t="n"/>
      <c r="BG45" s="16" t="n"/>
      <c r="BH45" s="16" t="n"/>
      <c r="BI45" s="16" t="n"/>
      <c r="BJ45" s="16" t="n"/>
      <c r="BK45" s="16" t="n"/>
      <c r="BL45" s="16" t="n"/>
      <c r="BM45" s="16" t="n"/>
    </row>
    <row r="46" ht="13.5" customHeight="1" s="251">
      <c r="A46" s="16" t="n"/>
      <c r="B46" s="16" t="n"/>
      <c r="C46" s="16" t="n"/>
      <c r="D46" s="16" t="n"/>
      <c r="E46" s="16" t="n"/>
      <c r="F46" s="16" t="n"/>
      <c r="G46" s="30" t="n"/>
      <c r="I46" s="16" t="n"/>
      <c r="K46" s="42" t="inlineStr">
        <is>
          <t>Res PV - Daggett, CA</t>
        </is>
      </c>
      <c r="L46" s="83">
        <f>L45</f>
        <v/>
      </c>
      <c r="M46" s="94" t="n"/>
      <c r="N46" s="16" t="n"/>
      <c r="O46" s="88" t="n"/>
      <c r="P46" s="92" t="n"/>
      <c r="Q46" s="92" t="n"/>
      <c r="R46" s="92" t="n"/>
      <c r="S46" s="93" t="n"/>
      <c r="T46" s="31" t="n"/>
      <c r="U46" s="16" t="n"/>
      <c r="V46" s="16" t="n"/>
      <c r="W46" s="16" t="n"/>
      <c r="X46" s="16" t="n"/>
      <c r="Y46" s="16" t="n"/>
      <c r="Z46" s="49" t="n"/>
      <c r="AA46" s="16" t="n"/>
      <c r="AB46" s="16" t="n"/>
      <c r="AC46" s="16" t="n"/>
      <c r="AD46" s="16" t="n"/>
      <c r="AE46" s="16" t="n"/>
      <c r="AF46" s="16" t="n"/>
      <c r="AG46" s="16" t="n"/>
      <c r="AH46" s="16" t="n"/>
      <c r="AI46" s="16" t="n"/>
      <c r="AJ46" s="16" t="n"/>
      <c r="AK46" s="16" t="n"/>
      <c r="AL46" s="16" t="n"/>
      <c r="AM46" s="16" t="n"/>
      <c r="AN46" s="16" t="n"/>
      <c r="AO46" s="16" t="n"/>
      <c r="AP46" s="16" t="n"/>
      <c r="AQ46" s="16" t="n"/>
      <c r="AR46" s="16" t="n"/>
      <c r="AS46" s="16" t="n"/>
      <c r="AT46" s="16" t="n"/>
      <c r="AU46" s="16" t="n"/>
      <c r="AV46" s="16" t="n"/>
      <c r="AW46" s="16" t="n"/>
      <c r="AX46" s="16" t="n"/>
      <c r="AY46" s="16" t="n"/>
      <c r="AZ46" s="16" t="n"/>
      <c r="BA46" s="16" t="n"/>
      <c r="BB46" s="16" t="n"/>
      <c r="BC46" s="16" t="n"/>
      <c r="BD46" s="16" t="n"/>
      <c r="BE46" s="16" t="n"/>
      <c r="BF46" s="16" t="n"/>
      <c r="BG46" s="16" t="n"/>
      <c r="BH46" s="16" t="n"/>
      <c r="BI46" s="16" t="n"/>
      <c r="BJ46" s="16" t="n"/>
      <c r="BK46" s="16" t="n"/>
      <c r="BL46" s="16" t="n"/>
      <c r="BM46" s="16" t="n"/>
    </row>
    <row r="47" ht="13.5" customHeight="1" s="251">
      <c r="A47" s="16" t="n"/>
      <c r="B47" s="16" t="n"/>
      <c r="C47" s="16" t="n"/>
      <c r="D47" s="16" t="n"/>
      <c r="E47" s="16" t="n"/>
      <c r="F47" s="16" t="n"/>
      <c r="G47" s="30" t="n"/>
      <c r="I47" s="16" t="n"/>
      <c r="J47" s="16" t="n"/>
      <c r="K47" s="42" t="n"/>
      <c r="L47" s="16" t="n"/>
      <c r="M47" s="16" t="n"/>
      <c r="N47" s="16" t="n"/>
      <c r="O47" s="88" t="inlineStr">
        <is>
          <t>Debt Fraction - Mid</t>
        </is>
      </c>
      <c r="P47" s="275" t="n"/>
      <c r="Q47" s="275" t="n"/>
      <c r="R47" s="275" t="n"/>
      <c r="S47" s="91">
        <f>L218</f>
        <v/>
      </c>
      <c r="T47" s="31" t="n"/>
      <c r="U47" s="16" t="n"/>
      <c r="V47" s="16" t="n"/>
      <c r="W47" s="16" t="n"/>
      <c r="X47" s="16" t="n"/>
      <c r="Y47" s="16" t="n"/>
      <c r="Z47" s="16" t="n"/>
      <c r="AA47" s="16" t="n"/>
      <c r="AB47" s="16" t="n"/>
      <c r="AC47" s="16" t="n"/>
      <c r="AD47" s="16" t="n"/>
      <c r="AE47" s="16" t="n"/>
      <c r="AF47" s="16" t="n"/>
      <c r="AG47" s="16" t="n"/>
      <c r="AH47" s="16" t="n"/>
      <c r="AI47" s="16" t="n"/>
      <c r="AJ47" s="16" t="n"/>
      <c r="AK47" s="16" t="n"/>
      <c r="AL47" s="16" t="n"/>
      <c r="AM47" s="16" t="n"/>
      <c r="AN47" s="16" t="n"/>
      <c r="AO47" s="16" t="n"/>
      <c r="AP47" s="16" t="n"/>
      <c r="AQ47" s="16" t="n"/>
      <c r="AR47" s="16" t="n"/>
      <c r="AS47" s="16" t="n"/>
      <c r="AT47" s="16" t="n"/>
      <c r="AU47" s="16" t="n"/>
      <c r="AV47" s="16" t="n"/>
      <c r="AW47" s="16" t="n"/>
      <c r="AX47" s="16" t="n"/>
      <c r="AY47" s="16" t="n"/>
      <c r="AZ47" s="16" t="n"/>
      <c r="BA47" s="16" t="n"/>
      <c r="BB47" s="16" t="n"/>
      <c r="BC47" s="16" t="n"/>
      <c r="BD47" s="16" t="n"/>
      <c r="BE47" s="16" t="n"/>
      <c r="BF47" s="16" t="n"/>
      <c r="BG47" s="16" t="n"/>
      <c r="BH47" s="16" t="n"/>
      <c r="BI47" s="16" t="n"/>
      <c r="BJ47" s="16" t="n"/>
      <c r="BK47" s="16" t="n"/>
      <c r="BL47" s="16" t="n"/>
      <c r="BM47" s="16" t="n"/>
    </row>
    <row r="48" ht="13.5" customHeight="1" s="251">
      <c r="A48" s="16" t="n"/>
      <c r="B48" s="16" t="n"/>
      <c r="C48" s="16" t="n"/>
      <c r="D48" s="16" t="n"/>
      <c r="E48" s="16" t="n"/>
      <c r="F48" s="16" t="n"/>
      <c r="G48" s="30" t="n"/>
      <c r="I48" s="16" t="n"/>
      <c r="J48" s="253" t="inlineStr">
        <is>
          <t>Variable Operation and Maintenance Expenses ($/MWh)</t>
        </is>
      </c>
      <c r="K48" s="34" t="inlineStr">
        <is>
          <t>Res PV - Seattle</t>
        </is>
      </c>
      <c r="L48" s="83" t="n">
        <v>0</v>
      </c>
      <c r="M48" s="94" t="n"/>
      <c r="N48" s="16" t="n"/>
      <c r="O48" s="88" t="inlineStr">
        <is>
          <t>Tax Rate (Federal and State)</t>
        </is>
      </c>
      <c r="P48" s="275" t="n"/>
      <c r="Q48" s="275" t="n"/>
      <c r="R48" s="275" t="n"/>
      <c r="S48" s="91">
        <f>L220</f>
        <v/>
      </c>
      <c r="T48" s="31" t="n"/>
      <c r="U48" s="16" t="n"/>
      <c r="V48" s="16" t="n"/>
      <c r="W48" s="16" t="n"/>
      <c r="X48" s="16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6" t="n"/>
      <c r="AH48" s="16" t="n"/>
      <c r="AI48" s="16" t="n"/>
      <c r="AJ48" s="16" t="n"/>
      <c r="AK48" s="16" t="n"/>
      <c r="AL48" s="16" t="n"/>
      <c r="AM48" s="16" t="n"/>
      <c r="AN48" s="16" t="n"/>
      <c r="AO48" s="16" t="n"/>
      <c r="AP48" s="16" t="n"/>
      <c r="AQ48" s="16" t="n"/>
      <c r="AR48" s="16" t="n"/>
      <c r="AS48" s="16" t="n"/>
      <c r="AT48" s="16" t="n"/>
      <c r="AU48" s="16" t="n"/>
      <c r="AV48" s="16" t="n"/>
      <c r="AW48" s="16" t="n"/>
      <c r="AX48" s="16" t="n"/>
      <c r="AY48" s="16" t="n"/>
      <c r="AZ48" s="16" t="n"/>
      <c r="BA48" s="16" t="n"/>
      <c r="BB48" s="16" t="n"/>
      <c r="BC48" s="16" t="n"/>
      <c r="BD48" s="16" t="n"/>
      <c r="BE48" s="16" t="n"/>
      <c r="BF48" s="16" t="n"/>
      <c r="BG48" s="16" t="n"/>
      <c r="BH48" s="16" t="n"/>
      <c r="BI48" s="16" t="n"/>
      <c r="BJ48" s="16" t="n"/>
      <c r="BK48" s="16" t="n"/>
      <c r="BL48" s="16" t="n"/>
      <c r="BM48" s="16" t="n"/>
    </row>
    <row r="49" ht="13.5" customHeight="1" s="251">
      <c r="A49" s="16" t="n"/>
      <c r="B49" s="16" t="n"/>
      <c r="C49" s="16" t="n"/>
      <c r="D49" s="16" t="n"/>
      <c r="E49" s="16" t="n"/>
      <c r="F49" s="16" t="n"/>
      <c r="G49" s="30" t="n"/>
      <c r="I49" s="16" t="n"/>
      <c r="K49" s="41" t="inlineStr">
        <is>
          <t>Res PV - Chicago</t>
        </is>
      </c>
      <c r="L49" s="83" t="n">
        <v>0</v>
      </c>
      <c r="M49" s="94" t="n"/>
      <c r="N49" s="16" t="n"/>
      <c r="O49" s="88" t="inlineStr">
        <is>
          <t>WACC Nominal - Mid</t>
        </is>
      </c>
      <c r="P49" s="275" t="n"/>
      <c r="Q49" s="275" t="n"/>
      <c r="R49" s="275" t="n"/>
      <c r="S49" s="93">
        <f>L222</f>
        <v/>
      </c>
      <c r="T49" s="31" t="n"/>
      <c r="U49" s="16" t="n"/>
      <c r="V49" s="16" t="n"/>
      <c r="W49" s="16" t="n"/>
      <c r="X49" s="16" t="n"/>
      <c r="Y49" s="95" t="n"/>
      <c r="Z49" s="95" t="n"/>
      <c r="AA49" s="95" t="n"/>
      <c r="AB49" s="16" t="n"/>
      <c r="AC49" s="16" t="n"/>
      <c r="AD49" s="16" t="n"/>
      <c r="AE49" s="16" t="n"/>
      <c r="AF49" s="16" t="n"/>
      <c r="AG49" s="16" t="n"/>
      <c r="AH49" s="16" t="n"/>
      <c r="AI49" s="16" t="n"/>
      <c r="AJ49" s="16" t="n"/>
      <c r="AK49" s="16" t="n"/>
      <c r="AL49" s="16" t="n"/>
      <c r="AM49" s="16" t="n"/>
      <c r="AN49" s="16" t="n"/>
      <c r="AO49" s="16" t="n"/>
      <c r="AP49" s="16" t="n"/>
      <c r="AQ49" s="16" t="n"/>
      <c r="AR49" s="16" t="n"/>
      <c r="AS49" s="16" t="n"/>
      <c r="AT49" s="16" t="n"/>
      <c r="AU49" s="16" t="n"/>
      <c r="AV49" s="16" t="n"/>
      <c r="AW49" s="16" t="n"/>
      <c r="AX49" s="16" t="n"/>
      <c r="AY49" s="16" t="n"/>
      <c r="AZ49" s="16" t="n"/>
      <c r="BA49" s="16" t="n"/>
      <c r="BB49" s="16" t="n"/>
      <c r="BC49" s="16" t="n"/>
      <c r="BD49" s="16" t="n"/>
      <c r="BE49" s="16" t="n"/>
      <c r="BF49" s="16" t="n"/>
      <c r="BG49" s="16" t="n"/>
      <c r="BH49" s="16" t="n"/>
      <c r="BI49" s="16" t="n"/>
      <c r="BJ49" s="16" t="n"/>
      <c r="BK49" s="16" t="n"/>
      <c r="BL49" s="16" t="n"/>
      <c r="BM49" s="16" t="n"/>
    </row>
    <row r="50" ht="13.5" customHeight="1" s="251">
      <c r="A50" s="16" t="n"/>
      <c r="B50" s="16" t="n"/>
      <c r="C50" s="16" t="n"/>
      <c r="D50" s="16" t="n"/>
      <c r="E50" s="16" t="n"/>
      <c r="F50" s="16" t="n"/>
      <c r="G50" s="30" t="n"/>
      <c r="I50" s="16" t="n"/>
      <c r="K50" s="42" t="inlineStr">
        <is>
          <t>Res PV - Kansas City</t>
        </is>
      </c>
      <c r="L50" s="83" t="n">
        <v>0</v>
      </c>
      <c r="M50" s="94" t="n"/>
      <c r="N50" s="16" t="n"/>
      <c r="O50" s="88" t="inlineStr">
        <is>
          <t>WACC Real - Mid</t>
        </is>
      </c>
      <c r="P50" s="275" t="n"/>
      <c r="Q50" s="275" t="n"/>
      <c r="R50" s="275" t="n"/>
      <c r="S50" s="93">
        <f>L225</f>
        <v/>
      </c>
      <c r="T50" s="31" t="n"/>
      <c r="U50" s="95" t="n"/>
      <c r="V50" s="95" t="n"/>
      <c r="W50" s="95" t="n"/>
      <c r="X50" s="95" t="n"/>
      <c r="Y50" s="95" t="n"/>
      <c r="Z50" s="95" t="n"/>
      <c r="AA50" s="16" t="n"/>
      <c r="AB50" s="16" t="n"/>
      <c r="AC50" s="16" t="n"/>
      <c r="AD50" s="16" t="n"/>
      <c r="AE50" s="16" t="n"/>
      <c r="AF50" s="16" t="n"/>
      <c r="AG50" s="16" t="n"/>
      <c r="AH50" s="16" t="n"/>
      <c r="AI50" s="16" t="n"/>
      <c r="AJ50" s="16" t="n"/>
      <c r="AK50" s="16" t="n"/>
      <c r="AL50" s="16" t="n"/>
      <c r="AM50" s="16" t="n"/>
      <c r="AN50" s="16" t="n"/>
      <c r="AO50" s="16" t="n"/>
      <c r="AP50" s="16" t="n"/>
      <c r="AQ50" s="16" t="n"/>
      <c r="AR50" s="16" t="n"/>
      <c r="AS50" s="16" t="n"/>
      <c r="AT50" s="16" t="n"/>
      <c r="AU50" s="16" t="n"/>
      <c r="AV50" s="16" t="n"/>
      <c r="AW50" s="16" t="n"/>
      <c r="AX50" s="16" t="n"/>
      <c r="AY50" s="16" t="n"/>
      <c r="AZ50" s="16" t="n"/>
      <c r="BA50" s="16" t="n"/>
      <c r="BB50" s="16" t="n"/>
      <c r="BC50" s="16" t="n"/>
      <c r="BD50" s="16" t="n"/>
      <c r="BE50" s="16" t="n"/>
      <c r="BF50" s="16" t="n"/>
      <c r="BG50" s="16" t="n"/>
      <c r="BH50" s="16" t="n"/>
      <c r="BI50" s="16" t="n"/>
      <c r="BJ50" s="16" t="n"/>
      <c r="BK50" s="16" t="n"/>
      <c r="BL50" s="16" t="n"/>
      <c r="BM50" s="16" t="n"/>
    </row>
    <row r="51" ht="13.5" customHeight="1" s="251">
      <c r="A51" s="16" t="n"/>
      <c r="B51" s="16" t="n"/>
      <c r="C51" s="16" t="n"/>
      <c r="D51" s="16" t="n"/>
      <c r="E51" s="16" t="n"/>
      <c r="F51" s="16" t="n"/>
      <c r="G51" s="30" t="n"/>
      <c r="I51" s="16" t="n"/>
      <c r="K51" s="42" t="inlineStr">
        <is>
          <t>Res PV - Los Angeles</t>
        </is>
      </c>
      <c r="L51" s="83" t="n">
        <v>0</v>
      </c>
      <c r="M51" s="94" t="n"/>
      <c r="N51" s="16" t="n"/>
      <c r="O51" s="92" t="n"/>
      <c r="P51" s="92" t="n"/>
      <c r="Q51" s="92" t="n"/>
      <c r="R51" s="92" t="n"/>
      <c r="S51" s="93" t="n"/>
      <c r="T51" s="31" t="n"/>
      <c r="U51" s="95" t="n"/>
      <c r="V51" s="95" t="n"/>
      <c r="W51" s="95" t="n"/>
      <c r="X51" s="95" t="n"/>
      <c r="Y51" s="95" t="n"/>
      <c r="Z51" s="95" t="n"/>
      <c r="AA51" s="16" t="n"/>
      <c r="AB51" s="16" t="n"/>
      <c r="AC51" s="16" t="n"/>
      <c r="AD51" s="16" t="n"/>
      <c r="AE51" s="16" t="n"/>
      <c r="AF51" s="16" t="n"/>
      <c r="AG51" s="16" t="n"/>
      <c r="AH51" s="16" t="n"/>
      <c r="AI51" s="16" t="n"/>
      <c r="AJ51" s="16" t="n"/>
      <c r="AK51" s="16" t="n"/>
      <c r="AL51" s="16" t="n"/>
      <c r="AM51" s="16" t="n"/>
      <c r="AN51" s="16" t="n"/>
      <c r="AO51" s="16" t="n"/>
      <c r="AP51" s="16" t="n"/>
      <c r="AQ51" s="16" t="n"/>
      <c r="AR51" s="16" t="n"/>
      <c r="AS51" s="16" t="n"/>
      <c r="AT51" s="16" t="n"/>
      <c r="AU51" s="16" t="n"/>
      <c r="AV51" s="16" t="n"/>
      <c r="AW51" s="16" t="n"/>
      <c r="AX51" s="16" t="n"/>
      <c r="AY51" s="16" t="n"/>
      <c r="AZ51" s="16" t="n"/>
      <c r="BA51" s="16" t="n"/>
      <c r="BB51" s="16" t="n"/>
      <c r="BC51" s="16" t="n"/>
      <c r="BD51" s="16" t="n"/>
      <c r="BE51" s="16" t="n"/>
      <c r="BF51" s="16" t="n"/>
      <c r="BG51" s="16" t="n"/>
      <c r="BH51" s="16" t="n"/>
      <c r="BI51" s="16" t="n"/>
      <c r="BJ51" s="16" t="n"/>
      <c r="BK51" s="16" t="n"/>
      <c r="BL51" s="16" t="n"/>
      <c r="BM51" s="16" t="n"/>
    </row>
    <row r="52" ht="13.5" customHeight="1" s="251">
      <c r="A52" s="16" t="n"/>
      <c r="B52" s="16" t="n"/>
      <c r="C52" s="16" t="n"/>
      <c r="D52" s="16" t="n"/>
      <c r="E52" s="16" t="n"/>
      <c r="F52" s="16" t="n"/>
      <c r="G52" s="30" t="n"/>
      <c r="I52" s="16" t="n"/>
      <c r="K52" s="42" t="inlineStr">
        <is>
          <t>Res PV - Daggett, CA</t>
        </is>
      </c>
      <c r="L52" s="83" t="n">
        <v>0</v>
      </c>
      <c r="M52" s="94" t="n"/>
      <c r="N52" s="16" t="n"/>
      <c r="O52" s="92" t="n"/>
      <c r="P52" s="92" t="n"/>
      <c r="Q52" s="92" t="n"/>
      <c r="R52" s="92" t="n"/>
      <c r="S52" s="93" t="n"/>
      <c r="T52" s="31" t="n"/>
      <c r="U52" s="95" t="n"/>
      <c r="V52" s="95" t="n"/>
      <c r="W52" s="95" t="n"/>
      <c r="X52" s="95" t="n"/>
      <c r="Y52" s="95" t="n"/>
      <c r="Z52" s="95" t="n"/>
      <c r="AA52" s="16" t="n"/>
      <c r="AB52" s="16" t="n"/>
      <c r="AC52" s="16" t="n"/>
      <c r="AD52" s="16" t="n"/>
      <c r="AE52" s="16" t="n"/>
      <c r="AF52" s="16" t="n"/>
      <c r="AG52" s="16" t="n"/>
      <c r="AH52" s="16" t="n"/>
      <c r="AI52" s="16" t="n"/>
      <c r="AJ52" s="16" t="n"/>
      <c r="AK52" s="16" t="n"/>
      <c r="AL52" s="16" t="n"/>
      <c r="AM52" s="16" t="n"/>
      <c r="AN52" s="16" t="n"/>
      <c r="AO52" s="16" t="n"/>
      <c r="AP52" s="16" t="n"/>
      <c r="AQ52" s="16" t="n"/>
      <c r="AR52" s="16" t="n"/>
      <c r="AS52" s="16" t="n"/>
      <c r="AT52" s="16" t="n"/>
      <c r="AU52" s="16" t="n"/>
      <c r="AV52" s="16" t="n"/>
      <c r="AW52" s="16" t="n"/>
      <c r="AX52" s="16" t="n"/>
      <c r="AY52" s="16" t="n"/>
      <c r="AZ52" s="16" t="n"/>
      <c r="BA52" s="16" t="n"/>
      <c r="BB52" s="16" t="n"/>
      <c r="BC52" s="16" t="n"/>
      <c r="BD52" s="16" t="n"/>
      <c r="BE52" s="16" t="n"/>
      <c r="BF52" s="16" t="n"/>
      <c r="BG52" s="16" t="n"/>
      <c r="BH52" s="16" t="n"/>
      <c r="BI52" s="16" t="n"/>
      <c r="BJ52" s="16" t="n"/>
      <c r="BK52" s="16" t="n"/>
      <c r="BL52" s="16" t="n"/>
      <c r="BM52" s="16" t="n"/>
    </row>
    <row r="53" ht="13.5" customHeight="1" s="251">
      <c r="A53" s="16" t="n"/>
      <c r="B53" s="16" t="n"/>
      <c r="C53" s="16" t="n"/>
      <c r="D53" s="16" t="n"/>
      <c r="E53" s="16" t="n"/>
      <c r="F53" s="16" t="n"/>
      <c r="G53" s="96" t="n"/>
      <c r="H53" s="97" t="n"/>
      <c r="I53" s="97" t="n"/>
      <c r="J53" s="97" t="n"/>
      <c r="K53" s="97" t="n"/>
      <c r="L53" s="97" t="n"/>
      <c r="M53" s="16" t="n"/>
      <c r="N53" s="16" t="n"/>
      <c r="O53" s="98" t="inlineStr">
        <is>
          <t>Depreciation Period</t>
        </is>
      </c>
      <c r="P53" s="275" t="n"/>
      <c r="Q53" s="275" t="n"/>
      <c r="R53" s="275" t="n"/>
      <c r="S53" s="99" t="n">
        <v>5</v>
      </c>
      <c r="T53" s="31" t="n"/>
      <c r="U53" s="16" t="n"/>
      <c r="V53" s="16" t="n"/>
      <c r="W53" s="16" t="n"/>
      <c r="X53" s="16" t="n"/>
      <c r="Y53" s="16" t="n"/>
      <c r="Z53" s="16" t="n"/>
      <c r="AA53" s="16" t="n"/>
      <c r="AB53" s="16" t="n"/>
      <c r="AC53" s="16" t="n"/>
      <c r="AD53" s="16" t="n"/>
      <c r="AE53" s="16" t="n"/>
      <c r="AF53" s="16" t="n"/>
      <c r="AG53" s="16" t="n"/>
      <c r="AH53" s="16" t="n"/>
      <c r="AI53" s="16" t="n"/>
      <c r="AJ53" s="16" t="n"/>
      <c r="AK53" s="16" t="n"/>
      <c r="AL53" s="16" t="n"/>
      <c r="AM53" s="16" t="n"/>
      <c r="AN53" s="16" t="n"/>
      <c r="AO53" s="16" t="n"/>
      <c r="AP53" s="16" t="n"/>
      <c r="AQ53" s="16" t="n"/>
      <c r="AR53" s="16" t="n"/>
      <c r="AS53" s="16" t="n"/>
      <c r="AT53" s="16" t="n"/>
      <c r="AU53" s="16" t="n"/>
      <c r="AV53" s="16" t="n"/>
      <c r="AW53" s="16" t="n"/>
      <c r="AX53" s="16" t="n"/>
      <c r="AY53" s="16" t="n"/>
      <c r="AZ53" s="16" t="n"/>
      <c r="BA53" s="16" t="n"/>
      <c r="BB53" s="16" t="n"/>
      <c r="BC53" s="16" t="n"/>
      <c r="BD53" s="16" t="n"/>
      <c r="BE53" s="16" t="n"/>
      <c r="BF53" s="16" t="n"/>
      <c r="BG53" s="16" t="n"/>
      <c r="BH53" s="16" t="n"/>
      <c r="BI53" s="16" t="n"/>
      <c r="BJ53" s="16" t="n"/>
      <c r="BK53" s="16" t="n"/>
      <c r="BL53" s="16" t="n"/>
      <c r="BM53" s="16" t="n"/>
    </row>
    <row r="54" ht="13.5" customHeight="1" s="251">
      <c r="A54" s="16" t="n"/>
      <c r="B54" s="16" t="n"/>
      <c r="C54" s="16" t="n"/>
      <c r="D54" s="16" t="n"/>
      <c r="E54" s="16" t="n"/>
      <c r="F54" s="16" t="n"/>
      <c r="G54" s="100" t="n"/>
      <c r="H54" s="101" t="n"/>
      <c r="I54" s="101" t="n"/>
      <c r="J54" s="101" t="n"/>
      <c r="K54" s="101" t="n"/>
      <c r="L54" s="101" t="n"/>
      <c r="M54" s="16" t="n"/>
      <c r="N54" s="16" t="n"/>
      <c r="O54" s="102" t="inlineStr">
        <is>
          <t>Construction Finance Factor</t>
        </is>
      </c>
      <c r="P54" s="275" t="n"/>
      <c r="Q54" s="275" t="n"/>
      <c r="R54" s="275" t="n"/>
      <c r="S54" s="103" t="n">
        <v>1</v>
      </c>
      <c r="T54" s="31" t="n"/>
      <c r="U54" s="16" t="n"/>
      <c r="V54" s="16" t="n"/>
      <c r="W54" s="16" t="n"/>
      <c r="X54" s="16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6" t="n"/>
      <c r="AH54" s="16" t="n"/>
      <c r="AI54" s="16" t="n"/>
      <c r="AJ54" s="16" t="n"/>
      <c r="AK54" s="16" t="n"/>
      <c r="AL54" s="16" t="n"/>
      <c r="AM54" s="16" t="n"/>
      <c r="AN54" s="16" t="n"/>
      <c r="AO54" s="16" t="n"/>
      <c r="AP54" s="16" t="n"/>
      <c r="AQ54" s="16" t="n"/>
      <c r="AR54" s="16" t="n"/>
      <c r="AS54" s="16" t="n"/>
      <c r="AT54" s="16" t="n"/>
      <c r="AU54" s="16" t="n"/>
      <c r="AV54" s="16" t="n"/>
      <c r="AW54" s="16" t="n"/>
      <c r="AX54" s="16" t="n"/>
      <c r="AY54" s="16" t="n"/>
      <c r="AZ54" s="16" t="n"/>
      <c r="BA54" s="16" t="n"/>
      <c r="BB54" s="16" t="n"/>
      <c r="BC54" s="16" t="n"/>
      <c r="BD54" s="16" t="n"/>
      <c r="BE54" s="16" t="n"/>
      <c r="BF54" s="16" t="n"/>
      <c r="BG54" s="16" t="n"/>
      <c r="BH54" s="16" t="n"/>
      <c r="BI54" s="16" t="n"/>
      <c r="BJ54" s="16" t="n"/>
      <c r="BK54" s="16" t="n"/>
      <c r="BL54" s="16" t="n"/>
      <c r="BM54" s="16" t="n"/>
    </row>
    <row r="55" ht="15" customHeight="1" s="251">
      <c r="A55" s="16" t="n"/>
      <c r="B55" s="16" t="n"/>
      <c r="C55" s="16" t="n"/>
      <c r="D55" s="16" t="n"/>
      <c r="E55" s="16" t="n"/>
      <c r="F55" s="16" t="n"/>
      <c r="G55" s="30" t="n"/>
      <c r="H55" s="276" t="inlineStr">
        <is>
          <t>Finance</t>
        </is>
      </c>
      <c r="I55" s="16" t="n"/>
      <c r="J55" s="253" t="inlineStr">
        <is>
          <t>Weighted Average Cost of Capital (WACC) (Nominal) (%)</t>
        </is>
      </c>
      <c r="K55" s="34" t="inlineStr">
        <is>
          <t>Res PV - Seattle</t>
        </is>
      </c>
      <c r="L55" s="105">
        <f>$S$49</f>
        <v/>
      </c>
      <c r="M55" s="16" t="n"/>
      <c r="N55" s="16" t="n"/>
      <c r="O55" s="102" t="inlineStr">
        <is>
          <t>Present Value of Depreciation</t>
        </is>
      </c>
      <c r="P55" s="275" t="n"/>
      <c r="Q55" s="275" t="n"/>
      <c r="R55" s="275" t="n"/>
      <c r="S55" s="103">
        <f>SUMPRODUCT(O74:T74,O76:T76)</f>
        <v/>
      </c>
      <c r="T55" s="31" t="n"/>
      <c r="U55" s="106" t="n"/>
      <c r="V55" s="16" t="n"/>
      <c r="W55" s="16" t="n"/>
      <c r="X55" s="16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6" t="n"/>
      <c r="AH55" s="16" t="n"/>
      <c r="AI55" s="16" t="n"/>
      <c r="AJ55" s="16" t="n"/>
      <c r="AK55" s="16" t="n"/>
      <c r="AL55" s="16" t="n"/>
      <c r="AM55" s="16" t="n"/>
      <c r="AN55" s="16" t="n"/>
      <c r="AO55" s="16" t="n"/>
      <c r="AP55" s="16" t="n"/>
      <c r="AQ55" s="16" t="n"/>
      <c r="AR55" s="16" t="n"/>
      <c r="AS55" s="16" t="n"/>
      <c r="AT55" s="16" t="n"/>
      <c r="AU55" s="16" t="n"/>
      <c r="AV55" s="16" t="n"/>
      <c r="AW55" s="16" t="n"/>
      <c r="AX55" s="16" t="n"/>
      <c r="AY55" s="16" t="n"/>
      <c r="AZ55" s="16" t="n"/>
      <c r="BA55" s="16" t="n"/>
      <c r="BB55" s="16" t="n"/>
      <c r="BC55" s="16" t="n"/>
      <c r="BD55" s="16" t="n"/>
      <c r="BE55" s="16" t="n"/>
      <c r="BF55" s="16" t="n"/>
      <c r="BG55" s="16" t="n"/>
      <c r="BH55" s="16" t="n"/>
      <c r="BI55" s="16" t="n"/>
      <c r="BJ55" s="16" t="n"/>
      <c r="BK55" s="16" t="n"/>
      <c r="BL55" s="16" t="n"/>
      <c r="BM55" s="16" t="n"/>
    </row>
    <row r="56" ht="15" customHeight="1" s="251">
      <c r="A56" s="16" t="n"/>
      <c r="B56" s="16" t="n"/>
      <c r="C56" s="16" t="n"/>
      <c r="D56" s="16" t="n"/>
      <c r="E56" s="16" t="n"/>
      <c r="F56" s="16" t="n"/>
      <c r="G56" s="30" t="n"/>
      <c r="I56" s="16" t="n"/>
      <c r="K56" s="41" t="inlineStr">
        <is>
          <t>Res PV - Chicago</t>
        </is>
      </c>
      <c r="L56" s="105">
        <f>$S$49</f>
        <v/>
      </c>
      <c r="M56" s="16" t="n"/>
      <c r="N56" s="16" t="n"/>
      <c r="O56" s="102" t="inlineStr">
        <is>
          <t>Project Finance Factor</t>
        </is>
      </c>
      <c r="P56" s="275" t="n"/>
      <c r="Q56" s="275" t="n"/>
      <c r="R56" s="275" t="n"/>
      <c r="S56" s="103">
        <f> (1 - S48 * S55) / (1 - S48)</f>
        <v/>
      </c>
      <c r="T56" s="31" t="n"/>
      <c r="U56" s="16" t="n"/>
      <c r="V56" s="16" t="n"/>
      <c r="W56" s="16" t="n"/>
      <c r="X56" s="16" t="n"/>
      <c r="Y56" s="16" t="n"/>
      <c r="Z56" s="16" t="n"/>
      <c r="AA56" s="16" t="n"/>
      <c r="AB56" s="16" t="n"/>
      <c r="AC56" s="16" t="n"/>
      <c r="AD56" s="16" t="n"/>
      <c r="AE56" s="16" t="n"/>
      <c r="AF56" s="16" t="n"/>
      <c r="AG56" s="16" t="n"/>
      <c r="AH56" s="16" t="n"/>
      <c r="AI56" s="16" t="n"/>
      <c r="AJ56" s="16" t="n"/>
      <c r="AK56" s="16" t="n"/>
      <c r="AL56" s="16" t="n"/>
      <c r="AM56" s="16" t="n"/>
      <c r="AN56" s="16" t="n"/>
      <c r="AO56" s="16" t="n"/>
      <c r="AP56" s="16" t="n"/>
      <c r="AQ56" s="16" t="n"/>
      <c r="AR56" s="16" t="n"/>
      <c r="AS56" s="16" t="n"/>
      <c r="AT56" s="16" t="n"/>
      <c r="AU56" s="16" t="n"/>
      <c r="AV56" s="16" t="n"/>
      <c r="AW56" s="16" t="n"/>
      <c r="AX56" s="16" t="n"/>
      <c r="AY56" s="16" t="n"/>
      <c r="AZ56" s="16" t="n"/>
      <c r="BA56" s="16" t="n"/>
      <c r="BB56" s="16" t="n"/>
      <c r="BC56" s="16" t="n"/>
      <c r="BD56" s="16" t="n"/>
      <c r="BE56" s="16" t="n"/>
      <c r="BF56" s="16" t="n"/>
      <c r="BG56" s="16" t="n"/>
      <c r="BH56" s="16" t="n"/>
      <c r="BI56" s="16" t="n"/>
      <c r="BJ56" s="16" t="n"/>
      <c r="BK56" s="16" t="n"/>
      <c r="BL56" s="16" t="n"/>
      <c r="BM56" s="16" t="n"/>
    </row>
    <row r="57" ht="15" customHeight="1" s="251">
      <c r="A57" s="16" t="n"/>
      <c r="B57" s="16" t="n"/>
      <c r="C57" s="16" t="n"/>
      <c r="D57" s="16" t="n"/>
      <c r="E57" s="16" t="n"/>
      <c r="F57" s="16" t="n"/>
      <c r="G57" s="30" t="n"/>
      <c r="I57" s="16" t="n"/>
      <c r="K57" s="42" t="inlineStr">
        <is>
          <t>Res PV - Kansas City</t>
        </is>
      </c>
      <c r="L57" s="105">
        <f>$S$49</f>
        <v/>
      </c>
      <c r="M57" s="16" t="n"/>
      <c r="N57" s="16" t="n"/>
      <c r="O57" s="102" t="inlineStr">
        <is>
          <t>Capital Recovery Factor (CRF) Nominal - Mid</t>
        </is>
      </c>
      <c r="P57" s="275" t="n"/>
      <c r="Q57" s="275" t="n"/>
      <c r="R57" s="275" t="n"/>
      <c r="S57" s="93">
        <f>L228</f>
        <v/>
      </c>
      <c r="T57" s="31" t="n"/>
      <c r="U57" s="16" t="n"/>
      <c r="V57" s="16" t="n"/>
      <c r="W57" s="16" t="n"/>
      <c r="X57" s="16" t="n"/>
      <c r="Y57" s="16" t="n"/>
      <c r="Z57" s="16" t="n"/>
      <c r="AA57" s="16" t="n"/>
      <c r="AB57" s="16" t="n"/>
      <c r="AC57" s="16" t="n"/>
      <c r="AD57" s="16" t="n"/>
      <c r="AE57" s="16" t="n"/>
      <c r="AF57" s="16" t="n"/>
      <c r="AG57" s="16" t="n"/>
      <c r="AH57" s="16" t="n"/>
      <c r="AI57" s="16" t="n"/>
      <c r="AJ57" s="16" t="n"/>
      <c r="AK57" s="16" t="n"/>
      <c r="AL57" s="16" t="n"/>
      <c r="AM57" s="16" t="n"/>
      <c r="AN57" s="16" t="n"/>
      <c r="AO57" s="16" t="n"/>
      <c r="AP57" s="16" t="n"/>
      <c r="AQ57" s="16" t="n"/>
      <c r="AR57" s="16" t="n"/>
      <c r="AS57" s="16" t="n"/>
      <c r="AT57" s="16" t="n"/>
      <c r="AU57" s="16" t="n"/>
      <c r="AV57" s="16" t="n"/>
      <c r="AW57" s="16" t="n"/>
      <c r="AX57" s="16" t="n"/>
      <c r="AY57" s="16" t="n"/>
      <c r="AZ57" s="16" t="n"/>
      <c r="BA57" s="16" t="n"/>
      <c r="BB57" s="16" t="n"/>
      <c r="BC57" s="16" t="n"/>
      <c r="BD57" s="16" t="n"/>
      <c r="BE57" s="16" t="n"/>
      <c r="BF57" s="16" t="n"/>
      <c r="BG57" s="16" t="n"/>
      <c r="BH57" s="16" t="n"/>
      <c r="BI57" s="16" t="n"/>
      <c r="BJ57" s="16" t="n"/>
      <c r="BK57" s="16" t="n"/>
      <c r="BL57" s="16" t="n"/>
      <c r="BM57" s="16" t="n"/>
    </row>
    <row r="58" ht="15" customHeight="1" s="251">
      <c r="A58" s="16" t="n"/>
      <c r="B58" s="16" t="n"/>
      <c r="C58" s="16" t="n"/>
      <c r="D58" s="16" t="n"/>
      <c r="E58" s="16" t="n"/>
      <c r="F58" s="16" t="n"/>
      <c r="G58" s="30" t="n"/>
      <c r="I58" s="16" t="n"/>
      <c r="K58" s="42" t="inlineStr">
        <is>
          <t>Res PV - Los Angeles</t>
        </is>
      </c>
      <c r="L58" s="105">
        <f>$S$49</f>
        <v/>
      </c>
      <c r="M58" s="16" t="n"/>
      <c r="N58" s="16" t="n"/>
      <c r="O58" s="107" t="n"/>
      <c r="P58" s="108" t="n"/>
      <c r="Q58" s="108" t="n"/>
      <c r="R58" s="108" t="n"/>
      <c r="S58" s="109" t="n"/>
      <c r="T58" s="31" t="n"/>
      <c r="U58" s="16" t="n"/>
      <c r="V58" s="16" t="n"/>
      <c r="W58" s="16" t="n"/>
      <c r="X58" s="16" t="n"/>
      <c r="Y58" s="16" t="n"/>
      <c r="Z58" s="16" t="n"/>
      <c r="AA58" s="16" t="n"/>
      <c r="AB58" s="16" t="n"/>
      <c r="AC58" s="16" t="n"/>
      <c r="AD58" s="16" t="n"/>
      <c r="AE58" s="16" t="n"/>
      <c r="AF58" s="16" t="n"/>
      <c r="AG58" s="16" t="n"/>
      <c r="AH58" s="16" t="n"/>
      <c r="AI58" s="16" t="n"/>
      <c r="AJ58" s="16" t="n"/>
      <c r="AK58" s="16" t="n"/>
      <c r="AL58" s="16" t="n"/>
      <c r="AM58" s="16" t="n"/>
      <c r="AN58" s="16" t="n"/>
      <c r="AO58" s="16" t="n"/>
      <c r="AP58" s="16" t="n"/>
      <c r="AQ58" s="16" t="n"/>
      <c r="AR58" s="16" t="n"/>
      <c r="AS58" s="16" t="n"/>
      <c r="AT58" s="16" t="n"/>
      <c r="AU58" s="16" t="n"/>
      <c r="AV58" s="16" t="n"/>
      <c r="AW58" s="16" t="n"/>
      <c r="AX58" s="16" t="n"/>
      <c r="AY58" s="16" t="n"/>
      <c r="AZ58" s="16" t="n"/>
      <c r="BA58" s="16" t="n"/>
      <c r="BB58" s="16" t="n"/>
      <c r="BC58" s="16" t="n"/>
      <c r="BD58" s="16" t="n"/>
      <c r="BE58" s="16" t="n"/>
      <c r="BF58" s="16" t="n"/>
      <c r="BG58" s="16" t="n"/>
      <c r="BH58" s="16" t="n"/>
      <c r="BI58" s="16" t="n"/>
      <c r="BJ58" s="16" t="n"/>
      <c r="BK58" s="16" t="n"/>
      <c r="BL58" s="16" t="n"/>
      <c r="BM58" s="16" t="n"/>
    </row>
    <row r="59" ht="15" customHeight="1" s="251">
      <c r="A59" s="16" t="n"/>
      <c r="B59" s="16" t="n"/>
      <c r="C59" s="16" t="n"/>
      <c r="D59" s="16" t="n"/>
      <c r="E59" s="16" t="n"/>
      <c r="F59" s="16" t="n"/>
      <c r="G59" s="30" t="n"/>
      <c r="I59" s="16" t="n"/>
      <c r="K59" s="42" t="inlineStr">
        <is>
          <t>Res PV - Daggett, CA</t>
        </is>
      </c>
      <c r="L59" s="105">
        <f>$S$49</f>
        <v/>
      </c>
      <c r="M59" s="16" t="n"/>
      <c r="N59" s="16" t="n"/>
      <c r="O59" s="107" t="n"/>
      <c r="P59" s="108" t="n"/>
      <c r="Q59" s="108" t="n"/>
      <c r="R59" s="108" t="n"/>
      <c r="S59" s="109" t="n"/>
      <c r="T59" s="31" t="n"/>
      <c r="U59" s="16" t="n"/>
      <c r="V59" s="16" t="n"/>
      <c r="W59" s="16" t="n"/>
      <c r="X59" s="16" t="n"/>
      <c r="Y59" s="16" t="n"/>
      <c r="Z59" s="16" t="n"/>
      <c r="AA59" s="16" t="n"/>
      <c r="AB59" s="16" t="n"/>
      <c r="AC59" s="16" t="n"/>
      <c r="AD59" s="16" t="n"/>
      <c r="AE59" s="16" t="n"/>
      <c r="AF59" s="16" t="n"/>
      <c r="AG59" s="16" t="n"/>
      <c r="AH59" s="16" t="n"/>
      <c r="AI59" s="16" t="n"/>
      <c r="AJ59" s="16" t="n"/>
      <c r="AK59" s="16" t="n"/>
      <c r="AL59" s="16" t="n"/>
      <c r="AM59" s="16" t="n"/>
      <c r="AN59" s="16" t="n"/>
      <c r="AO59" s="16" t="n"/>
      <c r="AP59" s="16" t="n"/>
      <c r="AQ59" s="16" t="n"/>
      <c r="AR59" s="16" t="n"/>
      <c r="AS59" s="16" t="n"/>
      <c r="AT59" s="16" t="n"/>
      <c r="AU59" s="16" t="n"/>
      <c r="AV59" s="16" t="n"/>
      <c r="AW59" s="16" t="n"/>
      <c r="AX59" s="16" t="n"/>
      <c r="AY59" s="16" t="n"/>
      <c r="AZ59" s="16" t="n"/>
      <c r="BA59" s="16" t="n"/>
      <c r="BB59" s="16" t="n"/>
      <c r="BC59" s="16" t="n"/>
      <c r="BD59" s="16" t="n"/>
      <c r="BE59" s="16" t="n"/>
      <c r="BF59" s="16" t="n"/>
      <c r="BG59" s="16" t="n"/>
      <c r="BH59" s="16" t="n"/>
      <c r="BI59" s="16" t="n"/>
      <c r="BJ59" s="16" t="n"/>
      <c r="BK59" s="16" t="n"/>
      <c r="BL59" s="16" t="n"/>
      <c r="BM59" s="16" t="n"/>
    </row>
    <row r="60" ht="13.5" customHeight="1" s="251">
      <c r="A60" s="16" t="n"/>
      <c r="B60" s="16" t="n"/>
      <c r="C60" s="16" t="n"/>
      <c r="D60" s="16" t="n"/>
      <c r="E60" s="16" t="n"/>
      <c r="F60" s="16" t="n"/>
      <c r="G60" s="96" t="n"/>
      <c r="H60" s="97" t="n"/>
      <c r="I60" s="97" t="n"/>
      <c r="J60" s="97" t="n"/>
      <c r="K60" s="97" t="n"/>
      <c r="L60" s="97" t="n"/>
      <c r="M60" s="97" t="n"/>
      <c r="N60" s="97" t="n"/>
      <c r="O60" s="110" t="inlineStr">
        <is>
          <t>Capital Recovery Factor (CRF) Real - Mid</t>
        </is>
      </c>
      <c r="P60" s="277" t="n"/>
      <c r="Q60" s="277" t="n"/>
      <c r="R60" s="277" t="n"/>
      <c r="S60" s="112">
        <f>L231</f>
        <v/>
      </c>
      <c r="T60" s="113" t="n"/>
      <c r="U60" s="16" t="n"/>
      <c r="V60" s="16" t="n"/>
      <c r="W60" s="16" t="n"/>
      <c r="X60" s="16" t="n"/>
      <c r="Y60" s="16" t="n"/>
      <c r="Z60" s="16" t="n"/>
      <c r="AA60" s="16" t="n"/>
      <c r="AB60" s="16" t="n"/>
      <c r="AC60" s="16" t="n"/>
      <c r="AD60" s="16" t="n"/>
      <c r="AE60" s="16" t="n"/>
      <c r="AF60" s="16" t="n"/>
      <c r="AG60" s="16" t="n"/>
      <c r="AH60" s="16" t="n"/>
      <c r="AI60" s="16" t="n"/>
      <c r="AJ60" s="16" t="n"/>
      <c r="AK60" s="16" t="n"/>
      <c r="AL60" s="16" t="n"/>
      <c r="AM60" s="16" t="n"/>
      <c r="AN60" s="16" t="n"/>
      <c r="AO60" s="16" t="n"/>
      <c r="AP60" s="16" t="n"/>
      <c r="AQ60" s="16" t="n"/>
      <c r="AR60" s="16" t="n"/>
      <c r="AS60" s="16" t="n"/>
      <c r="AT60" s="16" t="n"/>
      <c r="AU60" s="16" t="n"/>
      <c r="AV60" s="16" t="n"/>
      <c r="AW60" s="16" t="n"/>
      <c r="AX60" s="16" t="n"/>
      <c r="AY60" s="16" t="n"/>
      <c r="AZ60" s="16" t="n"/>
      <c r="BA60" s="16" t="n"/>
      <c r="BB60" s="16" t="n"/>
      <c r="BC60" s="16" t="n"/>
      <c r="BD60" s="16" t="n"/>
      <c r="BE60" s="16" t="n"/>
      <c r="BF60" s="16" t="n"/>
      <c r="BG60" s="16" t="n"/>
      <c r="BH60" s="16" t="n"/>
      <c r="BI60" s="16" t="n"/>
      <c r="BJ60" s="16" t="n"/>
      <c r="BK60" s="16" t="n"/>
      <c r="BL60" s="16" t="n"/>
      <c r="BM60" s="16" t="n"/>
    </row>
    <row r="61" ht="13.5" customHeight="1" s="251">
      <c r="A61" s="16" t="n"/>
      <c r="B61" s="16" t="n"/>
      <c r="C61" s="16" t="n"/>
      <c r="D61" s="16" t="n"/>
      <c r="E61" s="16" t="n"/>
      <c r="F61" s="16" t="n"/>
      <c r="G61" s="100" t="n"/>
      <c r="H61" s="101" t="n"/>
      <c r="I61" s="101" t="n"/>
      <c r="J61" s="101" t="n"/>
      <c r="K61" s="101" t="n"/>
      <c r="L61" s="101" t="n"/>
      <c r="M61" s="16" t="n"/>
      <c r="N61" s="16" t="n"/>
      <c r="O61" s="114" t="n"/>
      <c r="P61" s="114" t="n"/>
      <c r="Q61" s="114" t="n"/>
      <c r="R61" s="114" t="n"/>
      <c r="S61" s="95" t="n"/>
      <c r="T61" s="31" t="n"/>
      <c r="U61" s="106" t="n"/>
      <c r="V61" s="16" t="n"/>
      <c r="W61" s="16" t="n"/>
      <c r="X61" s="16" t="n"/>
      <c r="Y61" s="16" t="n"/>
      <c r="Z61" s="16" t="n"/>
      <c r="AA61" s="16" t="n"/>
      <c r="AB61" s="16" t="n"/>
      <c r="AC61" s="16" t="n"/>
      <c r="AD61" s="16" t="n"/>
      <c r="AE61" s="16" t="n"/>
      <c r="AF61" s="16" t="n"/>
      <c r="AG61" s="16" t="n"/>
      <c r="AH61" s="16" t="n"/>
      <c r="AI61" s="16" t="n"/>
      <c r="AJ61" s="16" t="n"/>
      <c r="AK61" s="16" t="n"/>
      <c r="AL61" s="16" t="n"/>
      <c r="AM61" s="16" t="n"/>
      <c r="AN61" s="16" t="n"/>
      <c r="AO61" s="16" t="n"/>
      <c r="AP61" s="16" t="n"/>
      <c r="AQ61" s="16" t="n"/>
      <c r="AR61" s="16" t="n"/>
      <c r="AS61" s="16" t="n"/>
      <c r="AT61" s="16" t="n"/>
      <c r="AU61" s="16" t="n"/>
      <c r="AV61" s="16" t="n"/>
      <c r="AW61" s="16" t="n"/>
      <c r="AX61" s="16" t="n"/>
      <c r="AY61" s="16" t="n"/>
      <c r="AZ61" s="16" t="n"/>
      <c r="BA61" s="16" t="n"/>
      <c r="BB61" s="16" t="n"/>
      <c r="BC61" s="16" t="n"/>
      <c r="BD61" s="16" t="n"/>
      <c r="BE61" s="16" t="n"/>
      <c r="BF61" s="16" t="n"/>
      <c r="BG61" s="16" t="n"/>
      <c r="BH61" s="16" t="n"/>
      <c r="BI61" s="16" t="n"/>
      <c r="BJ61" s="16" t="n"/>
      <c r="BK61" s="16" t="n"/>
      <c r="BL61" s="16" t="n"/>
      <c r="BM61" s="16" t="n"/>
    </row>
    <row r="62" ht="13.5" customHeight="1" s="251">
      <c r="A62" s="16" t="n"/>
      <c r="B62" s="16" t="n"/>
      <c r="C62" s="16" t="n"/>
      <c r="D62" s="16" t="n"/>
      <c r="E62" s="16" t="n"/>
      <c r="F62" s="16" t="n"/>
      <c r="G62" s="30" t="n"/>
      <c r="H62" s="278" t="inlineStr">
        <is>
          <t>Grid Connection Costs</t>
        </is>
      </c>
      <c r="I62" s="16" t="n"/>
      <c r="J62" s="253" t="inlineStr">
        <is>
          <t>Grid Connection Costs (GCC) ($/kW)</t>
        </is>
      </c>
      <c r="K62" s="34" t="inlineStr">
        <is>
          <t>Res PV - Seattle</t>
        </is>
      </c>
      <c r="L62" s="83">
        <f>L68+L74</f>
        <v/>
      </c>
      <c r="M62" s="16" t="n"/>
      <c r="N62" s="16" t="n"/>
      <c r="O62" s="116" t="inlineStr">
        <is>
          <t>Construction Duration yrs</t>
        </is>
      </c>
      <c r="P62" s="272" t="n"/>
      <c r="Q62" s="117" t="n">
        <v>0</v>
      </c>
      <c r="R62" s="16" t="n"/>
      <c r="S62" s="16" t="n"/>
      <c r="T62" s="31" t="n"/>
      <c r="U62" s="106" t="n"/>
      <c r="V62" s="16" t="n"/>
      <c r="W62" s="16" t="n"/>
      <c r="X62" s="16" t="n"/>
      <c r="Y62" s="16" t="n"/>
      <c r="Z62" s="16" t="n"/>
      <c r="AA62" s="16" t="n"/>
      <c r="AB62" s="16" t="n"/>
      <c r="AC62" s="16" t="n"/>
      <c r="AD62" s="16" t="n"/>
      <c r="AE62" s="16" t="n"/>
      <c r="AF62" s="16" t="n"/>
      <c r="AG62" s="16" t="n"/>
      <c r="AH62" s="16" t="n"/>
      <c r="AI62" s="16" t="n"/>
      <c r="AJ62" s="16" t="n"/>
      <c r="AK62" s="16" t="n"/>
      <c r="AL62" s="16" t="n"/>
      <c r="AM62" s="16" t="n"/>
      <c r="AN62" s="16" t="n"/>
      <c r="AO62" s="16" t="n"/>
      <c r="AP62" s="16" t="n"/>
      <c r="AQ62" s="16" t="n"/>
      <c r="AR62" s="16" t="n"/>
      <c r="AS62" s="16" t="n"/>
      <c r="AT62" s="16" t="n"/>
      <c r="AU62" s="16" t="n"/>
      <c r="AV62" s="16" t="n"/>
      <c r="AW62" s="16" t="n"/>
      <c r="AX62" s="16" t="n"/>
      <c r="AY62" s="16" t="n"/>
      <c r="AZ62" s="16" t="n"/>
      <c r="BA62" s="16" t="n"/>
      <c r="BB62" s="16" t="n"/>
      <c r="BC62" s="16" t="n"/>
      <c r="BD62" s="16" t="n"/>
      <c r="BE62" s="16" t="n"/>
      <c r="BF62" s="16" t="n"/>
      <c r="BG62" s="16" t="n"/>
      <c r="BH62" s="16" t="n"/>
      <c r="BI62" s="16" t="n"/>
      <c r="BJ62" s="16" t="n"/>
      <c r="BK62" s="16" t="n"/>
      <c r="BL62" s="16" t="n"/>
      <c r="BM62" s="16" t="n"/>
    </row>
    <row r="63" ht="13.5" customHeight="1" s="251">
      <c r="A63" s="16" t="n"/>
      <c r="B63" s="16" t="n"/>
      <c r="C63" s="16" t="n"/>
      <c r="D63" s="16" t="n"/>
      <c r="E63" s="16" t="n"/>
      <c r="F63" s="16" t="n"/>
      <c r="G63" s="30" t="n"/>
      <c r="I63" s="16" t="n"/>
      <c r="K63" s="41" t="inlineStr">
        <is>
          <t>Res PV - Chicago</t>
        </is>
      </c>
      <c r="L63" s="83">
        <f>L69+L75</f>
        <v/>
      </c>
      <c r="M63" s="16" t="n"/>
      <c r="N63" s="16" t="n"/>
      <c r="O63" s="118" t="inlineStr">
        <is>
          <t>Year</t>
        </is>
      </c>
      <c r="P63" s="119" t="inlineStr">
        <is>
          <t>Capital</t>
        </is>
      </c>
      <c r="Q63" s="120" t="inlineStr">
        <is>
          <t>Accumulated</t>
        </is>
      </c>
      <c r="R63" s="16" t="n"/>
      <c r="S63" s="16" t="n"/>
      <c r="T63" s="31" t="n"/>
      <c r="U63" s="106" t="n"/>
      <c r="V63" s="16" t="n"/>
      <c r="W63" s="16" t="n"/>
      <c r="X63" s="16" t="n"/>
      <c r="Y63" s="16" t="n"/>
      <c r="Z63" s="16" t="n"/>
      <c r="AA63" s="16" t="n"/>
      <c r="AB63" s="16" t="n"/>
      <c r="AC63" s="16" t="n"/>
      <c r="AD63" s="16" t="n"/>
      <c r="AE63" s="16" t="n"/>
      <c r="AF63" s="16" t="n"/>
      <c r="AG63" s="16" t="n"/>
      <c r="AH63" s="16" t="n"/>
      <c r="AI63" s="16" t="n"/>
      <c r="AJ63" s="16" t="n"/>
      <c r="AK63" s="16" t="n"/>
      <c r="AL63" s="16" t="n"/>
      <c r="AM63" s="16" t="n"/>
      <c r="AN63" s="16" t="n"/>
      <c r="AO63" s="16" t="n"/>
      <c r="AP63" s="16" t="n"/>
      <c r="AQ63" s="16" t="n"/>
      <c r="AR63" s="16" t="n"/>
      <c r="AS63" s="16" t="n"/>
      <c r="AT63" s="16" t="n"/>
      <c r="AU63" s="16" t="n"/>
      <c r="AV63" s="16" t="n"/>
      <c r="AW63" s="16" t="n"/>
      <c r="AX63" s="16" t="n"/>
      <c r="AY63" s="16" t="n"/>
      <c r="AZ63" s="16" t="n"/>
      <c r="BA63" s="16" t="n"/>
      <c r="BB63" s="16" t="n"/>
      <c r="BC63" s="16" t="n"/>
      <c r="BD63" s="16" t="n"/>
      <c r="BE63" s="16" t="n"/>
      <c r="BF63" s="16" t="n"/>
      <c r="BG63" s="16" t="n"/>
      <c r="BH63" s="16" t="n"/>
      <c r="BI63" s="16" t="n"/>
      <c r="BJ63" s="16" t="n"/>
      <c r="BK63" s="16" t="n"/>
      <c r="BL63" s="16" t="n"/>
      <c r="BM63" s="16" t="n"/>
    </row>
    <row r="64" ht="13.5" customHeight="1" s="251">
      <c r="A64" s="16" t="n"/>
      <c r="B64" s="16" t="n"/>
      <c r="C64" s="16" t="n"/>
      <c r="D64" s="16" t="n"/>
      <c r="E64" s="16" t="n"/>
      <c r="F64" s="16" t="n"/>
      <c r="G64" s="30" t="n"/>
      <c r="I64" s="16" t="n"/>
      <c r="K64" s="42" t="inlineStr">
        <is>
          <t>Res PV - Kansas City</t>
        </is>
      </c>
      <c r="L64" s="83">
        <f>L70+L76</f>
        <v/>
      </c>
      <c r="M64" s="121" t="n"/>
      <c r="N64" s="16" t="n"/>
      <c r="O64" s="122" t="inlineStr">
        <is>
          <t>Index</t>
        </is>
      </c>
      <c r="P64" s="49" t="inlineStr">
        <is>
          <t>Fraction</t>
        </is>
      </c>
      <c r="Q64" s="123" t="inlineStr">
        <is>
          <t>Interest</t>
        </is>
      </c>
      <c r="R64" s="16" t="n"/>
      <c r="S64" s="16" t="n"/>
      <c r="T64" s="31" t="n"/>
      <c r="U64" s="106" t="n"/>
      <c r="V64" s="16" t="n"/>
      <c r="W64" s="16" t="n"/>
      <c r="X64" s="16" t="n"/>
      <c r="Y64" s="16" t="n"/>
      <c r="Z64" s="16" t="n"/>
      <c r="AA64" s="16" t="n"/>
      <c r="AB64" s="16" t="n"/>
      <c r="AC64" s="16" t="n"/>
      <c r="AD64" s="16" t="n"/>
      <c r="AE64" s="16" t="n"/>
      <c r="AF64" s="16" t="n"/>
      <c r="AG64" s="16" t="n"/>
      <c r="AH64" s="16" t="n"/>
      <c r="AI64" s="16" t="n"/>
      <c r="AJ64" s="16" t="n"/>
      <c r="AK64" s="16" t="n"/>
      <c r="AL64" s="16" t="n"/>
      <c r="AM64" s="16" t="n"/>
      <c r="AN64" s="16" t="n"/>
      <c r="AO64" s="16" t="n"/>
      <c r="AP64" s="16" t="n"/>
      <c r="AQ64" s="16" t="n"/>
      <c r="AR64" s="16" t="n"/>
      <c r="AS64" s="16" t="n"/>
      <c r="AT64" s="16" t="n"/>
      <c r="AU64" s="16" t="n"/>
      <c r="AV64" s="16" t="n"/>
      <c r="AW64" s="16" t="n"/>
      <c r="AX64" s="16" t="n"/>
      <c r="AY64" s="16" t="n"/>
      <c r="AZ64" s="16" t="n"/>
      <c r="BA64" s="16" t="n"/>
      <c r="BB64" s="16" t="n"/>
      <c r="BC64" s="16" t="n"/>
      <c r="BD64" s="16" t="n"/>
      <c r="BE64" s="16" t="n"/>
      <c r="BF64" s="16" t="n"/>
      <c r="BG64" s="16" t="n"/>
      <c r="BH64" s="16" t="n"/>
      <c r="BI64" s="16" t="n"/>
      <c r="BJ64" s="16" t="n"/>
      <c r="BK64" s="16" t="n"/>
      <c r="BL64" s="16" t="n"/>
      <c r="BM64" s="16" t="n"/>
    </row>
    <row r="65" ht="13.5" customHeight="1" s="251">
      <c r="A65" s="16" t="n"/>
      <c r="B65" s="16" t="n"/>
      <c r="C65" s="16" t="n"/>
      <c r="D65" s="16" t="n"/>
      <c r="E65" s="16" t="n"/>
      <c r="F65" s="16" t="n"/>
      <c r="G65" s="30" t="n"/>
      <c r="I65" s="16" t="n"/>
      <c r="K65" s="42" t="inlineStr">
        <is>
          <t>Res PV - Los Angeles</t>
        </is>
      </c>
      <c r="L65" s="83">
        <f>L71+L77</f>
        <v/>
      </c>
      <c r="M65" s="16" t="n"/>
      <c r="N65" s="16" t="n"/>
      <c r="O65" s="122" t="n"/>
      <c r="P65" s="49" t="n"/>
      <c r="Q65" s="49" t="n"/>
      <c r="R65" s="16" t="n"/>
      <c r="S65" s="16" t="n"/>
      <c r="T65" s="31" t="n"/>
      <c r="U65" s="106" t="n"/>
      <c r="V65" s="16" t="n"/>
      <c r="W65" s="16" t="n"/>
      <c r="X65" s="16" t="n"/>
      <c r="Y65" s="16" t="n"/>
      <c r="Z65" s="16" t="n"/>
      <c r="AA65" s="16" t="n"/>
      <c r="AB65" s="16" t="n"/>
      <c r="AC65" s="16" t="n"/>
      <c r="AD65" s="16" t="n"/>
      <c r="AE65" s="16" t="n"/>
      <c r="AF65" s="16" t="n"/>
      <c r="AG65" s="16" t="n"/>
      <c r="AH65" s="16" t="n"/>
      <c r="AI65" s="16" t="n"/>
      <c r="AJ65" s="16" t="n"/>
      <c r="AK65" s="16" t="n"/>
      <c r="AL65" s="16" t="n"/>
      <c r="AM65" s="16" t="n"/>
      <c r="AN65" s="16" t="n"/>
      <c r="AO65" s="16" t="n"/>
      <c r="AP65" s="16" t="n"/>
      <c r="AQ65" s="16" t="n"/>
      <c r="AR65" s="16" t="n"/>
      <c r="AS65" s="16" t="n"/>
      <c r="AT65" s="16" t="n"/>
      <c r="AU65" s="16" t="n"/>
      <c r="AV65" s="16" t="n"/>
      <c r="AW65" s="16" t="n"/>
      <c r="AX65" s="16" t="n"/>
      <c r="AY65" s="16" t="n"/>
      <c r="AZ65" s="16" t="n"/>
      <c r="BA65" s="16" t="n"/>
      <c r="BB65" s="16" t="n"/>
      <c r="BC65" s="16" t="n"/>
      <c r="BD65" s="16" t="n"/>
      <c r="BE65" s="16" t="n"/>
      <c r="BF65" s="16" t="n"/>
      <c r="BG65" s="16" t="n"/>
      <c r="BH65" s="16" t="n"/>
      <c r="BI65" s="16" t="n"/>
      <c r="BJ65" s="16" t="n"/>
      <c r="BK65" s="16" t="n"/>
      <c r="BL65" s="16" t="n"/>
      <c r="BM65" s="16" t="n"/>
    </row>
    <row r="66" ht="13.5" customHeight="1" s="251">
      <c r="A66" s="16" t="n"/>
      <c r="B66" s="16" t="n"/>
      <c r="C66" s="16" t="n"/>
      <c r="D66" s="16" t="n"/>
      <c r="E66" s="16" t="n"/>
      <c r="F66" s="16" t="n"/>
      <c r="G66" s="30" t="n"/>
      <c r="I66" s="16" t="n"/>
      <c r="K66" s="42" t="inlineStr">
        <is>
          <t>Res PV - Daggett, CA</t>
        </is>
      </c>
      <c r="L66" s="83">
        <f>L72+L78</f>
        <v/>
      </c>
      <c r="M66" s="16" t="n"/>
      <c r="N66" s="16" t="n"/>
      <c r="O66" s="122" t="n"/>
      <c r="P66" s="49" t="n"/>
      <c r="Q66" s="49" t="n"/>
      <c r="R66" s="16" t="n"/>
      <c r="S66" s="16" t="n"/>
      <c r="T66" s="31" t="n"/>
      <c r="U66" s="106" t="n"/>
      <c r="V66" s="16" t="n"/>
      <c r="W66" s="16" t="n"/>
      <c r="X66" s="16" t="n"/>
      <c r="Y66" s="16" t="n"/>
      <c r="Z66" s="16" t="n"/>
      <c r="AA66" s="16" t="n"/>
      <c r="AB66" s="16" t="n"/>
      <c r="AC66" s="16" t="n"/>
      <c r="AD66" s="16" t="n"/>
      <c r="AE66" s="16" t="n"/>
      <c r="AF66" s="16" t="n"/>
      <c r="AG66" s="16" t="n"/>
      <c r="AH66" s="16" t="n"/>
      <c r="AI66" s="16" t="n"/>
      <c r="AJ66" s="16" t="n"/>
      <c r="AK66" s="16" t="n"/>
      <c r="AL66" s="16" t="n"/>
      <c r="AM66" s="16" t="n"/>
      <c r="AN66" s="16" t="n"/>
      <c r="AO66" s="16" t="n"/>
      <c r="AP66" s="16" t="n"/>
      <c r="AQ66" s="16" t="n"/>
      <c r="AR66" s="16" t="n"/>
      <c r="AS66" s="16" t="n"/>
      <c r="AT66" s="16" t="n"/>
      <c r="AU66" s="16" t="n"/>
      <c r="AV66" s="16" t="n"/>
      <c r="AW66" s="16" t="n"/>
      <c r="AX66" s="16" t="n"/>
      <c r="AY66" s="16" t="n"/>
      <c r="AZ66" s="16" t="n"/>
      <c r="BA66" s="16" t="n"/>
      <c r="BB66" s="16" t="n"/>
      <c r="BC66" s="16" t="n"/>
      <c r="BD66" s="16" t="n"/>
      <c r="BE66" s="16" t="n"/>
      <c r="BF66" s="16" t="n"/>
      <c r="BG66" s="16" t="n"/>
      <c r="BH66" s="16" t="n"/>
      <c r="BI66" s="16" t="n"/>
      <c r="BJ66" s="16" t="n"/>
      <c r="BK66" s="16" t="n"/>
      <c r="BL66" s="16" t="n"/>
      <c r="BM66" s="16" t="n"/>
    </row>
    <row r="67" ht="13.5" customHeight="1" s="251">
      <c r="A67" s="16" t="n"/>
      <c r="B67" s="16" t="n"/>
      <c r="C67" s="16" t="n"/>
      <c r="D67" s="16" t="n"/>
      <c r="E67" s="16" t="n"/>
      <c r="F67" s="16" t="n"/>
      <c r="G67" s="30" t="n"/>
      <c r="I67" s="16" t="n"/>
      <c r="J67" s="16" t="n"/>
      <c r="K67" s="16" t="n"/>
      <c r="L67" s="16" t="n"/>
      <c r="M67" s="16" t="n"/>
      <c r="N67" s="16" t="n"/>
      <c r="O67" s="124" t="n">
        <v>0</v>
      </c>
      <c r="P67" s="125" t="n">
        <v>1</v>
      </c>
      <c r="Q67" s="126">
        <f>1+(1-S48)*((1+S42)^(O67+0.5)-1)</f>
        <v/>
      </c>
      <c r="R67" s="16" t="n"/>
      <c r="S67" s="16" t="n"/>
      <c r="T67" s="31" t="n"/>
      <c r="U67" s="106" t="n"/>
      <c r="V67" s="16" t="n"/>
      <c r="W67" s="16" t="n"/>
      <c r="X67" s="16" t="n"/>
      <c r="Y67" s="16" t="n"/>
      <c r="Z67" s="16" t="n"/>
      <c r="AA67" s="16" t="n"/>
      <c r="AB67" s="16" t="n"/>
      <c r="AC67" s="16" t="n"/>
      <c r="AD67" s="16" t="n"/>
      <c r="AE67" s="16" t="n"/>
      <c r="AF67" s="16" t="n"/>
      <c r="AG67" s="16" t="n"/>
      <c r="AH67" s="16" t="n"/>
      <c r="AI67" s="16" t="n"/>
      <c r="AJ67" s="16" t="n"/>
      <c r="AK67" s="16" t="n"/>
      <c r="AL67" s="16" t="n"/>
      <c r="AM67" s="16" t="n"/>
      <c r="AN67" s="16" t="n"/>
      <c r="AO67" s="16" t="n"/>
      <c r="AP67" s="16" t="n"/>
      <c r="AQ67" s="16" t="n"/>
      <c r="AR67" s="16" t="n"/>
      <c r="AS67" s="16" t="n"/>
      <c r="AT67" s="16" t="n"/>
      <c r="AU67" s="16" t="n"/>
      <c r="AV67" s="16" t="n"/>
      <c r="AW67" s="16" t="n"/>
      <c r="AX67" s="16" t="n"/>
      <c r="AY67" s="16" t="n"/>
      <c r="AZ67" s="16" t="n"/>
      <c r="BA67" s="16" t="n"/>
      <c r="BB67" s="16" t="n"/>
      <c r="BC67" s="16" t="n"/>
      <c r="BD67" s="16" t="n"/>
      <c r="BE67" s="16" t="n"/>
      <c r="BF67" s="16" t="n"/>
      <c r="BG67" s="16" t="n"/>
      <c r="BH67" s="16" t="n"/>
      <c r="BI67" s="16" t="n"/>
      <c r="BJ67" s="16" t="n"/>
      <c r="BK67" s="16" t="n"/>
      <c r="BL67" s="16" t="n"/>
      <c r="BM67" s="16" t="n"/>
    </row>
    <row r="68" ht="13.5" customHeight="1" s="251">
      <c r="A68" s="16" t="n"/>
      <c r="B68" s="16" t="n"/>
      <c r="C68" s="16" t="n"/>
      <c r="D68" s="16" t="n"/>
      <c r="E68" s="16" t="n"/>
      <c r="F68" s="16" t="n"/>
      <c r="G68" s="30" t="n"/>
      <c r="I68" s="16" t="n"/>
      <c r="J68" s="253" t="inlineStr">
        <is>
          <t>Grid Feature Costs ($/kW)</t>
        </is>
      </c>
      <c r="K68" s="34" t="inlineStr">
        <is>
          <t>Res PV - Seattle</t>
        </is>
      </c>
      <c r="L68" s="83" t="n">
        <v>0</v>
      </c>
      <c r="M68" s="16" t="n"/>
      <c r="N68" s="16" t="n"/>
      <c r="O68" s="127" t="n">
        <v>1</v>
      </c>
      <c r="P68" s="128" t="n">
        <v>0</v>
      </c>
      <c r="Q68" s="129">
        <f>1+(1-S48)*((1+S42)^(O68+0.5)-1)</f>
        <v/>
      </c>
      <c r="R68" s="16" t="n"/>
      <c r="S68" s="16" t="n"/>
      <c r="T68" s="31" t="n"/>
      <c r="U68" s="106" t="n"/>
      <c r="V68" s="16" t="n"/>
      <c r="W68" s="16" t="n"/>
      <c r="X68" s="16" t="n"/>
      <c r="Y68" s="16" t="n"/>
      <c r="Z68" s="16" t="n"/>
      <c r="AA68" s="16" t="n"/>
      <c r="AB68" s="16" t="n"/>
      <c r="AC68" s="16" t="n"/>
      <c r="AD68" s="16" t="n"/>
      <c r="AE68" s="16" t="n"/>
      <c r="AF68" s="16" t="n"/>
      <c r="AG68" s="16" t="n"/>
      <c r="AH68" s="16" t="n"/>
      <c r="AI68" s="16" t="n"/>
      <c r="AJ68" s="16" t="n"/>
      <c r="AK68" s="16" t="n"/>
      <c r="AL68" s="16" t="n"/>
      <c r="AM68" s="16" t="n"/>
      <c r="AN68" s="16" t="n"/>
      <c r="AO68" s="16" t="n"/>
      <c r="AP68" s="16" t="n"/>
      <c r="AQ68" s="16" t="n"/>
      <c r="AR68" s="16" t="n"/>
      <c r="AS68" s="16" t="n"/>
      <c r="AT68" s="16" t="n"/>
      <c r="AU68" s="16" t="n"/>
      <c r="AV68" s="16" t="n"/>
      <c r="AW68" s="16" t="n"/>
      <c r="AX68" s="16" t="n"/>
      <c r="AY68" s="16" t="n"/>
      <c r="AZ68" s="16" t="n"/>
      <c r="BA68" s="16" t="n"/>
      <c r="BB68" s="16" t="n"/>
      <c r="BC68" s="16" t="n"/>
      <c r="BD68" s="16" t="n"/>
      <c r="BE68" s="16" t="n"/>
      <c r="BF68" s="16" t="n"/>
      <c r="BG68" s="16" t="n"/>
      <c r="BH68" s="16" t="n"/>
      <c r="BI68" s="16" t="n"/>
      <c r="BJ68" s="16" t="n"/>
      <c r="BK68" s="16" t="n"/>
      <c r="BL68" s="16" t="n"/>
      <c r="BM68" s="16" t="n"/>
    </row>
    <row r="69" ht="13.5" customHeight="1" s="251">
      <c r="A69" s="16" t="n"/>
      <c r="B69" s="16" t="n"/>
      <c r="C69" s="16" t="n"/>
      <c r="D69" s="16" t="n"/>
      <c r="E69" s="16" t="n"/>
      <c r="F69" s="16" t="n"/>
      <c r="G69" s="30" t="n"/>
      <c r="I69" s="16" t="n"/>
      <c r="K69" s="41" t="inlineStr">
        <is>
          <t>Res PV - Chicago</t>
        </is>
      </c>
      <c r="L69" s="83" t="n">
        <v>0</v>
      </c>
      <c r="M69" s="16" t="n"/>
      <c r="N69" s="16" t="n"/>
      <c r="O69" s="130" t="n">
        <v>2</v>
      </c>
      <c r="P69" s="131" t="n">
        <v>0</v>
      </c>
      <c r="Q69" s="132">
        <f>1+(1-S48)*((1+S42)^(O69+0.5)-1)</f>
        <v/>
      </c>
      <c r="R69" s="16" t="n"/>
      <c r="S69" s="16" t="n"/>
      <c r="T69" s="31" t="n"/>
      <c r="U69" s="106" t="n"/>
      <c r="V69" s="16" t="n"/>
      <c r="W69" s="16" t="n"/>
      <c r="X69" s="16" t="n"/>
      <c r="Y69" s="16" t="n"/>
      <c r="Z69" s="16" t="n"/>
      <c r="AA69" s="16" t="n"/>
      <c r="AB69" s="16" t="n"/>
      <c r="AC69" s="16" t="n"/>
      <c r="AD69" s="16" t="n"/>
      <c r="AE69" s="16" t="n"/>
      <c r="AF69" s="16" t="n"/>
      <c r="AG69" s="16" t="n"/>
      <c r="AH69" s="16" t="n"/>
      <c r="AI69" s="16" t="n"/>
      <c r="AJ69" s="16" t="n"/>
      <c r="AK69" s="16" t="n"/>
      <c r="AL69" s="16" t="n"/>
      <c r="AM69" s="16" t="n"/>
      <c r="AN69" s="16" t="n"/>
      <c r="AO69" s="16" t="n"/>
      <c r="AP69" s="16" t="n"/>
      <c r="AQ69" s="16" t="n"/>
      <c r="AR69" s="16" t="n"/>
      <c r="AS69" s="16" t="n"/>
      <c r="AT69" s="16" t="n"/>
      <c r="AU69" s="16" t="n"/>
      <c r="AV69" s="16" t="n"/>
      <c r="AW69" s="16" t="n"/>
      <c r="AX69" s="16" t="n"/>
      <c r="AY69" s="16" t="n"/>
      <c r="AZ69" s="16" t="n"/>
      <c r="BA69" s="16" t="n"/>
      <c r="BB69" s="16" t="n"/>
      <c r="BC69" s="16" t="n"/>
      <c r="BD69" s="16" t="n"/>
      <c r="BE69" s="16" t="n"/>
      <c r="BF69" s="16" t="n"/>
      <c r="BG69" s="16" t="n"/>
      <c r="BH69" s="16" t="n"/>
      <c r="BI69" s="16" t="n"/>
      <c r="BJ69" s="16" t="n"/>
      <c r="BK69" s="16" t="n"/>
      <c r="BL69" s="16" t="n"/>
      <c r="BM69" s="16" t="n"/>
    </row>
    <row r="70" ht="13.5" customHeight="1" s="251">
      <c r="A70" s="16" t="n"/>
      <c r="B70" s="16" t="n"/>
      <c r="C70" s="16" t="n"/>
      <c r="D70" s="16" t="n"/>
      <c r="E70" s="16" t="n"/>
      <c r="F70" s="16" t="n"/>
      <c r="G70" s="30" t="n"/>
      <c r="I70" s="16" t="n"/>
      <c r="K70" s="42" t="inlineStr">
        <is>
          <t>Res PV - Kansas City</t>
        </is>
      </c>
      <c r="L70" s="83" t="n">
        <v>0</v>
      </c>
      <c r="M70" s="121" t="n"/>
      <c r="N70" s="16" t="n"/>
      <c r="O70" s="16" t="n"/>
      <c r="P70" s="16" t="n"/>
      <c r="Q70" s="16" t="n"/>
      <c r="R70" s="16" t="n"/>
      <c r="S70" s="16" t="n"/>
      <c r="T70" s="31" t="n"/>
      <c r="U70" s="106" t="n"/>
      <c r="V70" s="16" t="n"/>
      <c r="W70" s="16" t="n"/>
      <c r="X70" s="16" t="n"/>
      <c r="Y70" s="16" t="n"/>
      <c r="Z70" s="16" t="n"/>
      <c r="AA70" s="16" t="n"/>
      <c r="AB70" s="16" t="n"/>
      <c r="AC70" s="16" t="n"/>
      <c r="AD70" s="16" t="n"/>
      <c r="AE70" s="16" t="n"/>
      <c r="AF70" s="16" t="n"/>
      <c r="AG70" s="16" t="n"/>
      <c r="AH70" s="16" t="n"/>
      <c r="AI70" s="16" t="n"/>
      <c r="AJ70" s="16" t="n"/>
      <c r="AK70" s="16" t="n"/>
      <c r="AL70" s="16" t="n"/>
      <c r="AM70" s="16" t="n"/>
      <c r="AN70" s="16" t="n"/>
      <c r="AO70" s="16" t="n"/>
      <c r="AP70" s="16" t="n"/>
      <c r="AQ70" s="16" t="n"/>
      <c r="AR70" s="16" t="n"/>
      <c r="AS70" s="16" t="n"/>
      <c r="AT70" s="16" t="n"/>
      <c r="AU70" s="16" t="n"/>
      <c r="AV70" s="16" t="n"/>
      <c r="AW70" s="16" t="n"/>
      <c r="AX70" s="16" t="n"/>
      <c r="AY70" s="16" t="n"/>
      <c r="AZ70" s="16" t="n"/>
      <c r="BA70" s="16" t="n"/>
      <c r="BB70" s="16" t="n"/>
      <c r="BC70" s="16" t="n"/>
      <c r="BD70" s="16" t="n"/>
      <c r="BE70" s="16" t="n"/>
      <c r="BF70" s="16" t="n"/>
      <c r="BG70" s="16" t="n"/>
      <c r="BH70" s="16" t="n"/>
      <c r="BI70" s="16" t="n"/>
      <c r="BJ70" s="16" t="n"/>
      <c r="BK70" s="16" t="n"/>
      <c r="BL70" s="16" t="n"/>
      <c r="BM70" s="16" t="n"/>
    </row>
    <row r="71" ht="13.5" customHeight="1" s="251">
      <c r="A71" s="16" t="n"/>
      <c r="B71" s="16" t="n"/>
      <c r="C71" s="16" t="n"/>
      <c r="D71" s="16" t="n"/>
      <c r="E71" s="16" t="n"/>
      <c r="F71" s="16" t="n"/>
      <c r="G71" s="30" t="n"/>
      <c r="I71" s="16" t="n"/>
      <c r="K71" s="42" t="inlineStr">
        <is>
          <t>Res PV - Los Angeles</t>
        </is>
      </c>
      <c r="L71" s="83" t="n">
        <v>0</v>
      </c>
      <c r="M71" s="16" t="n"/>
      <c r="N71" s="16" t="n"/>
      <c r="O71" s="16" t="n"/>
      <c r="P71" s="16" t="n"/>
      <c r="Q71" s="16" t="n"/>
      <c r="R71" s="16" t="n"/>
      <c r="S71" s="16" t="n"/>
      <c r="T71" s="16" t="n"/>
      <c r="U71" s="106" t="n"/>
      <c r="V71" s="16" t="n"/>
      <c r="W71" s="16" t="n"/>
      <c r="X71" s="16" t="n"/>
      <c r="Y71" s="16" t="n"/>
      <c r="Z71" s="16" t="n"/>
      <c r="AA71" s="16" t="n"/>
      <c r="AB71" s="16" t="n"/>
      <c r="AC71" s="16" t="n"/>
      <c r="AD71" s="16" t="n"/>
      <c r="AE71" s="16" t="n"/>
      <c r="AF71" s="16" t="n"/>
      <c r="AG71" s="16" t="n"/>
      <c r="AH71" s="16" t="n"/>
      <c r="AI71" s="16" t="n"/>
      <c r="AJ71" s="16" t="n"/>
      <c r="AK71" s="16" t="n"/>
      <c r="AL71" s="16" t="n"/>
      <c r="AM71" s="16" t="n"/>
      <c r="AN71" s="16" t="n"/>
      <c r="AO71" s="16" t="n"/>
      <c r="AP71" s="16" t="n"/>
      <c r="AQ71" s="16" t="n"/>
      <c r="AR71" s="16" t="n"/>
      <c r="AS71" s="16" t="n"/>
      <c r="AT71" s="16" t="n"/>
      <c r="AU71" s="16" t="n"/>
      <c r="AV71" s="16" t="n"/>
      <c r="AW71" s="16" t="n"/>
      <c r="AX71" s="16" t="n"/>
      <c r="AY71" s="16" t="n"/>
      <c r="AZ71" s="16" t="n"/>
      <c r="BA71" s="16" t="n"/>
      <c r="BB71" s="16" t="n"/>
      <c r="BC71" s="16" t="n"/>
      <c r="BD71" s="16" t="n"/>
      <c r="BE71" s="16" t="n"/>
      <c r="BF71" s="16" t="n"/>
      <c r="BG71" s="16" t="n"/>
      <c r="BH71" s="16" t="n"/>
      <c r="BI71" s="16" t="n"/>
      <c r="BJ71" s="16" t="n"/>
      <c r="BK71" s="16" t="n"/>
      <c r="BL71" s="16" t="n"/>
      <c r="BM71" s="16" t="n"/>
    </row>
    <row r="72" ht="13.5" customHeight="1" s="251">
      <c r="A72" s="16" t="n"/>
      <c r="B72" s="16" t="n"/>
      <c r="C72" s="16" t="n"/>
      <c r="D72" s="16" t="n"/>
      <c r="E72" s="16" t="n"/>
      <c r="F72" s="16" t="n"/>
      <c r="G72" s="30" t="n"/>
      <c r="I72" s="16" t="n"/>
      <c r="K72" s="42" t="inlineStr">
        <is>
          <t>Res PV - Daggett, CA</t>
        </is>
      </c>
      <c r="L72" s="83" t="n">
        <v>0</v>
      </c>
      <c r="M72" s="16" t="n"/>
      <c r="N72" s="16" t="n"/>
      <c r="O72" s="16" t="n"/>
      <c r="P72" s="16" t="n"/>
      <c r="Q72" s="16" t="n"/>
      <c r="R72" s="16" t="n"/>
      <c r="S72" s="16" t="n"/>
      <c r="T72" s="16" t="n"/>
      <c r="U72" s="106" t="n"/>
      <c r="V72" s="16" t="n"/>
      <c r="W72" s="16" t="n"/>
      <c r="X72" s="16" t="n"/>
      <c r="Y72" s="16" t="n"/>
      <c r="Z72" s="16" t="n"/>
      <c r="AA72" s="16" t="n"/>
      <c r="AB72" s="16" t="n"/>
      <c r="AC72" s="16" t="n"/>
      <c r="AD72" s="16" t="n"/>
      <c r="AE72" s="16" t="n"/>
      <c r="AF72" s="16" t="n"/>
      <c r="AG72" s="16" t="n"/>
      <c r="AH72" s="16" t="n"/>
      <c r="AI72" s="16" t="n"/>
      <c r="AJ72" s="16" t="n"/>
      <c r="AK72" s="16" t="n"/>
      <c r="AL72" s="16" t="n"/>
      <c r="AM72" s="16" t="n"/>
      <c r="AN72" s="16" t="n"/>
      <c r="AO72" s="16" t="n"/>
      <c r="AP72" s="16" t="n"/>
      <c r="AQ72" s="16" t="n"/>
      <c r="AR72" s="16" t="n"/>
      <c r="AS72" s="16" t="n"/>
      <c r="AT72" s="16" t="n"/>
      <c r="AU72" s="16" t="n"/>
      <c r="AV72" s="16" t="n"/>
      <c r="AW72" s="16" t="n"/>
      <c r="AX72" s="16" t="n"/>
      <c r="AY72" s="16" t="n"/>
      <c r="AZ72" s="16" t="n"/>
      <c r="BA72" s="16" t="n"/>
      <c r="BB72" s="16" t="n"/>
      <c r="BC72" s="16" t="n"/>
      <c r="BD72" s="16" t="n"/>
      <c r="BE72" s="16" t="n"/>
      <c r="BF72" s="16" t="n"/>
      <c r="BG72" s="16" t="n"/>
      <c r="BH72" s="16" t="n"/>
      <c r="BI72" s="16" t="n"/>
      <c r="BJ72" s="16" t="n"/>
      <c r="BK72" s="16" t="n"/>
      <c r="BL72" s="16" t="n"/>
      <c r="BM72" s="16" t="n"/>
    </row>
    <row r="73" ht="13.5" customHeight="1" s="251">
      <c r="A73" s="16" t="n"/>
      <c r="B73" s="16" t="n"/>
      <c r="C73" s="16" t="n"/>
      <c r="D73" s="16" t="n"/>
      <c r="E73" s="16" t="n"/>
      <c r="F73" s="16" t="n"/>
      <c r="G73" s="30" t="n"/>
      <c r="I73" s="16" t="n"/>
      <c r="J73" s="16" t="n"/>
      <c r="K73" s="16" t="n"/>
      <c r="L73" s="16" t="n"/>
      <c r="M73" s="16" t="n"/>
      <c r="N73" s="133" t="inlineStr">
        <is>
          <t>MACRS yr</t>
        </is>
      </c>
      <c r="O73" s="134" t="n">
        <v>1</v>
      </c>
      <c r="P73" s="134" t="n">
        <v>2</v>
      </c>
      <c r="Q73" s="134" t="n">
        <v>3</v>
      </c>
      <c r="R73" s="134" t="n">
        <v>4</v>
      </c>
      <c r="S73" s="134" t="n">
        <v>5</v>
      </c>
      <c r="T73" s="135" t="n">
        <v>6</v>
      </c>
      <c r="U73" s="106" t="n"/>
      <c r="V73" s="16" t="n"/>
      <c r="W73" s="16" t="n"/>
      <c r="X73" s="16" t="n"/>
      <c r="Y73" s="16" t="n"/>
      <c r="Z73" s="16" t="n"/>
      <c r="AA73" s="16" t="n"/>
      <c r="AB73" s="16" t="n"/>
      <c r="AC73" s="16" t="n"/>
      <c r="AD73" s="16" t="n"/>
      <c r="AE73" s="16" t="n"/>
      <c r="AF73" s="16" t="n"/>
      <c r="AG73" s="16" t="n"/>
      <c r="AH73" s="16" t="n"/>
      <c r="AI73" s="16" t="n"/>
      <c r="AJ73" s="16" t="n"/>
      <c r="AK73" s="16" t="n"/>
      <c r="AL73" s="16" t="n"/>
      <c r="AM73" s="16" t="n"/>
      <c r="AN73" s="16" t="n"/>
      <c r="AO73" s="16" t="n"/>
      <c r="AP73" s="16" t="n"/>
      <c r="AQ73" s="16" t="n"/>
      <c r="AR73" s="16" t="n"/>
      <c r="AS73" s="16" t="n"/>
      <c r="AT73" s="16" t="n"/>
      <c r="AU73" s="16" t="n"/>
      <c r="AV73" s="16" t="n"/>
      <c r="AW73" s="16" t="n"/>
      <c r="AX73" s="16" t="n"/>
      <c r="AY73" s="16" t="n"/>
      <c r="AZ73" s="16" t="n"/>
      <c r="BA73" s="16" t="n"/>
      <c r="BB73" s="16" t="n"/>
      <c r="BC73" s="16" t="n"/>
      <c r="BD73" s="16" t="n"/>
      <c r="BE73" s="16" t="n"/>
      <c r="BF73" s="16" t="n"/>
      <c r="BG73" s="16" t="n"/>
      <c r="BH73" s="16" t="n"/>
      <c r="BI73" s="16" t="n"/>
      <c r="BJ73" s="16" t="n"/>
      <c r="BK73" s="16" t="n"/>
      <c r="BL73" s="16" t="n"/>
      <c r="BM73" s="16" t="n"/>
    </row>
    <row r="74" ht="13.5" customHeight="1" s="251">
      <c r="A74" s="16" t="n"/>
      <c r="B74" s="16" t="n"/>
      <c r="C74" s="16" t="n"/>
      <c r="D74" s="16" t="n"/>
      <c r="E74" s="16" t="n"/>
      <c r="F74" s="16" t="n"/>
      <c r="G74" s="30" t="n"/>
      <c r="I74" s="16" t="n"/>
      <c r="J74" s="253" t="inlineStr">
        <is>
          <t>Onshore Spur Line Costs ($/kW)</t>
        </is>
      </c>
      <c r="K74" s="34" t="inlineStr">
        <is>
          <t>Res PV - Seattle</t>
        </is>
      </c>
      <c r="L74" s="83" t="n">
        <v>0</v>
      </c>
      <c r="M74" s="16" t="n"/>
      <c r="N74" s="118" t="inlineStr">
        <is>
          <t>Depreciation</t>
        </is>
      </c>
      <c r="O74" s="136" t="n">
        <v>0.2</v>
      </c>
      <c r="P74" s="137" t="n">
        <v>0.32</v>
      </c>
      <c r="Q74" s="137" t="n">
        <v>0.192</v>
      </c>
      <c r="R74" s="137" t="n">
        <v>0.1152</v>
      </c>
      <c r="S74" s="137" t="n">
        <v>0.1152</v>
      </c>
      <c r="T74" s="138" t="n">
        <v>0.0576</v>
      </c>
      <c r="U74" s="106" t="n"/>
      <c r="V74" s="16" t="n"/>
      <c r="W74" s="16" t="n"/>
      <c r="X74" s="16" t="n"/>
      <c r="Y74" s="16" t="n"/>
      <c r="Z74" s="16" t="n"/>
      <c r="AA74" s="16" t="n"/>
      <c r="AB74" s="16" t="n"/>
      <c r="AC74" s="16" t="n"/>
      <c r="AD74" s="16" t="n"/>
      <c r="AE74" s="16" t="n"/>
      <c r="AF74" s="16" t="n"/>
      <c r="AG74" s="16" t="n"/>
      <c r="AH74" s="16" t="n"/>
      <c r="AI74" s="16" t="n"/>
      <c r="AJ74" s="16" t="n"/>
      <c r="AK74" s="16" t="n"/>
      <c r="AL74" s="16" t="n"/>
      <c r="AM74" s="16" t="n"/>
      <c r="AN74" s="16" t="n"/>
      <c r="AO74" s="16" t="n"/>
      <c r="AP74" s="16" t="n"/>
      <c r="AQ74" s="16" t="n"/>
      <c r="AR74" s="16" t="n"/>
      <c r="AS74" s="16" t="n"/>
      <c r="AT74" s="16" t="n"/>
      <c r="AU74" s="16" t="n"/>
      <c r="AV74" s="16" t="n"/>
      <c r="AW74" s="16" t="n"/>
      <c r="AX74" s="16" t="n"/>
      <c r="AY74" s="16" t="n"/>
      <c r="AZ74" s="16" t="n"/>
      <c r="BA74" s="16" t="n"/>
      <c r="BB74" s="16" t="n"/>
      <c r="BC74" s="16" t="n"/>
      <c r="BD74" s="16" t="n"/>
      <c r="BE74" s="16" t="n"/>
      <c r="BF74" s="16" t="n"/>
      <c r="BG74" s="16" t="n"/>
      <c r="BH74" s="16" t="n"/>
      <c r="BI74" s="16" t="n"/>
      <c r="BJ74" s="16" t="n"/>
      <c r="BK74" s="16" t="n"/>
      <c r="BL74" s="16" t="n"/>
      <c r="BM74" s="16" t="n"/>
    </row>
    <row r="75" ht="13.5" customHeight="1" s="251">
      <c r="A75" s="16" t="n"/>
      <c r="B75" s="16" t="n"/>
      <c r="C75" s="16" t="n"/>
      <c r="D75" s="16" t="n"/>
      <c r="E75" s="16" t="n"/>
      <c r="F75" s="16" t="n"/>
      <c r="G75" s="30" t="n"/>
      <c r="I75" s="16" t="n"/>
      <c r="K75" s="41" t="inlineStr">
        <is>
          <t>Res PV - Chicago</t>
        </is>
      </c>
      <c r="L75" s="83" t="n">
        <v>0</v>
      </c>
      <c r="M75" s="16" t="n"/>
      <c r="N75" s="50" t="inlineStr">
        <is>
          <t>Fraction</t>
        </is>
      </c>
      <c r="O75" s="139" t="n"/>
      <c r="P75" s="139" t="n"/>
      <c r="Q75" s="139" t="n"/>
      <c r="R75" s="139" t="n"/>
      <c r="S75" s="139" t="n"/>
      <c r="T75" s="140" t="n"/>
      <c r="U75" s="106" t="n"/>
      <c r="V75" s="16" t="n"/>
      <c r="W75" s="16" t="n"/>
      <c r="X75" s="16" t="n"/>
      <c r="Y75" s="16" t="n"/>
      <c r="Z75" s="16" t="n"/>
      <c r="AA75" s="16" t="n"/>
      <c r="AB75" s="16" t="n"/>
      <c r="AC75" s="16" t="n"/>
      <c r="AD75" s="16" t="n"/>
      <c r="AE75" s="16" t="n"/>
      <c r="AF75" s="16" t="n"/>
      <c r="AG75" s="16" t="n"/>
      <c r="AH75" s="16" t="n"/>
      <c r="AI75" s="16" t="n"/>
      <c r="AJ75" s="16" t="n"/>
      <c r="AK75" s="16" t="n"/>
      <c r="AL75" s="16" t="n"/>
      <c r="AM75" s="16" t="n"/>
      <c r="AN75" s="16" t="n"/>
      <c r="AO75" s="16" t="n"/>
      <c r="AP75" s="16" t="n"/>
      <c r="AQ75" s="16" t="n"/>
      <c r="AR75" s="16" t="n"/>
      <c r="AS75" s="16" t="n"/>
      <c r="AT75" s="16" t="n"/>
      <c r="AU75" s="16" t="n"/>
      <c r="AV75" s="16" t="n"/>
      <c r="AW75" s="16" t="n"/>
      <c r="AX75" s="16" t="n"/>
      <c r="AY75" s="16" t="n"/>
      <c r="AZ75" s="16" t="n"/>
      <c r="BA75" s="16" t="n"/>
      <c r="BB75" s="16" t="n"/>
      <c r="BC75" s="16" t="n"/>
      <c r="BD75" s="16" t="n"/>
      <c r="BE75" s="16" t="n"/>
      <c r="BF75" s="16" t="n"/>
      <c r="BG75" s="16" t="n"/>
      <c r="BH75" s="16" t="n"/>
      <c r="BI75" s="16" t="n"/>
      <c r="BJ75" s="16" t="n"/>
      <c r="BK75" s="16" t="n"/>
      <c r="BL75" s="16" t="n"/>
      <c r="BM75" s="16" t="n"/>
    </row>
    <row r="76" ht="13.5" customHeight="1" s="251">
      <c r="A76" s="16" t="n"/>
      <c r="B76" s="16" t="n"/>
      <c r="C76" s="16" t="n"/>
      <c r="D76" s="16" t="n"/>
      <c r="E76" s="16" t="n"/>
      <c r="F76" s="16" t="n"/>
      <c r="G76" s="30" t="n"/>
      <c r="I76" s="16" t="n"/>
      <c r="K76" s="42" t="inlineStr">
        <is>
          <t>Res PV - Kansas City</t>
        </is>
      </c>
      <c r="L76" s="83" t="n">
        <v>0</v>
      </c>
      <c r="M76" s="16" t="n"/>
      <c r="N76" s="141" t="inlineStr">
        <is>
          <t>Depreciation</t>
        </is>
      </c>
      <c r="O76" s="142">
        <f>1/((1+$S$50)*(1+$S$36))^O73</f>
        <v/>
      </c>
      <c r="P76" s="142">
        <f>1/((1+$S$50)*(1+$S$36))^P73</f>
        <v/>
      </c>
      <c r="Q76" s="142">
        <f>1/((1+$S$50)*(1+$S$36))^Q73</f>
        <v/>
      </c>
      <c r="R76" s="142">
        <f>1/((1+$S$50)*(1+$S$36))^R73</f>
        <v/>
      </c>
      <c r="S76" s="142">
        <f>1/((1+$S$50)*(1+$S$36))^S73</f>
        <v/>
      </c>
      <c r="T76" s="142">
        <f>1/((1+$S$50)*(1+$S$36))^T73</f>
        <v/>
      </c>
      <c r="U76" s="106" t="n"/>
      <c r="V76" s="16" t="n"/>
      <c r="W76" s="16" t="n"/>
      <c r="X76" s="16" t="n"/>
      <c r="Y76" s="16" t="n"/>
      <c r="Z76" s="16" t="n"/>
      <c r="AA76" s="16" t="n"/>
      <c r="AB76" s="16" t="n"/>
      <c r="AC76" s="16" t="n"/>
      <c r="AD76" s="16" t="n"/>
      <c r="AE76" s="16" t="n"/>
      <c r="AF76" s="16" t="n"/>
      <c r="AG76" s="16" t="n"/>
      <c r="AH76" s="16" t="n"/>
      <c r="AI76" s="16" t="n"/>
      <c r="AJ76" s="16" t="n"/>
      <c r="AK76" s="16" t="n"/>
      <c r="AL76" s="16" t="n"/>
      <c r="AM76" s="16" t="n"/>
      <c r="AN76" s="16" t="n"/>
      <c r="AO76" s="16" t="n"/>
      <c r="AP76" s="16" t="n"/>
      <c r="AQ76" s="16" t="n"/>
      <c r="AR76" s="16" t="n"/>
      <c r="AS76" s="16" t="n"/>
      <c r="AT76" s="16" t="n"/>
      <c r="AU76" s="16" t="n"/>
      <c r="AV76" s="16" t="n"/>
      <c r="AW76" s="16" t="n"/>
      <c r="AX76" s="16" t="n"/>
      <c r="AY76" s="16" t="n"/>
      <c r="AZ76" s="16" t="n"/>
      <c r="BA76" s="16" t="n"/>
      <c r="BB76" s="16" t="n"/>
      <c r="BC76" s="16" t="n"/>
      <c r="BD76" s="16" t="n"/>
      <c r="BE76" s="16" t="n"/>
      <c r="BF76" s="16" t="n"/>
      <c r="BG76" s="16" t="n"/>
      <c r="BH76" s="16" t="n"/>
      <c r="BI76" s="16" t="n"/>
      <c r="BJ76" s="16" t="n"/>
      <c r="BK76" s="16" t="n"/>
      <c r="BL76" s="16" t="n"/>
      <c r="BM76" s="16" t="n"/>
    </row>
    <row r="77" ht="13.5" customHeight="1" s="251">
      <c r="A77" s="16" t="n"/>
      <c r="B77" s="16" t="n"/>
      <c r="C77" s="16" t="n"/>
      <c r="D77" s="16" t="n"/>
      <c r="E77" s="16" t="n"/>
      <c r="F77" s="16" t="n"/>
      <c r="G77" s="30" t="n"/>
      <c r="I77" s="16" t="n"/>
      <c r="K77" s="42" t="inlineStr">
        <is>
          <t>Res PV - Los Angeles</t>
        </is>
      </c>
      <c r="L77" s="83" t="n">
        <v>0</v>
      </c>
      <c r="M77" s="16" t="n"/>
      <c r="N77" s="143" t="n"/>
      <c r="O77" s="144" t="n"/>
      <c r="P77" s="144" t="n"/>
      <c r="Q77" s="144" t="n"/>
      <c r="R77" s="144" t="n"/>
      <c r="S77" s="144" t="n"/>
      <c r="T77" s="145" t="n"/>
      <c r="U77" s="106" t="n"/>
      <c r="V77" s="16" t="n"/>
      <c r="W77" s="16" t="n"/>
      <c r="X77" s="16" t="n"/>
      <c r="Y77" s="16" t="n"/>
      <c r="Z77" s="16" t="n"/>
      <c r="AA77" s="16" t="n"/>
      <c r="AB77" s="16" t="n"/>
      <c r="AC77" s="16" t="n"/>
      <c r="AD77" s="16" t="n"/>
      <c r="AE77" s="16" t="n"/>
      <c r="AF77" s="16" t="n"/>
      <c r="AG77" s="16" t="n"/>
      <c r="AH77" s="16" t="n"/>
      <c r="AI77" s="16" t="n"/>
      <c r="AJ77" s="16" t="n"/>
      <c r="AK77" s="16" t="n"/>
      <c r="AL77" s="16" t="n"/>
      <c r="AM77" s="16" t="n"/>
      <c r="AN77" s="16" t="n"/>
      <c r="AO77" s="16" t="n"/>
      <c r="AP77" s="16" t="n"/>
      <c r="AQ77" s="16" t="n"/>
      <c r="AR77" s="16" t="n"/>
      <c r="AS77" s="16" t="n"/>
      <c r="AT77" s="16" t="n"/>
      <c r="AU77" s="16" t="n"/>
      <c r="AV77" s="16" t="n"/>
      <c r="AW77" s="16" t="n"/>
      <c r="AX77" s="16" t="n"/>
      <c r="AY77" s="16" t="n"/>
      <c r="AZ77" s="16" t="n"/>
      <c r="BA77" s="16" t="n"/>
      <c r="BB77" s="16" t="n"/>
      <c r="BC77" s="16" t="n"/>
      <c r="BD77" s="16" t="n"/>
      <c r="BE77" s="16" t="n"/>
      <c r="BF77" s="16" t="n"/>
      <c r="BG77" s="16" t="n"/>
      <c r="BH77" s="16" t="n"/>
      <c r="BI77" s="16" t="n"/>
      <c r="BJ77" s="16" t="n"/>
      <c r="BK77" s="16" t="n"/>
      <c r="BL77" s="16" t="n"/>
      <c r="BM77" s="16" t="n"/>
    </row>
    <row r="78" ht="13.5" customHeight="1" s="251">
      <c r="A78" s="16" t="n"/>
      <c r="B78" s="16" t="n"/>
      <c r="C78" s="16" t="n"/>
      <c r="D78" s="16" t="n"/>
      <c r="E78" s="16" t="n"/>
      <c r="F78" s="16" t="n"/>
      <c r="G78" s="30" t="n"/>
      <c r="I78" s="16" t="n"/>
      <c r="K78" s="42" t="inlineStr">
        <is>
          <t>Res PV - Daggett, CA</t>
        </is>
      </c>
      <c r="L78" s="83" t="n">
        <v>0</v>
      </c>
      <c r="M78" s="16" t="n"/>
      <c r="N78" s="143" t="n"/>
      <c r="O78" s="144" t="n"/>
      <c r="P78" s="144" t="n"/>
      <c r="Q78" s="144" t="n"/>
      <c r="R78" s="144" t="n"/>
      <c r="S78" s="144" t="n"/>
      <c r="T78" s="145" t="n"/>
      <c r="U78" s="106" t="n"/>
      <c r="V78" s="16" t="n"/>
      <c r="W78" s="16" t="n"/>
      <c r="X78" s="16" t="n"/>
      <c r="Y78" s="16" t="n"/>
      <c r="Z78" s="16" t="n"/>
      <c r="AA78" s="16" t="n"/>
      <c r="AB78" s="16" t="n"/>
      <c r="AC78" s="16" t="n"/>
      <c r="AD78" s="16" t="n"/>
      <c r="AE78" s="16" t="n"/>
      <c r="AF78" s="16" t="n"/>
      <c r="AG78" s="16" t="n"/>
      <c r="AH78" s="16" t="n"/>
      <c r="AI78" s="16" t="n"/>
      <c r="AJ78" s="16" t="n"/>
      <c r="AK78" s="16" t="n"/>
      <c r="AL78" s="16" t="n"/>
      <c r="AM78" s="16" t="n"/>
      <c r="AN78" s="16" t="n"/>
      <c r="AO78" s="16" t="n"/>
      <c r="AP78" s="16" t="n"/>
      <c r="AQ78" s="16" t="n"/>
      <c r="AR78" s="16" t="n"/>
      <c r="AS78" s="16" t="n"/>
      <c r="AT78" s="16" t="n"/>
      <c r="AU78" s="16" t="n"/>
      <c r="AV78" s="16" t="n"/>
      <c r="AW78" s="16" t="n"/>
      <c r="AX78" s="16" t="n"/>
      <c r="AY78" s="16" t="n"/>
      <c r="AZ78" s="16" t="n"/>
      <c r="BA78" s="16" t="n"/>
      <c r="BB78" s="16" t="n"/>
      <c r="BC78" s="16" t="n"/>
      <c r="BD78" s="16" t="n"/>
      <c r="BE78" s="16" t="n"/>
      <c r="BF78" s="16" t="n"/>
      <c r="BG78" s="16" t="n"/>
      <c r="BH78" s="16" t="n"/>
      <c r="BI78" s="16" t="n"/>
      <c r="BJ78" s="16" t="n"/>
      <c r="BK78" s="16" t="n"/>
      <c r="BL78" s="16" t="n"/>
      <c r="BM78" s="16" t="n"/>
    </row>
    <row r="79" ht="13.5" customHeight="1" s="251">
      <c r="A79" s="16" t="n"/>
      <c r="B79" s="16" t="n"/>
      <c r="C79" s="16" t="n"/>
      <c r="D79" s="16" t="n"/>
      <c r="E79" s="16" t="n"/>
      <c r="F79" s="16" t="n"/>
      <c r="G79" s="96" t="n"/>
      <c r="H79" s="97" t="n"/>
      <c r="I79" s="97" t="n"/>
      <c r="J79" s="97" t="n"/>
      <c r="K79" s="97" t="n"/>
      <c r="L79" s="97" t="n"/>
      <c r="M79" s="16" t="n"/>
      <c r="N79" s="146" t="inlineStr">
        <is>
          <t>Factor</t>
        </is>
      </c>
      <c r="O79" s="147" t="n"/>
      <c r="P79" s="147" t="n"/>
      <c r="Q79" s="147" t="n"/>
      <c r="R79" s="147" t="n"/>
      <c r="S79" s="147" t="n"/>
      <c r="T79" s="148" t="n"/>
      <c r="U79" s="16" t="n"/>
      <c r="V79" s="16" t="n"/>
      <c r="W79" s="16" t="n"/>
      <c r="X79" s="16" t="n"/>
      <c r="Y79" s="16" t="n"/>
      <c r="Z79" s="16" t="n"/>
      <c r="AA79" s="16" t="n"/>
      <c r="AB79" s="16" t="n"/>
      <c r="AC79" s="16" t="n"/>
      <c r="AD79" s="16" t="n"/>
      <c r="AE79" s="16" t="n"/>
      <c r="AF79" s="16" t="n"/>
      <c r="AG79" s="16" t="n"/>
      <c r="AH79" s="16" t="n"/>
      <c r="AI79" s="16" t="n"/>
      <c r="AJ79" s="16" t="n"/>
      <c r="AK79" s="16" t="n"/>
      <c r="AL79" s="16" t="n"/>
      <c r="AM79" s="16" t="n"/>
      <c r="AN79" s="16" t="n"/>
      <c r="AO79" s="16" t="n"/>
      <c r="AP79" s="16" t="n"/>
      <c r="AQ79" s="16" t="n"/>
      <c r="AR79" s="16" t="n"/>
      <c r="AS79" s="16" t="n"/>
      <c r="AT79" s="16" t="n"/>
      <c r="AU79" s="16" t="n"/>
      <c r="AV79" s="16" t="n"/>
      <c r="AW79" s="16" t="n"/>
      <c r="AX79" s="16" t="n"/>
      <c r="AY79" s="16" t="n"/>
      <c r="AZ79" s="16" t="n"/>
      <c r="BA79" s="16" t="n"/>
      <c r="BB79" s="16" t="n"/>
      <c r="BC79" s="16" t="n"/>
      <c r="BD79" s="16" t="n"/>
      <c r="BE79" s="16" t="n"/>
      <c r="BF79" s="16" t="n"/>
      <c r="BG79" s="16" t="n"/>
      <c r="BH79" s="16" t="n"/>
      <c r="BI79" s="16" t="n"/>
      <c r="BJ79" s="16" t="n"/>
      <c r="BK79" s="16" t="n"/>
      <c r="BL79" s="16" t="n"/>
      <c r="BM79" s="16" t="n"/>
    </row>
    <row r="80" ht="13.5" customHeight="1" s="251">
      <c r="A80" s="16" t="n"/>
      <c r="B80" s="16" t="n"/>
      <c r="C80" s="16" t="n"/>
      <c r="D80" s="16" t="n"/>
      <c r="E80" s="16" t="n"/>
      <c r="F80" s="16" t="n"/>
      <c r="G80" s="100" t="n"/>
      <c r="H80" s="101" t="n"/>
      <c r="I80" s="101" t="n"/>
      <c r="J80" s="101" t="n"/>
      <c r="K80" s="101" t="n"/>
      <c r="L80" s="101" t="n"/>
      <c r="M80" s="101" t="n"/>
      <c r="N80" s="16" t="n"/>
      <c r="O80" s="16" t="n"/>
      <c r="P80" s="16" t="n"/>
      <c r="Q80" s="16" t="n"/>
      <c r="R80" s="16" t="n"/>
      <c r="S80" s="16" t="n"/>
      <c r="T80" s="31" t="n"/>
      <c r="U80" s="16" t="n"/>
      <c r="V80" s="16" t="n"/>
      <c r="W80" s="16" t="n"/>
      <c r="X80" s="16" t="n"/>
      <c r="Y80" s="16" t="n"/>
      <c r="Z80" s="16" t="n"/>
      <c r="AA80" s="16" t="n"/>
      <c r="AB80" s="16" t="n"/>
      <c r="AC80" s="16" t="n"/>
      <c r="AD80" s="16" t="n"/>
      <c r="AE80" s="16" t="n"/>
      <c r="AF80" s="16" t="n"/>
      <c r="AG80" s="16" t="n"/>
      <c r="AH80" s="16" t="n"/>
      <c r="AI80" s="16" t="n"/>
      <c r="AJ80" s="16" t="n"/>
      <c r="AK80" s="16" t="n"/>
      <c r="AL80" s="16" t="n"/>
      <c r="AM80" s="16" t="n"/>
      <c r="AN80" s="16" t="n"/>
      <c r="AO80" s="16" t="n"/>
      <c r="AP80" s="16" t="n"/>
      <c r="AQ80" s="16" t="n"/>
      <c r="AR80" s="16" t="n"/>
      <c r="AS80" s="16" t="n"/>
      <c r="AT80" s="16" t="n"/>
      <c r="AU80" s="16" t="n"/>
      <c r="AV80" s="16" t="n"/>
      <c r="AW80" s="16" t="n"/>
      <c r="AX80" s="16" t="n"/>
      <c r="AY80" s="16" t="n"/>
      <c r="AZ80" s="16" t="n"/>
      <c r="BA80" s="16" t="n"/>
      <c r="BB80" s="16" t="n"/>
      <c r="BC80" s="16" t="n"/>
      <c r="BD80" s="16" t="n"/>
      <c r="BE80" s="16" t="n"/>
      <c r="BF80" s="16" t="n"/>
      <c r="BG80" s="16" t="n"/>
      <c r="BH80" s="16" t="n"/>
      <c r="BI80" s="16" t="n"/>
      <c r="BJ80" s="16" t="n"/>
      <c r="BK80" s="16" t="n"/>
      <c r="BL80" s="16" t="n"/>
      <c r="BM80" s="16" t="n"/>
    </row>
    <row r="81" ht="13.5" customHeight="1" s="251">
      <c r="A81" s="16" t="n"/>
      <c r="B81" s="16" t="n"/>
      <c r="C81" s="16" t="n"/>
      <c r="D81" s="16" t="n"/>
      <c r="E81" s="16" t="n"/>
      <c r="F81" s="16" t="n"/>
      <c r="G81" s="30" t="n"/>
      <c r="H81" s="279" t="inlineStr">
        <is>
          <t>LCOE</t>
        </is>
      </c>
      <c r="I81" s="16" t="n"/>
      <c r="J81" s="253" t="inlineStr">
        <is>
          <t>Levelized Cost of Energy ($/MWh)</t>
        </is>
      </c>
      <c r="K81" s="34" t="inlineStr">
        <is>
          <t>Res PV - Seattle</t>
        </is>
      </c>
      <c r="L81" s="64">
        <f> (($S$60 * $S$56 * $S$54 * (L36 * 1 + L62) +L42) * 1000 / (L12 * 8760)) + L48 + 0</f>
        <v/>
      </c>
      <c r="M81" s="150" t="n"/>
      <c r="N81" s="16" t="n"/>
      <c r="O81" s="16" t="n"/>
      <c r="P81" s="16" t="n"/>
      <c r="Q81" s="16" t="n"/>
      <c r="R81" s="16" t="n"/>
      <c r="S81" s="16" t="n"/>
      <c r="T81" s="16" t="n"/>
      <c r="U81" s="16" t="n"/>
      <c r="V81" s="16" t="n"/>
      <c r="W81" s="16" t="n"/>
      <c r="X81" s="16" t="n"/>
      <c r="Y81" s="16" t="n"/>
      <c r="Z81" s="16" t="n"/>
      <c r="AA81" s="16" t="n"/>
      <c r="AB81" s="16" t="n"/>
      <c r="AC81" s="16" t="n"/>
      <c r="AD81" s="16" t="n"/>
      <c r="AE81" s="16" t="n"/>
      <c r="AF81" s="16" t="n"/>
      <c r="AG81" s="16" t="n"/>
      <c r="AH81" s="16" t="n"/>
      <c r="AI81" s="16" t="n"/>
      <c r="AJ81" s="16" t="n"/>
      <c r="AK81" s="16" t="n"/>
      <c r="AL81" s="16" t="n"/>
      <c r="AM81" s="16" t="n"/>
      <c r="AN81" s="16" t="n"/>
      <c r="AO81" s="16" t="n"/>
      <c r="AP81" s="16" t="n"/>
      <c r="AQ81" s="16" t="n"/>
      <c r="AR81" s="16" t="n"/>
      <c r="AS81" s="16" t="n"/>
      <c r="AT81" s="16" t="n"/>
      <c r="AU81" s="16" t="n"/>
      <c r="AV81" s="16" t="n"/>
      <c r="AW81" s="16" t="n"/>
      <c r="AX81" s="16" t="n"/>
      <c r="AY81" s="16" t="n"/>
      <c r="AZ81" s="16" t="n"/>
      <c r="BA81" s="16" t="n"/>
      <c r="BB81" s="16" t="n"/>
      <c r="BC81" s="16" t="n"/>
      <c r="BD81" s="16" t="n"/>
      <c r="BE81" s="16" t="n"/>
      <c r="BF81" s="16" t="n"/>
      <c r="BG81" s="16" t="n"/>
      <c r="BH81" s="16" t="n"/>
      <c r="BI81" s="16" t="n"/>
      <c r="BJ81" s="16" t="n"/>
      <c r="BK81" s="16" t="n"/>
      <c r="BL81" s="16" t="n"/>
      <c r="BM81" s="16" t="n"/>
    </row>
    <row r="82" ht="13.5" customHeight="1" s="251">
      <c r="A82" s="16" t="n"/>
      <c r="B82" s="16" t="n"/>
      <c r="C82" s="16" t="n"/>
      <c r="D82" s="16" t="n"/>
      <c r="E82" s="16" t="n"/>
      <c r="F82" s="16" t="n"/>
      <c r="G82" s="30" t="n"/>
      <c r="I82" s="16" t="n"/>
      <c r="K82" s="41" t="inlineStr">
        <is>
          <t>Res PV - Chicago</t>
        </is>
      </c>
      <c r="L82" s="64">
        <f> (($S$60 * $S$56 * $S$54 * (L37 * 1 + L63) +L43) * 1000 / (L13 * 8760)) + L49 + 0</f>
        <v/>
      </c>
      <c r="M82" s="150" t="n"/>
      <c r="N82" s="16" t="n"/>
      <c r="O82" s="16" t="n"/>
      <c r="P82" s="16" t="n"/>
      <c r="Q82" s="16" t="n"/>
      <c r="R82" s="16" t="n"/>
      <c r="S82" s="16" t="n"/>
      <c r="T82" s="16" t="n"/>
      <c r="U82" s="16" t="n"/>
      <c r="V82" s="16" t="n"/>
      <c r="W82" s="16" t="n"/>
      <c r="X82" s="16" t="n"/>
      <c r="Y82" s="16" t="n"/>
      <c r="Z82" s="16" t="n"/>
      <c r="AA82" s="16" t="n"/>
      <c r="AB82" s="16" t="n"/>
      <c r="AC82" s="16" t="n"/>
      <c r="AD82" s="16" t="n"/>
      <c r="AE82" s="16" t="n"/>
      <c r="AF82" s="16" t="n"/>
      <c r="AG82" s="16" t="n"/>
      <c r="AH82" s="16" t="n"/>
      <c r="AI82" s="16" t="n"/>
      <c r="AJ82" s="16" t="n"/>
      <c r="AK82" s="16" t="n"/>
      <c r="AL82" s="16" t="n"/>
      <c r="AM82" s="16" t="n"/>
      <c r="AN82" s="16" t="n"/>
      <c r="AO82" s="16" t="n"/>
      <c r="AP82" s="16" t="n"/>
      <c r="AQ82" s="16" t="n"/>
      <c r="AR82" s="16" t="n"/>
      <c r="AS82" s="16" t="n"/>
      <c r="AT82" s="16" t="n"/>
      <c r="AU82" s="16" t="n"/>
      <c r="AV82" s="16" t="n"/>
      <c r="AW82" s="16" t="n"/>
      <c r="AX82" s="16" t="n"/>
      <c r="AY82" s="16" t="n"/>
      <c r="AZ82" s="16" t="n"/>
      <c r="BA82" s="16" t="n"/>
      <c r="BB82" s="16" t="n"/>
      <c r="BC82" s="16" t="n"/>
      <c r="BD82" s="16" t="n"/>
      <c r="BE82" s="16" t="n"/>
      <c r="BF82" s="16" t="n"/>
      <c r="BG82" s="16" t="n"/>
      <c r="BH82" s="16" t="n"/>
      <c r="BI82" s="16" t="n"/>
      <c r="BJ82" s="16" t="n"/>
      <c r="BK82" s="16" t="n"/>
      <c r="BL82" s="16" t="n"/>
      <c r="BM82" s="16" t="n"/>
    </row>
    <row r="83" ht="13.5" customHeight="1" s="251">
      <c r="A83" s="16" t="n"/>
      <c r="B83" s="16" t="n"/>
      <c r="C83" s="16" t="n"/>
      <c r="D83" s="16" t="n"/>
      <c r="E83" s="16" t="n"/>
      <c r="F83" s="16" t="n"/>
      <c r="G83" s="30" t="n"/>
      <c r="I83" s="16" t="n"/>
      <c r="K83" s="42" t="inlineStr">
        <is>
          <t>Res PV - Kansas City</t>
        </is>
      </c>
      <c r="L83" s="64">
        <f> (($S$60 * $S$56 * $S$54 * (L38 * 1 + L64) +L44) * 1000 / (L14 * 8760)) + L50 + 0</f>
        <v/>
      </c>
      <c r="M83" s="150" t="n"/>
      <c r="N83" s="16" t="n"/>
      <c r="O83" s="16" t="n"/>
      <c r="P83" s="16" t="n"/>
      <c r="Q83" s="16" t="n"/>
      <c r="R83" s="16" t="n"/>
      <c r="S83" s="16" t="n"/>
      <c r="T83" s="16" t="n"/>
      <c r="U83" s="16" t="n"/>
      <c r="V83" s="16" t="n"/>
      <c r="W83" s="16" t="n"/>
      <c r="X83" s="16" t="n"/>
      <c r="Y83" s="16" t="n"/>
      <c r="Z83" s="16" t="n"/>
      <c r="AA83" s="16" t="n"/>
      <c r="AB83" s="16" t="n"/>
      <c r="AC83" s="16" t="n"/>
      <c r="AD83" s="16" t="n"/>
      <c r="AE83" s="16" t="n"/>
      <c r="AF83" s="16" t="n"/>
      <c r="AG83" s="16" t="n"/>
      <c r="AH83" s="16" t="n"/>
      <c r="AI83" s="16" t="n"/>
      <c r="AJ83" s="16" t="n"/>
      <c r="AK83" s="16" t="n"/>
      <c r="AL83" s="16" t="n"/>
      <c r="AM83" s="16" t="n"/>
      <c r="AN83" s="16" t="n"/>
      <c r="AO83" s="16" t="n"/>
      <c r="AP83" s="16" t="n"/>
      <c r="AQ83" s="16" t="n"/>
      <c r="AR83" s="16" t="n"/>
      <c r="AS83" s="16" t="n"/>
      <c r="AT83" s="16" t="n"/>
      <c r="AU83" s="16" t="n"/>
      <c r="AV83" s="16" t="n"/>
      <c r="AW83" s="16" t="n"/>
      <c r="AX83" s="16" t="n"/>
      <c r="AY83" s="16" t="n"/>
      <c r="AZ83" s="16" t="n"/>
      <c r="BA83" s="16" t="n"/>
      <c r="BB83" s="16" t="n"/>
      <c r="BC83" s="16" t="n"/>
      <c r="BD83" s="16" t="n"/>
      <c r="BE83" s="16" t="n"/>
      <c r="BF83" s="16" t="n"/>
      <c r="BG83" s="16" t="n"/>
      <c r="BH83" s="16" t="n"/>
      <c r="BI83" s="16" t="n"/>
      <c r="BJ83" s="16" t="n"/>
      <c r="BK83" s="16" t="n"/>
      <c r="BL83" s="16" t="n"/>
      <c r="BM83" s="16" t="n"/>
    </row>
    <row r="84" ht="13.5" customHeight="1" s="251">
      <c r="A84" s="16" t="n"/>
      <c r="B84" s="16" t="n"/>
      <c r="C84" s="16" t="n"/>
      <c r="D84" s="16" t="n"/>
      <c r="E84" s="16" t="n"/>
      <c r="F84" s="16" t="n"/>
      <c r="G84" s="30" t="n"/>
      <c r="I84" s="16" t="n"/>
      <c r="K84" s="42" t="inlineStr">
        <is>
          <t>Res PV - Los Angeles</t>
        </is>
      </c>
      <c r="L84" s="64">
        <f> (($S$60 * $S$56 * $S$54 * (L39 * 1 + L65) +L45) * 1000 / (L15 * 8760)) + L51 + 0</f>
        <v/>
      </c>
      <c r="M84" s="16" t="n"/>
      <c r="N84" s="16" t="n"/>
      <c r="O84" s="16" t="n"/>
      <c r="P84" s="16" t="n"/>
      <c r="Q84" s="16" t="n"/>
      <c r="R84" s="16" t="n"/>
      <c r="S84" s="16" t="n"/>
      <c r="T84" s="16" t="n"/>
      <c r="U84" s="16" t="n"/>
      <c r="V84" s="16" t="n"/>
      <c r="W84" s="16" t="n"/>
      <c r="X84" s="16" t="n"/>
      <c r="Y84" s="16" t="n"/>
      <c r="Z84" s="16" t="n"/>
      <c r="AA84" s="16" t="n"/>
      <c r="AB84" s="16" t="n"/>
      <c r="AC84" s="16" t="n"/>
      <c r="AD84" s="16" t="n"/>
      <c r="AE84" s="16" t="n"/>
      <c r="AF84" s="16" t="n"/>
      <c r="AG84" s="16" t="n"/>
      <c r="AH84" s="16" t="n"/>
      <c r="AI84" s="16" t="n"/>
      <c r="AJ84" s="16" t="n"/>
      <c r="AK84" s="16" t="n"/>
      <c r="AL84" s="16" t="n"/>
      <c r="AM84" s="16" t="n"/>
      <c r="AN84" s="16" t="n"/>
      <c r="AO84" s="16" t="n"/>
      <c r="AP84" s="16" t="n"/>
      <c r="AQ84" s="16" t="n"/>
      <c r="AR84" s="16" t="n"/>
      <c r="AS84" s="16" t="n"/>
      <c r="AT84" s="16" t="n"/>
      <c r="AU84" s="16" t="n"/>
      <c r="AV84" s="16" t="n"/>
      <c r="AW84" s="16" t="n"/>
      <c r="AX84" s="16" t="n"/>
      <c r="AY84" s="16" t="n"/>
      <c r="AZ84" s="16" t="n"/>
      <c r="BA84" s="16" t="n"/>
      <c r="BB84" s="16" t="n"/>
      <c r="BC84" s="16" t="n"/>
      <c r="BD84" s="16" t="n"/>
      <c r="BE84" s="16" t="n"/>
      <c r="BF84" s="16" t="n"/>
      <c r="BG84" s="16" t="n"/>
      <c r="BH84" s="16" t="n"/>
      <c r="BI84" s="16" t="n"/>
      <c r="BJ84" s="16" t="n"/>
      <c r="BK84" s="16" t="n"/>
      <c r="BL84" s="16" t="n"/>
      <c r="BM84" s="16" t="n"/>
    </row>
    <row r="85" ht="13.5" customHeight="1" s="251">
      <c r="A85" s="16" t="n"/>
      <c r="B85" s="16" t="n"/>
      <c r="C85" s="16" t="n"/>
      <c r="D85" s="16" t="n"/>
      <c r="E85" s="16" t="n"/>
      <c r="F85" s="16" t="n"/>
      <c r="G85" s="30" t="n"/>
      <c r="I85" s="16" t="n"/>
      <c r="K85" s="42" t="inlineStr">
        <is>
          <t>Res PV - Daggett, CA</t>
        </is>
      </c>
      <c r="L85" s="64">
        <f> (($S$60 * $S$56 * $S$54 * (L40 * 1 + L66) +L46) * 1000 / (L16 * 8760)) + L52 + 0</f>
        <v/>
      </c>
      <c r="M85" s="16" t="n"/>
      <c r="N85" s="16" t="n"/>
      <c r="O85" s="16" t="n"/>
      <c r="P85" s="16" t="n"/>
      <c r="Q85" s="16" t="n"/>
      <c r="R85" s="16" t="n"/>
      <c r="S85" s="16" t="n"/>
      <c r="T85" s="16" t="n"/>
      <c r="U85" s="16" t="n"/>
      <c r="V85" s="16" t="n"/>
      <c r="W85" s="16" t="n"/>
      <c r="X85" s="16" t="n"/>
      <c r="Y85" s="16" t="n"/>
      <c r="Z85" s="16" t="n"/>
      <c r="AA85" s="16" t="n"/>
      <c r="AB85" s="16" t="n"/>
      <c r="AC85" s="16" t="n"/>
      <c r="AD85" s="16" t="n"/>
      <c r="AE85" s="16" t="n"/>
      <c r="AF85" s="16" t="n"/>
      <c r="AG85" s="16" t="n"/>
      <c r="AH85" s="16" t="n"/>
      <c r="AI85" s="16" t="n"/>
      <c r="AJ85" s="16" t="n"/>
      <c r="AK85" s="16" t="n"/>
      <c r="AL85" s="16" t="n"/>
      <c r="AM85" s="16" t="n"/>
      <c r="AN85" s="16" t="n"/>
      <c r="AO85" s="16" t="n"/>
      <c r="AP85" s="16" t="n"/>
      <c r="AQ85" s="16" t="n"/>
      <c r="AR85" s="16" t="n"/>
      <c r="AS85" s="16" t="n"/>
      <c r="AT85" s="16" t="n"/>
      <c r="AU85" s="16" t="n"/>
      <c r="AV85" s="16" t="n"/>
      <c r="AW85" s="16" t="n"/>
      <c r="AX85" s="16" t="n"/>
      <c r="AY85" s="16" t="n"/>
      <c r="AZ85" s="16" t="n"/>
      <c r="BA85" s="16" t="n"/>
      <c r="BB85" s="16" t="n"/>
      <c r="BC85" s="16" t="n"/>
      <c r="BD85" s="16" t="n"/>
      <c r="BE85" s="16" t="n"/>
      <c r="BF85" s="16" t="n"/>
      <c r="BG85" s="16" t="n"/>
      <c r="BH85" s="16" t="n"/>
      <c r="BI85" s="16" t="n"/>
      <c r="BJ85" s="16" t="n"/>
      <c r="BK85" s="16" t="n"/>
      <c r="BL85" s="16" t="n"/>
      <c r="BM85" s="16" t="n"/>
    </row>
    <row r="86" ht="13.5" customHeight="1" s="251">
      <c r="A86" s="16" t="n"/>
      <c r="B86" s="16" t="n"/>
      <c r="C86" s="16" t="n"/>
      <c r="D86" s="16" t="n"/>
      <c r="E86" s="16" t="n"/>
      <c r="F86" s="16" t="n"/>
      <c r="G86" s="30" t="n"/>
      <c r="I86" s="16" t="n"/>
      <c r="J86" s="16" t="n"/>
      <c r="K86" s="16" t="n"/>
      <c r="L86" s="151" t="n"/>
      <c r="M86" s="16" t="n"/>
      <c r="N86" s="16" t="n"/>
      <c r="O86" s="16" t="n"/>
      <c r="P86" s="16" t="n"/>
      <c r="Q86" s="16" t="n"/>
      <c r="R86" s="16" t="n"/>
      <c r="S86" s="16" t="n"/>
      <c r="T86" s="16" t="n"/>
      <c r="U86" s="16" t="n"/>
      <c r="V86" s="16" t="n"/>
      <c r="W86" s="16" t="n"/>
      <c r="X86" s="16" t="n"/>
      <c r="Y86" s="16" t="n"/>
      <c r="Z86" s="16" t="n"/>
      <c r="AA86" s="16" t="n"/>
      <c r="AB86" s="16" t="n"/>
      <c r="AC86" s="16" t="n"/>
      <c r="AD86" s="16" t="n"/>
      <c r="AE86" s="16" t="n"/>
      <c r="AF86" s="16" t="n"/>
      <c r="AG86" s="16" t="n"/>
      <c r="AH86" s="16" t="n"/>
      <c r="AI86" s="16" t="n"/>
      <c r="AJ86" s="16" t="n"/>
      <c r="AK86" s="16" t="n"/>
      <c r="AL86" s="16" t="n"/>
      <c r="AM86" s="16" t="n"/>
      <c r="AN86" s="16" t="n"/>
      <c r="AO86" s="16" t="n"/>
      <c r="AP86" s="16" t="n"/>
      <c r="AQ86" s="16" t="n"/>
      <c r="AR86" s="16" t="n"/>
      <c r="AS86" s="16" t="n"/>
      <c r="AT86" s="16" t="n"/>
      <c r="AU86" s="16" t="n"/>
      <c r="AV86" s="16" t="n"/>
      <c r="AW86" s="16" t="n"/>
      <c r="AX86" s="16" t="n"/>
      <c r="AY86" s="16" t="n"/>
      <c r="AZ86" s="16" t="n"/>
      <c r="BA86" s="16" t="n"/>
      <c r="BB86" s="16" t="n"/>
      <c r="BC86" s="16" t="n"/>
      <c r="BD86" s="16" t="n"/>
      <c r="BE86" s="16" t="n"/>
      <c r="BF86" s="16" t="n"/>
      <c r="BG86" s="16" t="n"/>
      <c r="BH86" s="16" t="n"/>
      <c r="BI86" s="16" t="n"/>
      <c r="BJ86" s="16" t="n"/>
      <c r="BK86" s="16" t="n"/>
      <c r="BL86" s="16" t="n"/>
      <c r="BM86" s="16" t="n"/>
    </row>
    <row r="87" ht="13.5" customHeight="1" s="251">
      <c r="A87" s="16" t="n"/>
      <c r="B87" s="16" t="n"/>
      <c r="C87" s="16" t="n"/>
      <c r="D87" s="16" t="n"/>
      <c r="E87" s="16" t="n"/>
      <c r="F87" s="16" t="n"/>
      <c r="G87" s="30" t="n"/>
      <c r="I87" s="16" t="n"/>
      <c r="J87" s="253" t="inlineStr">
        <is>
          <t>Overnight Levelized Cost of Energy ($/MWh)</t>
        </is>
      </c>
      <c r="K87" s="34" t="inlineStr">
        <is>
          <t>Res PV - Seattle</t>
        </is>
      </c>
      <c r="L87" s="64">
        <f>(((L36*$S$60*(1-$S$48*$S$55))/(8760*L12*(1-$S$48))+L42/(8760*L12))*1000)+L48</f>
        <v/>
      </c>
      <c r="M87" s="150" t="n"/>
      <c r="N87" s="16" t="n"/>
      <c r="O87" s="16" t="n"/>
      <c r="P87" s="16" t="n"/>
      <c r="Q87" s="16" t="n"/>
      <c r="R87" s="16" t="n"/>
      <c r="S87" s="16" t="n"/>
      <c r="T87" s="16" t="n"/>
      <c r="U87" s="16" t="n"/>
      <c r="V87" s="16" t="n"/>
      <c r="W87" s="16" t="n"/>
      <c r="X87" s="16" t="n"/>
      <c r="Y87" s="16" t="n"/>
      <c r="Z87" s="16" t="n"/>
      <c r="AA87" s="16" t="n"/>
      <c r="AB87" s="16" t="n"/>
      <c r="AC87" s="16" t="n"/>
      <c r="AD87" s="16" t="n"/>
      <c r="AE87" s="16" t="n"/>
      <c r="AF87" s="16" t="n"/>
      <c r="AG87" s="16" t="n"/>
      <c r="AH87" s="16" t="n"/>
      <c r="AI87" s="16" t="n"/>
      <c r="AJ87" s="16" t="n"/>
      <c r="AK87" s="16" t="n"/>
      <c r="AL87" s="16" t="n"/>
      <c r="AM87" s="16" t="n"/>
      <c r="AN87" s="16" t="n"/>
      <c r="AO87" s="16" t="n"/>
      <c r="AP87" s="16" t="n"/>
      <c r="AQ87" s="16" t="n"/>
      <c r="AR87" s="16" t="n"/>
      <c r="AS87" s="16" t="n"/>
      <c r="AT87" s="16" t="n"/>
      <c r="AU87" s="16" t="n"/>
      <c r="AV87" s="16" t="n"/>
      <c r="AW87" s="16" t="n"/>
      <c r="AX87" s="16" t="n"/>
      <c r="AY87" s="16" t="n"/>
      <c r="AZ87" s="16" t="n"/>
      <c r="BA87" s="16" t="n"/>
      <c r="BB87" s="16" t="n"/>
      <c r="BC87" s="16" t="n"/>
      <c r="BD87" s="16" t="n"/>
      <c r="BE87" s="16" t="n"/>
      <c r="BF87" s="16" t="n"/>
      <c r="BG87" s="16" t="n"/>
      <c r="BH87" s="16" t="n"/>
      <c r="BI87" s="16" t="n"/>
      <c r="BJ87" s="16" t="n"/>
      <c r="BK87" s="16" t="n"/>
      <c r="BL87" s="16" t="n"/>
      <c r="BM87" s="16" t="n"/>
    </row>
    <row r="88" ht="13.5" customHeight="1" s="251">
      <c r="A88" s="16" t="n"/>
      <c r="B88" s="16" t="n"/>
      <c r="C88" s="16" t="n"/>
      <c r="D88" s="16" t="n"/>
      <c r="E88" s="16" t="n"/>
      <c r="F88" s="16" t="n"/>
      <c r="G88" s="30" t="n"/>
      <c r="I88" s="16" t="n"/>
      <c r="K88" s="41" t="inlineStr">
        <is>
          <t>Res PV - Chicago</t>
        </is>
      </c>
      <c r="L88" s="64">
        <f>(((L37*$S$60*(1-$S$48*$S$55))/(8760*L13*(1-$S$48))+L43/(8760*L13))*1000)+L49</f>
        <v/>
      </c>
      <c r="M88" s="16" t="n"/>
      <c r="N88" s="16" t="n"/>
      <c r="O88" s="16" t="n"/>
      <c r="P88" s="16" t="n"/>
      <c r="Q88" s="16" t="n"/>
      <c r="R88" s="16" t="n"/>
      <c r="S88" s="16" t="n"/>
      <c r="T88" s="16" t="n"/>
      <c r="U88" s="16" t="n"/>
      <c r="V88" s="16" t="n"/>
      <c r="W88" s="16" t="n"/>
      <c r="X88" s="16" t="n"/>
      <c r="Y88" s="16" t="n"/>
      <c r="Z88" s="16" t="n"/>
      <c r="AA88" s="16" t="n"/>
      <c r="AB88" s="16" t="n"/>
      <c r="AC88" s="16" t="n"/>
      <c r="AD88" s="16" t="n"/>
      <c r="AE88" s="16" t="n"/>
      <c r="AF88" s="16" t="n"/>
      <c r="AG88" s="16" t="n"/>
      <c r="AH88" s="16" t="n"/>
      <c r="AI88" s="16" t="n"/>
      <c r="AJ88" s="16" t="n"/>
      <c r="AK88" s="16" t="n"/>
      <c r="AL88" s="16" t="n"/>
      <c r="AM88" s="16" t="n"/>
      <c r="AN88" s="16" t="n"/>
      <c r="AO88" s="16" t="n"/>
      <c r="AP88" s="16" t="n"/>
      <c r="AQ88" s="16" t="n"/>
      <c r="AR88" s="16" t="n"/>
      <c r="AS88" s="16" t="n"/>
      <c r="AT88" s="16" t="n"/>
      <c r="AU88" s="16" t="n"/>
      <c r="AV88" s="16" t="n"/>
      <c r="AW88" s="16" t="n"/>
      <c r="AX88" s="16" t="n"/>
      <c r="AY88" s="16" t="n"/>
      <c r="AZ88" s="16" t="n"/>
      <c r="BA88" s="16" t="n"/>
      <c r="BB88" s="16" t="n"/>
      <c r="BC88" s="16" t="n"/>
      <c r="BD88" s="16" t="n"/>
      <c r="BE88" s="16" t="n"/>
      <c r="BF88" s="16" t="n"/>
      <c r="BG88" s="16" t="n"/>
      <c r="BH88" s="16" t="n"/>
      <c r="BI88" s="16" t="n"/>
      <c r="BJ88" s="16" t="n"/>
      <c r="BK88" s="16" t="n"/>
      <c r="BL88" s="16" t="n"/>
      <c r="BM88" s="16" t="n"/>
    </row>
    <row r="89" ht="13.5" customHeight="1" s="251">
      <c r="A89" s="16" t="n"/>
      <c r="B89" s="16" t="n"/>
      <c r="C89" s="16" t="n"/>
      <c r="D89" s="16" t="n"/>
      <c r="E89" s="16" t="n"/>
      <c r="F89" s="16" t="n"/>
      <c r="G89" s="30" t="n"/>
      <c r="I89" s="16" t="n"/>
      <c r="K89" s="42" t="inlineStr">
        <is>
          <t>Res PV - Kansas City</t>
        </is>
      </c>
      <c r="L89" s="64">
        <f>(((L38*$S$60*(1-$S$48*$S$55))/(8760*L14*(1-$S$48))+L44/(8760*L14))*1000)+L50</f>
        <v/>
      </c>
      <c r="M89" s="16" t="n"/>
      <c r="N89" s="16" t="n"/>
      <c r="O89" s="16" t="n"/>
      <c r="P89" s="16" t="n"/>
      <c r="Q89" s="16" t="n"/>
      <c r="R89" s="16" t="n"/>
      <c r="S89" s="16" t="n"/>
      <c r="T89" s="16" t="n"/>
      <c r="U89" s="16" t="n"/>
      <c r="V89" s="16" t="n"/>
      <c r="W89" s="16" t="n"/>
      <c r="X89" s="16" t="n"/>
      <c r="Y89" s="16" t="n"/>
      <c r="Z89" s="16" t="n"/>
      <c r="AA89" s="16" t="n"/>
      <c r="AB89" s="16" t="n"/>
      <c r="AC89" s="16" t="n"/>
      <c r="AD89" s="16" t="n"/>
      <c r="AE89" s="16" t="n"/>
      <c r="AF89" s="16" t="n"/>
      <c r="AG89" s="16" t="n"/>
      <c r="AH89" s="16" t="n"/>
      <c r="AI89" s="16" t="n"/>
      <c r="AJ89" s="16" t="n"/>
      <c r="AK89" s="16" t="n"/>
      <c r="AL89" s="16" t="n"/>
      <c r="AM89" s="16" t="n"/>
      <c r="AN89" s="16" t="n"/>
      <c r="AO89" s="16" t="n"/>
      <c r="AP89" s="16" t="n"/>
      <c r="AQ89" s="16" t="n"/>
      <c r="AR89" s="16" t="n"/>
      <c r="AS89" s="16" t="n"/>
      <c r="AT89" s="16" t="n"/>
      <c r="AU89" s="16" t="n"/>
      <c r="AV89" s="16" t="n"/>
      <c r="AW89" s="16" t="n"/>
      <c r="AX89" s="16" t="n"/>
      <c r="AY89" s="16" t="n"/>
      <c r="AZ89" s="16" t="n"/>
      <c r="BA89" s="16" t="n"/>
      <c r="BB89" s="16" t="n"/>
      <c r="BC89" s="16" t="n"/>
      <c r="BD89" s="16" t="n"/>
      <c r="BE89" s="16" t="n"/>
      <c r="BF89" s="16" t="n"/>
      <c r="BG89" s="16" t="n"/>
      <c r="BH89" s="16" t="n"/>
      <c r="BI89" s="16" t="n"/>
      <c r="BJ89" s="16" t="n"/>
      <c r="BK89" s="16" t="n"/>
      <c r="BL89" s="16" t="n"/>
      <c r="BM89" s="16" t="n"/>
    </row>
    <row r="90" ht="13.5" customHeight="1" s="251">
      <c r="A90" s="16" t="n"/>
      <c r="B90" s="16" t="n"/>
      <c r="C90" s="16" t="n"/>
      <c r="D90" s="16" t="n"/>
      <c r="E90" s="16" t="n"/>
      <c r="F90" s="16" t="n"/>
      <c r="G90" s="30" t="n"/>
      <c r="I90" s="16" t="n"/>
      <c r="K90" s="42" t="inlineStr">
        <is>
          <t>Res PV - Los Angeles</t>
        </is>
      </c>
      <c r="L90" s="64">
        <f>(((L39*$S$60*(1-$S$48*$S$55))/(8760*L15*(1-$S$48))+L45/(8760*L15))*1000)+L51</f>
        <v/>
      </c>
      <c r="M90" s="16" t="n"/>
      <c r="N90" s="16" t="n"/>
      <c r="O90" s="16" t="n"/>
      <c r="P90" s="16" t="n"/>
      <c r="Q90" s="16" t="n"/>
      <c r="R90" s="16" t="n"/>
      <c r="S90" s="16" t="n"/>
      <c r="T90" s="16" t="n"/>
      <c r="U90" s="16" t="n"/>
      <c r="V90" s="16" t="n"/>
      <c r="W90" s="16" t="n"/>
      <c r="X90" s="16" t="n"/>
      <c r="Y90" s="16" t="n"/>
      <c r="Z90" s="16" t="n"/>
      <c r="AA90" s="16" t="n"/>
      <c r="AB90" s="16" t="n"/>
      <c r="AC90" s="16" t="n"/>
      <c r="AD90" s="16" t="n"/>
      <c r="AE90" s="16" t="n"/>
      <c r="AF90" s="16" t="n"/>
      <c r="AG90" s="16" t="n"/>
      <c r="AH90" s="16" t="n"/>
      <c r="AI90" s="16" t="n"/>
      <c r="AJ90" s="16" t="n"/>
      <c r="AK90" s="16" t="n"/>
      <c r="AL90" s="16" t="n"/>
      <c r="AM90" s="16" t="n"/>
      <c r="AN90" s="16" t="n"/>
      <c r="AO90" s="16" t="n"/>
      <c r="AP90" s="16" t="n"/>
      <c r="AQ90" s="16" t="n"/>
      <c r="AR90" s="16" t="n"/>
      <c r="AS90" s="16" t="n"/>
      <c r="AT90" s="16" t="n"/>
      <c r="AU90" s="16" t="n"/>
      <c r="AV90" s="16" t="n"/>
      <c r="AW90" s="16" t="n"/>
      <c r="AX90" s="16" t="n"/>
      <c r="AY90" s="16" t="n"/>
      <c r="AZ90" s="16" t="n"/>
      <c r="BA90" s="16" t="n"/>
      <c r="BB90" s="16" t="n"/>
      <c r="BC90" s="16" t="n"/>
      <c r="BD90" s="16" t="n"/>
      <c r="BE90" s="16" t="n"/>
      <c r="BF90" s="16" t="n"/>
      <c r="BG90" s="16" t="n"/>
      <c r="BH90" s="16" t="n"/>
      <c r="BI90" s="16" t="n"/>
      <c r="BJ90" s="16" t="n"/>
      <c r="BK90" s="16" t="n"/>
      <c r="BL90" s="16" t="n"/>
      <c r="BM90" s="16" t="n"/>
    </row>
    <row r="91" ht="13.5" customHeight="1" s="251">
      <c r="A91" s="16" t="n"/>
      <c r="B91" s="16" t="n"/>
      <c r="C91" s="16" t="n"/>
      <c r="D91" s="16" t="n"/>
      <c r="E91" s="16" t="n"/>
      <c r="F91" s="16" t="n"/>
      <c r="G91" s="30" t="n"/>
      <c r="I91" s="16" t="n"/>
      <c r="K91" s="42" t="inlineStr">
        <is>
          <t>Res PV - Daggett, CA</t>
        </is>
      </c>
      <c r="L91" s="64">
        <f>(((L40*$S$60*(1-$S$48*$S$55))/(8760*L16*(1-$S$48))+L46/(8760*L16))*1000)+L52</f>
        <v/>
      </c>
      <c r="M91" s="16" t="n"/>
      <c r="N91" s="16" t="n"/>
      <c r="O91" s="16" t="n"/>
      <c r="P91" s="16" t="n"/>
      <c r="Q91" s="16" t="n"/>
      <c r="R91" s="16" t="n"/>
      <c r="S91" s="16" t="n"/>
      <c r="T91" s="16" t="n"/>
      <c r="U91" s="16" t="n"/>
      <c r="V91" s="16" t="n"/>
      <c r="W91" s="16" t="n"/>
      <c r="X91" s="16" t="n"/>
      <c r="Y91" s="16" t="n"/>
      <c r="Z91" s="16" t="n"/>
      <c r="AA91" s="16" t="n"/>
      <c r="AB91" s="16" t="n"/>
      <c r="AC91" s="16" t="n"/>
      <c r="AD91" s="16" t="n"/>
      <c r="AE91" s="16" t="n"/>
      <c r="AF91" s="16" t="n"/>
      <c r="AG91" s="16" t="n"/>
      <c r="AH91" s="16" t="n"/>
      <c r="AI91" s="16" t="n"/>
      <c r="AJ91" s="16" t="n"/>
      <c r="AK91" s="16" t="n"/>
      <c r="AL91" s="16" t="n"/>
      <c r="AM91" s="16" t="n"/>
      <c r="AN91" s="16" t="n"/>
      <c r="AO91" s="16" t="n"/>
      <c r="AP91" s="16" t="n"/>
      <c r="AQ91" s="16" t="n"/>
      <c r="AR91" s="16" t="n"/>
      <c r="AS91" s="16" t="n"/>
      <c r="AT91" s="16" t="n"/>
      <c r="AU91" s="16" t="n"/>
      <c r="AV91" s="16" t="n"/>
      <c r="AW91" s="16" t="n"/>
      <c r="AX91" s="16" t="n"/>
      <c r="AY91" s="16" t="n"/>
      <c r="AZ91" s="16" t="n"/>
      <c r="BA91" s="16" t="n"/>
      <c r="BB91" s="16" t="n"/>
      <c r="BC91" s="16" t="n"/>
      <c r="BD91" s="16" t="n"/>
      <c r="BE91" s="16" t="n"/>
      <c r="BF91" s="16" t="n"/>
      <c r="BG91" s="16" t="n"/>
      <c r="BH91" s="16" t="n"/>
      <c r="BI91" s="16" t="n"/>
      <c r="BJ91" s="16" t="n"/>
      <c r="BK91" s="16" t="n"/>
      <c r="BL91" s="16" t="n"/>
      <c r="BM91" s="16" t="n"/>
    </row>
    <row r="92" ht="13.5" customHeight="1" s="251">
      <c r="A92" s="16" t="n"/>
      <c r="B92" s="16" t="n"/>
      <c r="C92" s="16" t="n"/>
      <c r="D92" s="16" t="n"/>
      <c r="E92" s="16" t="n"/>
      <c r="F92" s="16" t="n"/>
      <c r="G92" s="152" t="n"/>
      <c r="H92" s="153" t="n"/>
      <c r="I92" s="153" t="n"/>
      <c r="J92" s="153" t="n"/>
      <c r="K92" s="153" t="n"/>
      <c r="L92" s="153" t="n"/>
      <c r="M92" s="153" t="n"/>
      <c r="N92" s="153" t="n"/>
      <c r="O92" s="153" t="n"/>
      <c r="P92" s="153" t="n"/>
      <c r="Q92" s="153" t="n"/>
      <c r="R92" s="153" t="n"/>
      <c r="S92" s="153" t="n"/>
      <c r="T92" s="154" t="n"/>
      <c r="U92" s="16" t="n"/>
      <c r="V92" s="16" t="n"/>
      <c r="W92" s="16" t="n"/>
      <c r="X92" s="16" t="n"/>
      <c r="Y92" s="16" t="n"/>
      <c r="Z92" s="16" t="n"/>
      <c r="AA92" s="16" t="n"/>
      <c r="AB92" s="16" t="n"/>
      <c r="AC92" s="16" t="n"/>
      <c r="AD92" s="16" t="n"/>
      <c r="AE92" s="16" t="n"/>
      <c r="AF92" s="16" t="n"/>
      <c r="AG92" s="16" t="n"/>
      <c r="AH92" s="16" t="n"/>
      <c r="AI92" s="16" t="n"/>
      <c r="AJ92" s="16" t="n"/>
      <c r="AK92" s="16" t="n"/>
      <c r="AL92" s="16" t="n"/>
      <c r="AM92" s="16" t="n"/>
      <c r="AN92" s="16" t="n"/>
      <c r="AO92" s="16" t="n"/>
      <c r="AP92" s="16" t="n"/>
      <c r="AQ92" s="16" t="n"/>
      <c r="AR92" s="16" t="n"/>
      <c r="AS92" s="16" t="n"/>
      <c r="AT92" s="16" t="n"/>
      <c r="AU92" s="16" t="n"/>
      <c r="AV92" s="16" t="n"/>
      <c r="AW92" s="16" t="n"/>
      <c r="AX92" s="16" t="n"/>
      <c r="AY92" s="16" t="n"/>
      <c r="AZ92" s="16" t="n"/>
      <c r="BA92" s="16" t="n"/>
      <c r="BB92" s="16" t="n"/>
      <c r="BC92" s="16" t="n"/>
      <c r="BD92" s="16" t="n"/>
      <c r="BE92" s="16" t="n"/>
      <c r="BF92" s="16" t="n"/>
      <c r="BG92" s="16" t="n"/>
      <c r="BH92" s="16" t="n"/>
      <c r="BI92" s="16" t="n"/>
      <c r="BJ92" s="16" t="n"/>
      <c r="BK92" s="16" t="n"/>
      <c r="BL92" s="16" t="n"/>
      <c r="BM92" s="16" t="n"/>
    </row>
    <row r="93" ht="13.5" customHeight="1" s="251">
      <c r="A93" s="16" t="n"/>
      <c r="B93" s="16" t="n"/>
      <c r="C93" s="16" t="n"/>
      <c r="D93" s="16" t="n"/>
      <c r="E93" s="16" t="n"/>
      <c r="F93" s="16" t="n"/>
      <c r="G93" s="16" t="n"/>
      <c r="H93" s="16" t="n"/>
      <c r="I93" s="16" t="n"/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  <c r="S93" s="16" t="n"/>
      <c r="T93" s="16" t="n"/>
      <c r="U93" s="16" t="n"/>
      <c r="V93" s="16" t="n"/>
      <c r="W93" s="16" t="n"/>
      <c r="X93" s="16" t="n"/>
      <c r="Y93" s="16" t="n"/>
      <c r="Z93" s="16" t="n"/>
      <c r="AA93" s="16" t="n"/>
      <c r="AB93" s="16" t="n"/>
      <c r="AC93" s="16" t="n"/>
      <c r="AD93" s="16" t="n"/>
      <c r="AE93" s="16" t="n"/>
      <c r="AF93" s="16" t="n"/>
      <c r="AG93" s="16" t="n"/>
      <c r="AH93" s="16" t="n"/>
      <c r="AI93" s="16" t="n"/>
      <c r="AJ93" s="16" t="n"/>
      <c r="AK93" s="16" t="n"/>
      <c r="AL93" s="16" t="n"/>
      <c r="AM93" s="16" t="n"/>
      <c r="AN93" s="16" t="n"/>
      <c r="AO93" s="16" t="n"/>
      <c r="AP93" s="16" t="n"/>
      <c r="AQ93" s="16" t="n"/>
      <c r="AR93" s="16" t="n"/>
      <c r="AS93" s="16" t="n"/>
      <c r="AT93" s="16" t="n"/>
      <c r="AU93" s="16" t="n"/>
      <c r="AV93" s="16" t="n"/>
      <c r="AW93" s="16" t="n"/>
      <c r="AX93" s="16" t="n"/>
      <c r="AY93" s="16" t="n"/>
      <c r="AZ93" s="16" t="n"/>
      <c r="BA93" s="16" t="n"/>
      <c r="BB93" s="16" t="n"/>
      <c r="BC93" s="16" t="n"/>
      <c r="BD93" s="16" t="n"/>
      <c r="BE93" s="16" t="n"/>
      <c r="BF93" s="16" t="n"/>
      <c r="BG93" s="16" t="n"/>
      <c r="BH93" s="16" t="n"/>
      <c r="BI93" s="16" t="n"/>
      <c r="BJ93" s="16" t="n"/>
      <c r="BK93" s="16" t="n"/>
      <c r="BL93" s="16" t="n"/>
      <c r="BM93" s="16" t="n"/>
    </row>
    <row r="94" ht="13.5" customHeight="1" s="251">
      <c r="A94" s="16" t="n"/>
      <c r="B94" s="16" t="n"/>
      <c r="C94" s="16" t="n"/>
      <c r="D94" s="16" t="n"/>
      <c r="E94" s="16" t="n"/>
      <c r="F94" s="16" t="n"/>
      <c r="G94" s="16" t="n"/>
      <c r="H94" s="16" t="inlineStr">
        <is>
          <t>***Note: For future projections, low, mid, and high refer to the resulting low, mid, and high LCOE projections.</t>
        </is>
      </c>
      <c r="I94" s="16" t="n"/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  <c r="S94" s="16" t="n"/>
      <c r="T94" s="16" t="n"/>
      <c r="U94" s="16" t="n"/>
      <c r="V94" s="16" t="n"/>
      <c r="W94" s="16" t="n"/>
      <c r="X94" s="16" t="n"/>
      <c r="Y94" s="16" t="n"/>
      <c r="Z94" s="16" t="n"/>
      <c r="AA94" s="16" t="n"/>
      <c r="AB94" s="16" t="n"/>
      <c r="AC94" s="16" t="n"/>
      <c r="AD94" s="16" t="n"/>
      <c r="AE94" s="16" t="n"/>
      <c r="AF94" s="16" t="n"/>
      <c r="AG94" s="16" t="n"/>
      <c r="AH94" s="16" t="n"/>
      <c r="AI94" s="16" t="n"/>
      <c r="AJ94" s="16" t="n"/>
      <c r="AK94" s="16" t="n"/>
      <c r="AL94" s="16" t="n"/>
      <c r="AM94" s="16" t="n"/>
      <c r="AN94" s="16" t="n"/>
      <c r="AO94" s="16" t="n"/>
      <c r="AP94" s="16" t="n"/>
      <c r="AQ94" s="16" t="n"/>
      <c r="AR94" s="16" t="n"/>
      <c r="AS94" s="16" t="n"/>
      <c r="AT94" s="16" t="n"/>
      <c r="AU94" s="16" t="n"/>
      <c r="AV94" s="16" t="n"/>
      <c r="AW94" s="16" t="n"/>
      <c r="AX94" s="16" t="n"/>
      <c r="AY94" s="16" t="n"/>
      <c r="AZ94" s="16" t="n"/>
      <c r="BA94" s="16" t="n"/>
      <c r="BB94" s="16" t="n"/>
      <c r="BC94" s="16" t="n"/>
      <c r="BD94" s="16" t="n"/>
      <c r="BE94" s="16" t="n"/>
      <c r="BF94" s="16" t="n"/>
      <c r="BG94" s="16" t="n"/>
      <c r="BH94" s="16" t="n"/>
      <c r="BI94" s="16" t="n"/>
      <c r="BJ94" s="16" t="n"/>
      <c r="BK94" s="16" t="n"/>
      <c r="BL94" s="16" t="n"/>
      <c r="BM94" s="16" t="n"/>
    </row>
    <row r="95" ht="13.5" customHeight="1" s="251">
      <c r="A95" s="16" t="n"/>
      <c r="B95" s="16" t="n"/>
      <c r="C95" s="16" t="n"/>
      <c r="D95" s="16" t="n"/>
      <c r="E95" s="16" t="n"/>
      <c r="F95" s="16" t="n"/>
      <c r="G95" s="16" t="n"/>
      <c r="H95" s="16" t="n"/>
      <c r="I95" s="16" t="n"/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  <c r="S95" s="16" t="n"/>
      <c r="T95" s="16" t="n"/>
      <c r="U95" s="16" t="n"/>
      <c r="V95" s="16" t="n"/>
      <c r="W95" s="16" t="n"/>
      <c r="X95" s="16" t="n"/>
      <c r="Y95" s="16" t="n"/>
      <c r="Z95" s="16" t="n"/>
      <c r="AA95" s="16" t="n"/>
      <c r="AB95" s="16" t="n"/>
      <c r="AC95" s="16" t="n"/>
      <c r="AD95" s="16" t="n"/>
      <c r="AE95" s="16" t="n"/>
      <c r="AF95" s="16" t="n"/>
      <c r="AG95" s="16" t="n"/>
      <c r="AH95" s="16" t="n"/>
      <c r="AI95" s="16" t="n"/>
      <c r="AJ95" s="16" t="n"/>
      <c r="AK95" s="16" t="n"/>
      <c r="AL95" s="16" t="n"/>
      <c r="AM95" s="16" t="n"/>
      <c r="AN95" s="16" t="n"/>
      <c r="AO95" s="16" t="n"/>
      <c r="AP95" s="16" t="n"/>
      <c r="AQ95" s="16" t="n"/>
      <c r="AR95" s="16" t="n"/>
      <c r="AS95" s="16" t="n"/>
      <c r="AT95" s="16" t="n"/>
      <c r="AU95" s="16" t="n"/>
      <c r="AV95" s="16" t="n"/>
      <c r="AW95" s="16" t="n"/>
      <c r="AX95" s="16" t="n"/>
      <c r="AY95" s="16" t="n"/>
      <c r="AZ95" s="16" t="n"/>
      <c r="BA95" s="16" t="n"/>
      <c r="BB95" s="16" t="n"/>
      <c r="BC95" s="16" t="n"/>
      <c r="BD95" s="16" t="n"/>
      <c r="BE95" s="16" t="n"/>
      <c r="BF95" s="16" t="n"/>
      <c r="BG95" s="16" t="n"/>
      <c r="BH95" s="16" t="n"/>
      <c r="BI95" s="16" t="n"/>
      <c r="BJ95" s="16" t="n"/>
      <c r="BK95" s="16" t="n"/>
      <c r="BL95" s="16" t="n"/>
      <c r="BM95" s="16" t="n"/>
    </row>
    <row r="96" ht="13.5" customHeight="1" s="251">
      <c r="A96" s="16" t="n"/>
      <c r="B96" s="16" t="n"/>
      <c r="C96" s="16" t="n"/>
      <c r="D96" s="16" t="n"/>
      <c r="E96" s="16" t="n"/>
      <c r="F96" s="16" t="n"/>
      <c r="G96" s="22" t="n"/>
      <c r="H96" s="23" t="n"/>
      <c r="I96" s="23" t="n"/>
      <c r="J96" s="23" t="n"/>
      <c r="K96" s="23" t="n"/>
      <c r="L96" s="23" t="n"/>
      <c r="M96" s="23" t="n"/>
      <c r="N96" s="23" t="n"/>
      <c r="O96" s="23" t="n"/>
      <c r="P96" s="23" t="n"/>
      <c r="Q96" s="23" t="n"/>
      <c r="R96" s="23" t="n"/>
      <c r="S96" s="23" t="n"/>
      <c r="T96" s="23" t="n"/>
      <c r="U96" s="23" t="n"/>
      <c r="V96" s="23" t="n"/>
      <c r="W96" s="23" t="n"/>
      <c r="X96" s="23" t="n"/>
      <c r="Y96" s="23" t="n"/>
      <c r="Z96" s="23" t="n"/>
      <c r="AA96" s="23" t="n"/>
      <c r="AB96" s="23" t="n"/>
      <c r="AC96" s="23" t="n"/>
      <c r="AD96" s="23" t="n"/>
      <c r="AE96" s="23" t="n"/>
      <c r="AF96" s="23" t="n"/>
      <c r="AG96" s="23" t="n"/>
      <c r="AH96" s="23" t="n"/>
      <c r="AI96" s="23" t="n"/>
      <c r="AJ96" s="23" t="n"/>
      <c r="AK96" s="23" t="n"/>
      <c r="AL96" s="23" t="n"/>
      <c r="AM96" s="23" t="n"/>
      <c r="AN96" s="23" t="n"/>
      <c r="AO96" s="23" t="n"/>
      <c r="AP96" s="23" t="n"/>
      <c r="AQ96" s="23" t="n"/>
      <c r="AR96" s="23" t="n"/>
      <c r="AS96" s="23" t="n"/>
      <c r="AT96" s="23" t="n"/>
      <c r="AU96" s="16" t="n"/>
      <c r="AV96" s="16" t="n"/>
      <c r="AW96" s="16" t="n"/>
      <c r="AX96" s="16" t="n"/>
      <c r="AY96" s="16" t="n"/>
      <c r="AZ96" s="16" t="n"/>
      <c r="BA96" s="16" t="n"/>
      <c r="BB96" s="16" t="n"/>
      <c r="BC96" s="16" t="n"/>
      <c r="BD96" s="16" t="n"/>
      <c r="BE96" s="16" t="n"/>
      <c r="BF96" s="16" t="n"/>
      <c r="BG96" s="16" t="n"/>
      <c r="BH96" s="16" t="n"/>
      <c r="BI96" s="16" t="n"/>
      <c r="BJ96" s="16" t="n"/>
      <c r="BK96" s="16" t="n"/>
      <c r="BL96" s="16" t="n"/>
      <c r="BM96" s="16" t="n"/>
    </row>
    <row r="97" ht="13.5" customHeight="1" s="251">
      <c r="A97" s="16" t="n"/>
      <c r="B97" s="16" t="n"/>
      <c r="C97" s="16" t="n"/>
      <c r="D97" s="25" t="inlineStr">
        <is>
          <t>X</t>
        </is>
      </c>
      <c r="E97" s="16" t="n"/>
      <c r="F97" s="16" t="n"/>
      <c r="G97" s="155" t="inlineStr">
        <is>
          <t>Future Projections</t>
        </is>
      </c>
      <c r="U97" s="155" t="n"/>
      <c r="V97" s="155" t="n"/>
      <c r="W97" s="155" t="n"/>
      <c r="X97" s="155" t="n"/>
      <c r="Y97" s="156" t="n"/>
      <c r="Z97" s="156" t="n"/>
      <c r="AA97" s="156" t="n"/>
      <c r="AB97" s="156" t="n"/>
      <c r="AC97" s="156" t="n"/>
      <c r="AD97" s="156" t="n"/>
      <c r="AE97" s="156" t="n"/>
      <c r="AF97" s="156" t="n"/>
      <c r="AG97" s="156" t="n"/>
      <c r="AH97" s="156" t="n"/>
      <c r="AI97" s="156" t="n"/>
      <c r="AJ97" s="156" t="n"/>
      <c r="AK97" s="156" t="n"/>
      <c r="AL97" s="156" t="n"/>
      <c r="AM97" s="156" t="n"/>
      <c r="AN97" s="156" t="n"/>
      <c r="AO97" s="156" t="n"/>
      <c r="AP97" s="156" t="n"/>
      <c r="AQ97" s="156" t="n"/>
      <c r="AR97" s="156" t="n"/>
      <c r="AS97" s="156" t="n"/>
      <c r="AT97" s="156" t="n"/>
      <c r="AU97" s="16" t="n"/>
      <c r="AV97" s="16" t="n"/>
      <c r="AW97" s="16" t="n"/>
      <c r="AX97" s="16" t="n"/>
      <c r="AY97" s="16" t="n"/>
      <c r="AZ97" s="16" t="n"/>
      <c r="BA97" s="16" t="n"/>
      <c r="BB97" s="16" t="n"/>
      <c r="BC97" s="16" t="n"/>
      <c r="BD97" s="16" t="n"/>
      <c r="BE97" s="16" t="n"/>
      <c r="BF97" s="16" t="n"/>
      <c r="BG97" s="16" t="n"/>
      <c r="BH97" s="16" t="n"/>
      <c r="BI97" s="16" t="n"/>
      <c r="BJ97" s="16" t="n"/>
      <c r="BK97" s="16" t="n"/>
      <c r="BL97" s="16" t="n"/>
      <c r="BM97" s="16" t="n"/>
    </row>
    <row r="98" ht="13.5" customHeight="1" s="251">
      <c r="A98" s="16" t="n"/>
      <c r="B98" s="16" t="n"/>
      <c r="C98" s="16" t="n"/>
      <c r="D98" s="16" t="n"/>
      <c r="E98" s="16" t="n"/>
      <c r="F98" s="16" t="n"/>
      <c r="G98" s="30" t="n"/>
      <c r="H98" s="16" t="n"/>
      <c r="I98" s="16" t="n"/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  <c r="S98" s="16" t="n"/>
      <c r="T98" s="16" t="n"/>
      <c r="U98" s="16" t="n"/>
      <c r="V98" s="16" t="n"/>
      <c r="W98" s="16" t="n"/>
      <c r="X98" s="16" t="n"/>
      <c r="Y98" s="16" t="n"/>
      <c r="Z98" s="16" t="n"/>
      <c r="AA98" s="16" t="n"/>
      <c r="AB98" s="16" t="n"/>
      <c r="AC98" s="16" t="n"/>
      <c r="AD98" s="16" t="n"/>
      <c r="AE98" s="16" t="n"/>
      <c r="AF98" s="16" t="n"/>
      <c r="AG98" s="16" t="n"/>
      <c r="AH98" s="16" t="n"/>
      <c r="AI98" s="16" t="n"/>
      <c r="AJ98" s="16" t="n"/>
      <c r="AK98" s="16" t="n"/>
      <c r="AL98" s="16" t="n"/>
      <c r="AM98" s="16" t="n"/>
      <c r="AN98" s="16" t="n"/>
      <c r="AO98" s="16" t="n"/>
      <c r="AP98" s="16" t="n"/>
      <c r="AQ98" s="16" t="n"/>
      <c r="AR98" s="16" t="n"/>
      <c r="AS98" s="16" t="n"/>
      <c r="AT98" s="16" t="n"/>
      <c r="AU98" s="16" t="n"/>
      <c r="AV98" s="16" t="n"/>
      <c r="AW98" s="16" t="n"/>
      <c r="AX98" s="16" t="n"/>
      <c r="AY98" s="16" t="n"/>
      <c r="AZ98" s="16" t="n"/>
      <c r="BA98" s="16" t="n"/>
      <c r="BB98" s="16" t="n"/>
      <c r="BC98" s="16" t="n"/>
      <c r="BD98" s="16" t="n"/>
      <c r="BE98" s="16" t="n"/>
      <c r="BF98" s="16" t="n"/>
      <c r="BG98" s="16" t="n"/>
      <c r="BH98" s="16" t="n"/>
      <c r="BI98" s="16" t="n"/>
      <c r="BJ98" s="16" t="n"/>
      <c r="BK98" s="16" t="n"/>
      <c r="BL98" s="16" t="n"/>
      <c r="BM98" s="16" t="n"/>
    </row>
    <row r="99" ht="13.5" customHeight="1" s="251">
      <c r="A99" s="16" t="n"/>
      <c r="B99" s="16" t="n"/>
      <c r="C99" s="16" t="n"/>
      <c r="D99" s="16" t="n"/>
      <c r="E99" s="16" t="n"/>
      <c r="F99" s="16" t="n"/>
      <c r="G99" s="30" t="n"/>
      <c r="H99" s="16" t="n"/>
      <c r="I99" s="16" t="n"/>
      <c r="J99" s="16" t="n"/>
      <c r="K99" s="16" t="n"/>
      <c r="L99" s="157" t="n">
        <v>2017</v>
      </c>
      <c r="M99" s="157" t="n">
        <v>2018</v>
      </c>
      <c r="N99" s="157" t="n">
        <v>2019</v>
      </c>
      <c r="O99" s="157" t="n">
        <v>2020</v>
      </c>
      <c r="P99" s="157" t="n">
        <v>2021</v>
      </c>
      <c r="Q99" s="157" t="n">
        <v>2022</v>
      </c>
      <c r="R99" s="157" t="n">
        <v>2023</v>
      </c>
      <c r="S99" s="157" t="n">
        <v>2024</v>
      </c>
      <c r="T99" s="157" t="n">
        <v>2025</v>
      </c>
      <c r="U99" s="157" t="n">
        <v>2026</v>
      </c>
      <c r="V99" s="157" t="n">
        <v>2027</v>
      </c>
      <c r="W99" s="157" t="n">
        <v>2028</v>
      </c>
      <c r="X99" s="157" t="n">
        <v>2029</v>
      </c>
      <c r="Y99" s="157" t="n">
        <v>2030</v>
      </c>
      <c r="Z99" s="157" t="n">
        <v>2031</v>
      </c>
      <c r="AA99" s="157" t="n">
        <v>2032</v>
      </c>
      <c r="AB99" s="157" t="n">
        <v>2033</v>
      </c>
      <c r="AC99" s="157" t="n">
        <v>2034</v>
      </c>
      <c r="AD99" s="157" t="n">
        <v>2035</v>
      </c>
      <c r="AE99" s="157" t="n">
        <v>2036</v>
      </c>
      <c r="AF99" s="157" t="n">
        <v>2037</v>
      </c>
      <c r="AG99" s="157" t="n">
        <v>2038</v>
      </c>
      <c r="AH99" s="157" t="n">
        <v>2039</v>
      </c>
      <c r="AI99" s="157" t="n">
        <v>2040</v>
      </c>
      <c r="AJ99" s="157" t="n">
        <v>2041</v>
      </c>
      <c r="AK99" s="157" t="n">
        <v>2042</v>
      </c>
      <c r="AL99" s="157" t="n">
        <v>2043</v>
      </c>
      <c r="AM99" s="157" t="n">
        <v>2044</v>
      </c>
      <c r="AN99" s="157" t="n">
        <v>2045</v>
      </c>
      <c r="AO99" s="157" t="n">
        <v>2046</v>
      </c>
      <c r="AP99" s="157" t="n">
        <v>2047</v>
      </c>
      <c r="AQ99" s="157" t="n">
        <v>2048</v>
      </c>
      <c r="AR99" s="157" t="n">
        <v>2049</v>
      </c>
      <c r="AS99" s="157" t="n">
        <v>2050</v>
      </c>
      <c r="AT99" s="16" t="n"/>
      <c r="AU99" s="16" t="n"/>
      <c r="AV99" s="16" t="n"/>
      <c r="AW99" s="16" t="n"/>
      <c r="AX99" s="16" t="n"/>
      <c r="AY99" s="16" t="n"/>
      <c r="AZ99" s="16" t="n"/>
      <c r="BA99" s="16" t="n"/>
      <c r="BB99" s="16" t="n"/>
      <c r="BC99" s="16" t="n"/>
      <c r="BD99" s="16" t="n"/>
      <c r="BE99" s="16" t="n"/>
      <c r="BF99" s="16" t="n"/>
      <c r="BG99" s="16" t="n"/>
      <c r="BH99" s="16" t="n"/>
      <c r="BI99" s="16" t="n"/>
      <c r="BJ99" s="16" t="n"/>
      <c r="BK99" s="16" t="n"/>
      <c r="BL99" s="16" t="n"/>
      <c r="BM99" s="16" t="n"/>
    </row>
    <row r="100" ht="13.5" customHeight="1" s="251">
      <c r="A100" s="16" t="n"/>
      <c r="B100" s="16" t="n"/>
      <c r="C100" s="16" t="n"/>
      <c r="D100" s="16" t="n"/>
      <c r="E100" s="16" t="n"/>
      <c r="F100" s="16" t="n"/>
      <c r="G100" s="30" t="n"/>
      <c r="H100" s="280" t="inlineStr">
        <is>
          <t>Techno-Economic Cost and Performance Parameters</t>
        </is>
      </c>
      <c r="I100" s="16" t="n"/>
      <c r="J100" s="281" t="inlineStr">
        <is>
          <t>Net Capacity Factor (%)</t>
        </is>
      </c>
      <c r="K100" s="160" t="inlineStr">
        <is>
          <t>Res PV - Seattle - Low</t>
        </is>
      </c>
      <c r="L100" s="161" t="n">
        <v>0.1258427529283381</v>
      </c>
      <c r="M100" s="161" t="n">
        <v>0.126024566053832</v>
      </c>
      <c r="N100" s="161" t="n">
        <v>0.1262063791793261</v>
      </c>
      <c r="O100" s="161" t="n">
        <v>0.12638819230482</v>
      </c>
      <c r="P100" s="161" t="n">
        <v>0.126570005430314</v>
      </c>
      <c r="Q100" s="161" t="n">
        <v>0.126751818555808</v>
      </c>
      <c r="R100" s="161" t="n">
        <v>0.126933631681302</v>
      </c>
      <c r="S100" s="161" t="n">
        <v>0.127115444806796</v>
      </c>
      <c r="T100" s="161" t="n">
        <v>0.1272972579322899</v>
      </c>
      <c r="U100" s="161" t="n">
        <v>0.1274790710577839</v>
      </c>
      <c r="V100" s="161" t="n">
        <v>0.1276608841832779</v>
      </c>
      <c r="W100" s="161" t="n">
        <v>0.1278426973087719</v>
      </c>
      <c r="X100" s="161" t="n">
        <v>0.1280245104342659</v>
      </c>
      <c r="Y100" s="161" t="n">
        <v>0.1282063235597598</v>
      </c>
      <c r="Z100" s="161" t="n">
        <v>0.1283881366852538</v>
      </c>
      <c r="AA100" s="161" t="n">
        <v>0.1285699498107478</v>
      </c>
      <c r="AB100" s="161" t="n">
        <v>0.1287517629362418</v>
      </c>
      <c r="AC100" s="161" t="n">
        <v>0.1289335760617357</v>
      </c>
      <c r="AD100" s="161" t="n">
        <v>0.1291153891872297</v>
      </c>
      <c r="AE100" s="161" t="n">
        <v>0.1292972023127237</v>
      </c>
      <c r="AF100" s="161" t="n">
        <v>0.1294790154382177</v>
      </c>
      <c r="AG100" s="161" t="n">
        <v>0.1296608285637117</v>
      </c>
      <c r="AH100" s="161" t="n">
        <v>0.1298426416892056</v>
      </c>
      <c r="AI100" s="161" t="n">
        <v>0.1300244548146996</v>
      </c>
      <c r="AJ100" s="161" t="n">
        <v>0.1302062679401936</v>
      </c>
      <c r="AK100" s="161" t="n">
        <v>0.1303880810656876</v>
      </c>
      <c r="AL100" s="161" t="n">
        <v>0.1305698941911816</v>
      </c>
      <c r="AM100" s="161" t="n">
        <v>0.1307517073166755</v>
      </c>
      <c r="AN100" s="161" t="n">
        <v>0.1309335204421695</v>
      </c>
      <c r="AO100" s="161" t="n">
        <v>0.1311153335676635</v>
      </c>
      <c r="AP100" s="161" t="n">
        <v>0.1312971466931575</v>
      </c>
      <c r="AQ100" s="161" t="n">
        <v>0.1314789598186515</v>
      </c>
      <c r="AR100" s="161" t="n">
        <v>0.1316607729441454</v>
      </c>
      <c r="AS100" s="161" t="n">
        <v>0.1318425860696397</v>
      </c>
      <c r="AT100" s="16" t="n"/>
      <c r="AU100" s="16" t="n"/>
      <c r="AV100" s="16" t="n"/>
      <c r="AW100" s="16" t="n"/>
      <c r="AX100" s="16" t="n"/>
      <c r="AY100" s="16" t="n"/>
      <c r="AZ100" s="16" t="n"/>
      <c r="BA100" s="16" t="n"/>
      <c r="BB100" s="16" t="n"/>
      <c r="BC100" s="16" t="n"/>
      <c r="BD100" s="16" t="n"/>
      <c r="BE100" s="16" t="n"/>
      <c r="BF100" s="16" t="n"/>
      <c r="BG100" s="16" t="n"/>
      <c r="BH100" s="16" t="n"/>
      <c r="BI100" s="16" t="n"/>
      <c r="BJ100" s="16" t="n"/>
      <c r="BK100" s="16" t="n"/>
      <c r="BL100" s="16" t="n"/>
      <c r="BM100" s="16" t="n"/>
    </row>
    <row r="101" ht="13.5" customHeight="1" s="251">
      <c r="A101" s="16" t="n"/>
      <c r="B101" s="16" t="n"/>
      <c r="C101" s="16" t="n"/>
      <c r="D101" s="16" t="n"/>
      <c r="E101" s="16" t="n"/>
      <c r="F101" s="16" t="n"/>
      <c r="G101" s="30" t="n"/>
      <c r="I101" s="16" t="n"/>
      <c r="J101" s="282" t="n"/>
      <c r="K101" s="19" t="inlineStr">
        <is>
          <t>Res PV - Seattle - Mid</t>
        </is>
      </c>
      <c r="L101" s="163" t="n">
        <v>0.1258427529283381</v>
      </c>
      <c r="M101" s="163" t="n">
        <v>0.125923990432199</v>
      </c>
      <c r="N101" s="163" t="n">
        <v>0.126005227936059</v>
      </c>
      <c r="O101" s="163" t="n">
        <v>0.1260864654399195</v>
      </c>
      <c r="P101" s="163" t="n">
        <v>0.12616770294378</v>
      </c>
      <c r="Q101" s="163" t="n">
        <v>0.1262489404476404</v>
      </c>
      <c r="R101" s="163" t="n">
        <v>0.1263301779515009</v>
      </c>
      <c r="S101" s="163" t="n">
        <v>0.1264114154553614</v>
      </c>
      <c r="T101" s="163" t="n">
        <v>0.1264926529592218</v>
      </c>
      <c r="U101" s="163" t="n">
        <v>0.1265738904630823</v>
      </c>
      <c r="V101" s="163" t="n">
        <v>0.1266551279669428</v>
      </c>
      <c r="W101" s="163" t="n">
        <v>0.1267363654708032</v>
      </c>
      <c r="X101" s="163" t="n">
        <v>0.1268176029746637</v>
      </c>
      <c r="Y101" s="163" t="n">
        <v>0.1268988404785241</v>
      </c>
      <c r="Z101" s="163" t="n">
        <v>0.1269800779823846</v>
      </c>
      <c r="AA101" s="163" t="n">
        <v>0.1270613154862451</v>
      </c>
      <c r="AB101" s="163" t="n">
        <v>0.1271425529901055</v>
      </c>
      <c r="AC101" s="163" t="n">
        <v>0.127223790493966</v>
      </c>
      <c r="AD101" s="163" t="n">
        <v>0.1273050279978265</v>
      </c>
      <c r="AE101" s="163" t="n">
        <v>0.1273862655016869</v>
      </c>
      <c r="AF101" s="163" t="n">
        <v>0.1274675030055474</v>
      </c>
      <c r="AG101" s="163" t="n">
        <v>0.1275487405094079</v>
      </c>
      <c r="AH101" s="163" t="n">
        <v>0.1276299780132683</v>
      </c>
      <c r="AI101" s="163" t="n">
        <v>0.1277112155171288</v>
      </c>
      <c r="AJ101" s="163" t="n">
        <v>0.1277924530209893</v>
      </c>
      <c r="AK101" s="163" t="n">
        <v>0.1278736905248497</v>
      </c>
      <c r="AL101" s="163" t="n">
        <v>0.1279549280287102</v>
      </c>
      <c r="AM101" s="163" t="n">
        <v>0.1280361655325707</v>
      </c>
      <c r="AN101" s="163" t="n">
        <v>0.1281174030364311</v>
      </c>
      <c r="AO101" s="163" t="n">
        <v>0.1281986405402916</v>
      </c>
      <c r="AP101" s="163" t="n">
        <v>0.1282798780441521</v>
      </c>
      <c r="AQ101" s="163" t="n">
        <v>0.1283611155480125</v>
      </c>
      <c r="AR101" s="163" t="n">
        <v>0.128442353051873</v>
      </c>
      <c r="AS101" s="163" t="n">
        <v>0.128523590555733</v>
      </c>
      <c r="AT101" s="16" t="n"/>
      <c r="AU101" s="16" t="n"/>
      <c r="AV101" s="16" t="n"/>
      <c r="AW101" s="16" t="n"/>
      <c r="AX101" s="16" t="n"/>
      <c r="AY101" s="16" t="n"/>
      <c r="AZ101" s="16" t="n"/>
      <c r="BA101" s="16" t="n"/>
      <c r="BB101" s="16" t="n"/>
      <c r="BC101" s="16" t="n"/>
      <c r="BD101" s="16" t="n"/>
      <c r="BE101" s="16" t="n"/>
      <c r="BF101" s="16" t="n"/>
      <c r="BG101" s="16" t="n"/>
      <c r="BH101" s="16" t="n"/>
      <c r="BI101" s="16" t="n"/>
      <c r="BJ101" s="16" t="n"/>
      <c r="BK101" s="16" t="n"/>
      <c r="BL101" s="16" t="n"/>
      <c r="BM101" s="16" t="n"/>
    </row>
    <row r="102" ht="13.5" customHeight="1" s="251">
      <c r="A102" s="16" t="n"/>
      <c r="B102" s="16" t="n"/>
      <c r="C102" s="16" t="n"/>
      <c r="D102" s="16" t="n"/>
      <c r="E102" s="16" t="n"/>
      <c r="F102" s="16" t="n"/>
      <c r="G102" s="30" t="n"/>
      <c r="I102" s="16" t="n"/>
      <c r="J102" s="282" t="n"/>
      <c r="K102" s="164" t="inlineStr">
        <is>
          <t>Res PV - Seattle - Constant</t>
        </is>
      </c>
      <c r="L102" s="165" t="n">
        <v>0.1258427529283381</v>
      </c>
      <c r="M102" s="165" t="n">
        <v>0.1258427529283381</v>
      </c>
      <c r="N102" s="165" t="n">
        <v>0.1258427529283381</v>
      </c>
      <c r="O102" s="165" t="n">
        <v>0.1258427529283381</v>
      </c>
      <c r="P102" s="165" t="n">
        <v>0.1258427529283381</v>
      </c>
      <c r="Q102" s="165" t="n">
        <v>0.1258427529283381</v>
      </c>
      <c r="R102" s="165" t="n">
        <v>0.1258427529283381</v>
      </c>
      <c r="S102" s="165" t="n">
        <v>0.1258427529283381</v>
      </c>
      <c r="T102" s="165" t="n">
        <v>0.1258427529283381</v>
      </c>
      <c r="U102" s="165" t="n">
        <v>0.1258427529283381</v>
      </c>
      <c r="V102" s="165" t="n">
        <v>0.1258427529283381</v>
      </c>
      <c r="W102" s="165" t="n">
        <v>0.1258427529283381</v>
      </c>
      <c r="X102" s="165" t="n">
        <v>0.1258427529283381</v>
      </c>
      <c r="Y102" s="165" t="n">
        <v>0.1258427529283381</v>
      </c>
      <c r="Z102" s="165" t="n">
        <v>0.1258427529283381</v>
      </c>
      <c r="AA102" s="165" t="n">
        <v>0.1258427529283381</v>
      </c>
      <c r="AB102" s="165" t="n">
        <v>0.1258427529283381</v>
      </c>
      <c r="AC102" s="165" t="n">
        <v>0.1258427529283381</v>
      </c>
      <c r="AD102" s="165" t="n">
        <v>0.1258427529283381</v>
      </c>
      <c r="AE102" s="165" t="n">
        <v>0.1258427529283381</v>
      </c>
      <c r="AF102" s="165" t="n">
        <v>0.1258427529283381</v>
      </c>
      <c r="AG102" s="165" t="n">
        <v>0.1258427529283381</v>
      </c>
      <c r="AH102" s="165" t="n">
        <v>0.1258427529283381</v>
      </c>
      <c r="AI102" s="165" t="n">
        <v>0.1258427529283381</v>
      </c>
      <c r="AJ102" s="165" t="n">
        <v>0.1258427529283381</v>
      </c>
      <c r="AK102" s="165" t="n">
        <v>0.1258427529283381</v>
      </c>
      <c r="AL102" s="165" t="n">
        <v>0.1258427529283381</v>
      </c>
      <c r="AM102" s="165" t="n">
        <v>0.1258427529283381</v>
      </c>
      <c r="AN102" s="165" t="n">
        <v>0.1258427529283381</v>
      </c>
      <c r="AO102" s="165" t="n">
        <v>0.1258427529283381</v>
      </c>
      <c r="AP102" s="165" t="n">
        <v>0.1258427529283381</v>
      </c>
      <c r="AQ102" s="165" t="n">
        <v>0.1258427529283381</v>
      </c>
      <c r="AR102" s="165" t="n">
        <v>0.1258427529283381</v>
      </c>
      <c r="AS102" s="165" t="n">
        <v>0.1258427529283381</v>
      </c>
      <c r="AT102" s="16" t="n"/>
      <c r="AU102" s="16" t="n"/>
      <c r="AV102" s="16" t="n"/>
      <c r="AW102" s="16" t="n"/>
      <c r="AX102" s="16" t="n"/>
      <c r="AY102" s="16" t="n"/>
      <c r="AZ102" s="16" t="n"/>
      <c r="BA102" s="16" t="n"/>
      <c r="BB102" s="16" t="n"/>
      <c r="BC102" s="16" t="n"/>
      <c r="BD102" s="16" t="n"/>
      <c r="BE102" s="16" t="n"/>
      <c r="BF102" s="16" t="n"/>
      <c r="BG102" s="16" t="n"/>
      <c r="BH102" s="16" t="n"/>
      <c r="BI102" s="16" t="n"/>
      <c r="BJ102" s="16" t="n"/>
      <c r="BK102" s="16" t="n"/>
      <c r="BL102" s="16" t="n"/>
      <c r="BM102" s="16" t="n"/>
    </row>
    <row r="103" ht="13.5" customHeight="1" s="251">
      <c r="A103" s="16" t="n"/>
      <c r="B103" s="16" t="n"/>
      <c r="C103" s="16" t="n"/>
      <c r="D103" s="16" t="n"/>
      <c r="E103" s="16" t="n"/>
      <c r="F103" s="16" t="n"/>
      <c r="G103" s="30" t="n"/>
      <c r="I103" s="16" t="n"/>
      <c r="J103" s="282" t="n"/>
      <c r="K103" s="160" t="inlineStr">
        <is>
          <t>Res PV - Chicago - Low</t>
        </is>
      </c>
      <c r="L103" s="161" t="n">
        <v>0.1478635223083303</v>
      </c>
      <c r="M103" s="161" t="n">
        <v>0.1480771502567966</v>
      </c>
      <c r="N103" s="161" t="n">
        <v>0.1482907782052628</v>
      </c>
      <c r="O103" s="161" t="n">
        <v>0.1485044061537291</v>
      </c>
      <c r="P103" s="161" t="n">
        <v>0.1487180341021954</v>
      </c>
      <c r="Q103" s="161" t="n">
        <v>0.1489316620506617</v>
      </c>
      <c r="R103" s="161" t="n">
        <v>0.1491452899991279</v>
      </c>
      <c r="S103" s="161" t="n">
        <v>0.1493589179475942</v>
      </c>
      <c r="T103" s="161" t="n">
        <v>0.1495725458960605</v>
      </c>
      <c r="U103" s="161" t="n">
        <v>0.1497861738445267</v>
      </c>
      <c r="V103" s="161" t="n">
        <v>0.149999801792993</v>
      </c>
      <c r="W103" s="161" t="n">
        <v>0.1502134297414593</v>
      </c>
      <c r="X103" s="161" t="n">
        <v>0.1504270576899256</v>
      </c>
      <c r="Y103" s="161" t="n">
        <v>0.1506406856383918</v>
      </c>
      <c r="Z103" s="161" t="n">
        <v>0.1508543135868581</v>
      </c>
      <c r="AA103" s="161" t="n">
        <v>0.1510679415353244</v>
      </c>
      <c r="AB103" s="161" t="n">
        <v>0.1512815694837907</v>
      </c>
      <c r="AC103" s="161" t="n">
        <v>0.1514951974322569</v>
      </c>
      <c r="AD103" s="161" t="n">
        <v>0.1517088253807232</v>
      </c>
      <c r="AE103" s="161" t="n">
        <v>0.1519224533291895</v>
      </c>
      <c r="AF103" s="161" t="n">
        <v>0.1521360812776557</v>
      </c>
      <c r="AG103" s="161" t="n">
        <v>0.152349709226122</v>
      </c>
      <c r="AH103" s="161" t="n">
        <v>0.1525633371745883</v>
      </c>
      <c r="AI103" s="161" t="n">
        <v>0.1527769651230546</v>
      </c>
      <c r="AJ103" s="161" t="n">
        <v>0.1529905930715208</v>
      </c>
      <c r="AK103" s="161" t="n">
        <v>0.1532042210199871</v>
      </c>
      <c r="AL103" s="161" t="n">
        <v>0.1534178489684534</v>
      </c>
      <c r="AM103" s="161" t="n">
        <v>0.1536314769169196</v>
      </c>
      <c r="AN103" s="161" t="n">
        <v>0.1538451048653859</v>
      </c>
      <c r="AO103" s="161" t="n">
        <v>0.1540587328138522</v>
      </c>
      <c r="AP103" s="161" t="n">
        <v>0.1542723607623185</v>
      </c>
      <c r="AQ103" s="161" t="n">
        <v>0.1544859887107847</v>
      </c>
      <c r="AR103" s="161" t="n">
        <v>0.154699616659251</v>
      </c>
      <c r="AS103" s="161" t="n">
        <v>0.1549132446077169</v>
      </c>
      <c r="AT103" s="16" t="n"/>
      <c r="AU103" s="16" t="n"/>
      <c r="AV103" s="16" t="n"/>
      <c r="AW103" s="16" t="n"/>
      <c r="AX103" s="16" t="n"/>
      <c r="AY103" s="16" t="n"/>
      <c r="AZ103" s="16" t="n"/>
      <c r="BA103" s="16" t="n"/>
      <c r="BB103" s="16" t="n"/>
      <c r="BC103" s="16" t="n"/>
      <c r="BD103" s="16" t="n"/>
      <c r="BE103" s="16" t="n"/>
      <c r="BF103" s="16" t="n"/>
      <c r="BG103" s="16" t="n"/>
      <c r="BH103" s="16" t="n"/>
      <c r="BI103" s="16" t="n"/>
      <c r="BJ103" s="16" t="n"/>
      <c r="BK103" s="16" t="n"/>
      <c r="BL103" s="16" t="n"/>
      <c r="BM103" s="16" t="n"/>
    </row>
    <row r="104" ht="13.5" customHeight="1" s="251">
      <c r="A104" s="16" t="n"/>
      <c r="B104" s="16" t="n"/>
      <c r="C104" s="16" t="n"/>
      <c r="D104" s="16" t="n"/>
      <c r="E104" s="16" t="n"/>
      <c r="F104" s="16" t="n"/>
      <c r="G104" s="30" t="n"/>
      <c r="I104" s="16" t="n"/>
      <c r="J104" s="282" t="n"/>
      <c r="K104" s="19" t="inlineStr">
        <is>
          <t>Res PV - Chicago - Mid</t>
        </is>
      </c>
      <c r="L104" s="163" t="n">
        <v>0.1478635223083303</v>
      </c>
      <c r="M104" s="163" t="n">
        <v>0.1479589752699417</v>
      </c>
      <c r="N104" s="163" t="n">
        <v>0.1480544282315531</v>
      </c>
      <c r="O104" s="163" t="n">
        <v>0.1481498811931645</v>
      </c>
      <c r="P104" s="163" t="n">
        <v>0.1482453341547759</v>
      </c>
      <c r="Q104" s="163" t="n">
        <v>0.1483407871163873</v>
      </c>
      <c r="R104" s="163" t="n">
        <v>0.1484362400779987</v>
      </c>
      <c r="S104" s="163" t="n">
        <v>0.1485316930396101</v>
      </c>
      <c r="T104" s="163" t="n">
        <v>0.1486271460012215</v>
      </c>
      <c r="U104" s="163" t="n">
        <v>0.1487225989628329</v>
      </c>
      <c r="V104" s="163" t="n">
        <v>0.1488180519244443</v>
      </c>
      <c r="W104" s="163" t="n">
        <v>0.1489135048860557</v>
      </c>
      <c r="X104" s="163" t="n">
        <v>0.1490089578476671</v>
      </c>
      <c r="Y104" s="163" t="n">
        <v>0.1491044108092785</v>
      </c>
      <c r="Z104" s="163" t="n">
        <v>0.1491998637708899</v>
      </c>
      <c r="AA104" s="163" t="n">
        <v>0.1492953167325013</v>
      </c>
      <c r="AB104" s="163" t="n">
        <v>0.1493907696941127</v>
      </c>
      <c r="AC104" s="163" t="n">
        <v>0.1494862226557241</v>
      </c>
      <c r="AD104" s="163" t="n">
        <v>0.1495816756173355</v>
      </c>
      <c r="AE104" s="163" t="n">
        <v>0.1496771285789469</v>
      </c>
      <c r="AF104" s="163" t="n">
        <v>0.1497725815405583</v>
      </c>
      <c r="AG104" s="163" t="n">
        <v>0.1498680345021697</v>
      </c>
      <c r="AH104" s="163" t="n">
        <v>0.149963487463781</v>
      </c>
      <c r="AI104" s="163" t="n">
        <v>0.1500589404253924</v>
      </c>
      <c r="AJ104" s="163" t="n">
        <v>0.1501543933870038</v>
      </c>
      <c r="AK104" s="163" t="n">
        <v>0.1502498463486152</v>
      </c>
      <c r="AL104" s="163" t="n">
        <v>0.1503452993102266</v>
      </c>
      <c r="AM104" s="163" t="n">
        <v>0.150440752271838</v>
      </c>
      <c r="AN104" s="163" t="n">
        <v>0.1505362052334494</v>
      </c>
      <c r="AO104" s="163" t="n">
        <v>0.1506316581950608</v>
      </c>
      <c r="AP104" s="163" t="n">
        <v>0.1507271111566722</v>
      </c>
      <c r="AQ104" s="163" t="n">
        <v>0.1508225641182836</v>
      </c>
      <c r="AR104" s="163" t="n">
        <v>0.150918017079895</v>
      </c>
      <c r="AS104" s="163" t="n">
        <v>0.1510134700415069</v>
      </c>
      <c r="AT104" s="16" t="n"/>
      <c r="AU104" s="16" t="n"/>
      <c r="AV104" s="16" t="n"/>
      <c r="AW104" s="16" t="n"/>
      <c r="AX104" s="16" t="n"/>
      <c r="AY104" s="16" t="n"/>
      <c r="AZ104" s="16" t="n"/>
      <c r="BA104" s="16" t="n"/>
      <c r="BB104" s="16" t="n"/>
      <c r="BC104" s="16" t="n"/>
      <c r="BD104" s="16" t="n"/>
      <c r="BE104" s="16" t="n"/>
      <c r="BF104" s="16" t="n"/>
      <c r="BG104" s="16" t="n"/>
      <c r="BH104" s="16" t="n"/>
      <c r="BI104" s="16" t="n"/>
      <c r="BJ104" s="16" t="n"/>
      <c r="BK104" s="16" t="n"/>
      <c r="BL104" s="16" t="n"/>
      <c r="BM104" s="16" t="n"/>
    </row>
    <row r="105" ht="13.5" customHeight="1" s="251">
      <c r="A105" s="16" t="n"/>
      <c r="B105" s="16" t="n"/>
      <c r="C105" s="16" t="n"/>
      <c r="D105" s="16" t="n"/>
      <c r="E105" s="16" t="n"/>
      <c r="F105" s="16" t="n"/>
      <c r="G105" s="30" t="n"/>
      <c r="I105" s="16" t="n"/>
      <c r="J105" s="282" t="n"/>
      <c r="K105" s="164" t="inlineStr">
        <is>
          <t>Res PV - Chicago - Constant</t>
        </is>
      </c>
      <c r="L105" s="165" t="n">
        <v>0.1478635223083303</v>
      </c>
      <c r="M105" s="165" t="n">
        <v>0.1478635223083303</v>
      </c>
      <c r="N105" s="165" t="n">
        <v>0.1478635223083303</v>
      </c>
      <c r="O105" s="165" t="n">
        <v>0.1478635223083303</v>
      </c>
      <c r="P105" s="165" t="n">
        <v>0.1478635223083303</v>
      </c>
      <c r="Q105" s="165" t="n">
        <v>0.1478635223083303</v>
      </c>
      <c r="R105" s="165" t="n">
        <v>0.1478635223083303</v>
      </c>
      <c r="S105" s="165" t="n">
        <v>0.1478635223083303</v>
      </c>
      <c r="T105" s="165" t="n">
        <v>0.1478635223083303</v>
      </c>
      <c r="U105" s="165" t="n">
        <v>0.1478635223083303</v>
      </c>
      <c r="V105" s="165" t="n">
        <v>0.1478635223083303</v>
      </c>
      <c r="W105" s="165" t="n">
        <v>0.1478635223083303</v>
      </c>
      <c r="X105" s="165" t="n">
        <v>0.1478635223083303</v>
      </c>
      <c r="Y105" s="165" t="n">
        <v>0.1478635223083303</v>
      </c>
      <c r="Z105" s="165" t="n">
        <v>0.1478635223083303</v>
      </c>
      <c r="AA105" s="165" t="n">
        <v>0.1478635223083303</v>
      </c>
      <c r="AB105" s="165" t="n">
        <v>0.1478635223083303</v>
      </c>
      <c r="AC105" s="165" t="n">
        <v>0.1478635223083303</v>
      </c>
      <c r="AD105" s="165" t="n">
        <v>0.1478635223083303</v>
      </c>
      <c r="AE105" s="165" t="n">
        <v>0.1478635223083303</v>
      </c>
      <c r="AF105" s="165" t="n">
        <v>0.1478635223083303</v>
      </c>
      <c r="AG105" s="165" t="n">
        <v>0.1478635223083303</v>
      </c>
      <c r="AH105" s="165" t="n">
        <v>0.1478635223083303</v>
      </c>
      <c r="AI105" s="165" t="n">
        <v>0.1478635223083303</v>
      </c>
      <c r="AJ105" s="165" t="n">
        <v>0.1478635223083303</v>
      </c>
      <c r="AK105" s="165" t="n">
        <v>0.1478635223083303</v>
      </c>
      <c r="AL105" s="165" t="n">
        <v>0.1478635223083303</v>
      </c>
      <c r="AM105" s="165" t="n">
        <v>0.1478635223083303</v>
      </c>
      <c r="AN105" s="165" t="n">
        <v>0.1478635223083303</v>
      </c>
      <c r="AO105" s="165" t="n">
        <v>0.1478635223083303</v>
      </c>
      <c r="AP105" s="165" t="n">
        <v>0.1478635223083303</v>
      </c>
      <c r="AQ105" s="165" t="n">
        <v>0.1478635223083303</v>
      </c>
      <c r="AR105" s="165" t="n">
        <v>0.1478635223083303</v>
      </c>
      <c r="AS105" s="165" t="n">
        <v>0.1478635223083303</v>
      </c>
      <c r="AT105" s="16" t="n"/>
      <c r="AU105" s="16" t="n"/>
      <c r="AV105" s="16" t="n"/>
      <c r="AW105" s="16" t="n"/>
      <c r="AX105" s="16" t="n"/>
      <c r="AY105" s="16" t="n"/>
      <c r="AZ105" s="16" t="n"/>
      <c r="BA105" s="16" t="n"/>
      <c r="BB105" s="16" t="n"/>
      <c r="BC105" s="16" t="n"/>
      <c r="BD105" s="16" t="n"/>
      <c r="BE105" s="16" t="n"/>
      <c r="BF105" s="16" t="n"/>
      <c r="BG105" s="16" t="n"/>
      <c r="BH105" s="16" t="n"/>
      <c r="BI105" s="16" t="n"/>
      <c r="BJ105" s="16" t="n"/>
      <c r="BK105" s="16" t="n"/>
      <c r="BL105" s="16" t="n"/>
      <c r="BM105" s="16" t="n"/>
    </row>
    <row r="106" ht="13.5" customHeight="1" s="251">
      <c r="A106" s="16" t="n"/>
      <c r="B106" s="16" t="n"/>
      <c r="C106" s="16" t="n"/>
      <c r="D106" s="16" t="n"/>
      <c r="E106" s="16" t="n"/>
      <c r="F106" s="16" t="n"/>
      <c r="G106" s="30" t="n"/>
      <c r="I106" s="16" t="n"/>
      <c r="J106" s="282" t="n"/>
      <c r="K106" s="160" t="inlineStr">
        <is>
          <t>Res PV - Kansas City - Low</t>
        </is>
      </c>
      <c r="L106" s="161" t="n">
        <v>0.162073951055187</v>
      </c>
      <c r="M106" s="161" t="n">
        <v>0.1623081097247711</v>
      </c>
      <c r="N106" s="161" t="n">
        <v>0.1625422683943552</v>
      </c>
      <c r="O106" s="161" t="n">
        <v>0.1627764270639394</v>
      </c>
      <c r="P106" s="161" t="n">
        <v>0.1630105857335235</v>
      </c>
      <c r="Q106" s="161" t="n">
        <v>0.1632447444031076</v>
      </c>
      <c r="R106" s="161" t="n">
        <v>0.1634789030726917</v>
      </c>
      <c r="S106" s="161" t="n">
        <v>0.1637130617422758</v>
      </c>
      <c r="T106" s="161" t="n">
        <v>0.16394722041186</v>
      </c>
      <c r="U106" s="161" t="n">
        <v>0.1641813790814441</v>
      </c>
      <c r="V106" s="161" t="n">
        <v>0.1644155377510282</v>
      </c>
      <c r="W106" s="161" t="n">
        <v>0.1646496964206123</v>
      </c>
      <c r="X106" s="161" t="n">
        <v>0.1648838550901965</v>
      </c>
      <c r="Y106" s="161" t="n">
        <v>0.1651180137597806</v>
      </c>
      <c r="Z106" s="161" t="n">
        <v>0.1653521724293647</v>
      </c>
      <c r="AA106" s="161" t="n">
        <v>0.1655863310989488</v>
      </c>
      <c r="AB106" s="161" t="n">
        <v>0.1658204897685329</v>
      </c>
      <c r="AC106" s="161" t="n">
        <v>0.1660546484381171</v>
      </c>
      <c r="AD106" s="161" t="n">
        <v>0.1662888071077012</v>
      </c>
      <c r="AE106" s="161" t="n">
        <v>0.1665229657772853</v>
      </c>
      <c r="AF106" s="161" t="n">
        <v>0.1667571244468694</v>
      </c>
      <c r="AG106" s="161" t="n">
        <v>0.1669912831164536</v>
      </c>
      <c r="AH106" s="161" t="n">
        <v>0.1672254417860377</v>
      </c>
      <c r="AI106" s="161" t="n">
        <v>0.1674596004556218</v>
      </c>
      <c r="AJ106" s="161" t="n">
        <v>0.1676937591252059</v>
      </c>
      <c r="AK106" s="161" t="n">
        <v>0.16792791779479</v>
      </c>
      <c r="AL106" s="161" t="n">
        <v>0.1681620764643742</v>
      </c>
      <c r="AM106" s="161" t="n">
        <v>0.1683962351339583</v>
      </c>
      <c r="AN106" s="161" t="n">
        <v>0.1686303938035424</v>
      </c>
      <c r="AO106" s="161" t="n">
        <v>0.1688645524731265</v>
      </c>
      <c r="AP106" s="161" t="n">
        <v>0.1690987111427107</v>
      </c>
      <c r="AQ106" s="161" t="n">
        <v>0.1693328698122948</v>
      </c>
      <c r="AR106" s="161" t="n">
        <v>0.1695670284818789</v>
      </c>
      <c r="AS106" s="161" t="n">
        <v>0.1698011871514631</v>
      </c>
      <c r="AT106" s="16" t="n"/>
      <c r="AU106" s="16" t="n"/>
      <c r="AV106" s="16" t="n"/>
      <c r="AW106" s="16" t="n"/>
      <c r="AX106" s="16" t="n"/>
      <c r="AY106" s="16" t="n"/>
      <c r="AZ106" s="16" t="n"/>
      <c r="BA106" s="16" t="n"/>
      <c r="BB106" s="16" t="n"/>
      <c r="BC106" s="16" t="n"/>
      <c r="BD106" s="16" t="n"/>
      <c r="BE106" s="16" t="n"/>
      <c r="BF106" s="16" t="n"/>
      <c r="BG106" s="16" t="n"/>
      <c r="BH106" s="16" t="n"/>
      <c r="BI106" s="16" t="n"/>
      <c r="BJ106" s="16" t="n"/>
      <c r="BK106" s="16" t="n"/>
      <c r="BL106" s="16" t="n"/>
      <c r="BM106" s="16" t="n"/>
    </row>
    <row r="107" ht="13.5" customHeight="1" s="251">
      <c r="A107" s="16" t="n"/>
      <c r="B107" s="16" t="n"/>
      <c r="C107" s="16" t="n"/>
      <c r="D107" s="16" t="n"/>
      <c r="E107" s="16" t="n"/>
      <c r="F107" s="16" t="n"/>
      <c r="G107" s="30" t="n"/>
      <c r="I107" s="16" t="n"/>
      <c r="J107" s="282" t="n"/>
      <c r="K107" s="19" t="inlineStr">
        <is>
          <t>Res PV - Kansas City - Mid</t>
        </is>
      </c>
      <c r="L107" s="163" t="n">
        <v>0.162073951055187</v>
      </c>
      <c r="M107" s="163" t="n">
        <v>0.1621785775268601</v>
      </c>
      <c r="N107" s="163" t="n">
        <v>0.1622832039985332</v>
      </c>
      <c r="O107" s="163" t="n">
        <v>0.1623878304702063</v>
      </c>
      <c r="P107" s="163" t="n">
        <v>0.1624924569418794</v>
      </c>
      <c r="Q107" s="163" t="n">
        <v>0.1625970834135526</v>
      </c>
      <c r="R107" s="163" t="n">
        <v>0.1627017098852257</v>
      </c>
      <c r="S107" s="163" t="n">
        <v>0.1628063363568988</v>
      </c>
      <c r="T107" s="163" t="n">
        <v>0.1629109628285719</v>
      </c>
      <c r="U107" s="163" t="n">
        <v>0.163015589300245</v>
      </c>
      <c r="V107" s="163" t="n">
        <v>0.1631202157719181</v>
      </c>
      <c r="W107" s="163" t="n">
        <v>0.1632248422435912</v>
      </c>
      <c r="X107" s="163" t="n">
        <v>0.1633294687152644</v>
      </c>
      <c r="Y107" s="163" t="n">
        <v>0.1634340951869375</v>
      </c>
      <c r="Z107" s="163" t="n">
        <v>0.1635387216586106</v>
      </c>
      <c r="AA107" s="163" t="n">
        <v>0.1636433481302837</v>
      </c>
      <c r="AB107" s="163" t="n">
        <v>0.1637479746019568</v>
      </c>
      <c r="AC107" s="163" t="n">
        <v>0.1638526010736299</v>
      </c>
      <c r="AD107" s="163" t="n">
        <v>0.163957227545303</v>
      </c>
      <c r="AE107" s="163" t="n">
        <v>0.1640618540169761</v>
      </c>
      <c r="AF107" s="163" t="n">
        <v>0.1641664804886493</v>
      </c>
      <c r="AG107" s="163" t="n">
        <v>0.1642711069603224</v>
      </c>
      <c r="AH107" s="163" t="n">
        <v>0.1643757334319955</v>
      </c>
      <c r="AI107" s="163" t="n">
        <v>0.1644803599036686</v>
      </c>
      <c r="AJ107" s="163" t="n">
        <v>0.1645849863753417</v>
      </c>
      <c r="AK107" s="163" t="n">
        <v>0.1646896128470148</v>
      </c>
      <c r="AL107" s="163" t="n">
        <v>0.1647942393186879</v>
      </c>
      <c r="AM107" s="163" t="n">
        <v>0.1648988657903611</v>
      </c>
      <c r="AN107" s="163" t="n">
        <v>0.1650034922620342</v>
      </c>
      <c r="AO107" s="163" t="n">
        <v>0.1651081187337073</v>
      </c>
      <c r="AP107" s="163" t="n">
        <v>0.1652127452053804</v>
      </c>
      <c r="AQ107" s="163" t="n">
        <v>0.1653173716770535</v>
      </c>
      <c r="AR107" s="163" t="n">
        <v>0.1654219981487266</v>
      </c>
      <c r="AS107" s="163" t="n">
        <v>0.1655266246204</v>
      </c>
      <c r="AT107" s="16" t="n"/>
      <c r="AU107" s="16" t="n"/>
      <c r="AV107" s="16" t="n"/>
      <c r="AW107" s="16" t="n"/>
      <c r="AX107" s="16" t="n"/>
      <c r="AY107" s="16" t="n"/>
      <c r="AZ107" s="16" t="n"/>
      <c r="BA107" s="16" t="n"/>
      <c r="BB107" s="16" t="n"/>
      <c r="BC107" s="16" t="n"/>
      <c r="BD107" s="16" t="n"/>
      <c r="BE107" s="16" t="n"/>
      <c r="BF107" s="16" t="n"/>
      <c r="BG107" s="16" t="n"/>
      <c r="BH107" s="16" t="n"/>
      <c r="BI107" s="16" t="n"/>
      <c r="BJ107" s="16" t="n"/>
      <c r="BK107" s="16" t="n"/>
      <c r="BL107" s="16" t="n"/>
      <c r="BM107" s="16" t="n"/>
    </row>
    <row r="108" ht="13.5" customHeight="1" s="251">
      <c r="A108" s="16" t="n"/>
      <c r="B108" s="16" t="n"/>
      <c r="C108" s="16" t="n"/>
      <c r="D108" s="16" t="n"/>
      <c r="E108" s="16" t="n"/>
      <c r="F108" s="16" t="n"/>
      <c r="G108" s="30" t="n"/>
      <c r="I108" s="16" t="n"/>
      <c r="J108" s="282" t="n"/>
      <c r="K108" s="164" t="inlineStr">
        <is>
          <t>Res PV - Kansas City - Constant</t>
        </is>
      </c>
      <c r="L108" s="165" t="n">
        <v>0.162073951055187</v>
      </c>
      <c r="M108" s="165" t="n">
        <v>0.162073951055187</v>
      </c>
      <c r="N108" s="165" t="n">
        <v>0.162073951055187</v>
      </c>
      <c r="O108" s="165" t="n">
        <v>0.162073951055187</v>
      </c>
      <c r="P108" s="165" t="n">
        <v>0.162073951055187</v>
      </c>
      <c r="Q108" s="165" t="n">
        <v>0.162073951055187</v>
      </c>
      <c r="R108" s="165" t="n">
        <v>0.162073951055187</v>
      </c>
      <c r="S108" s="165" t="n">
        <v>0.162073951055187</v>
      </c>
      <c r="T108" s="165" t="n">
        <v>0.162073951055187</v>
      </c>
      <c r="U108" s="165" t="n">
        <v>0.162073951055187</v>
      </c>
      <c r="V108" s="165" t="n">
        <v>0.162073951055187</v>
      </c>
      <c r="W108" s="165" t="n">
        <v>0.162073951055187</v>
      </c>
      <c r="X108" s="165" t="n">
        <v>0.162073951055187</v>
      </c>
      <c r="Y108" s="165" t="n">
        <v>0.162073951055187</v>
      </c>
      <c r="Z108" s="165" t="n">
        <v>0.162073951055187</v>
      </c>
      <c r="AA108" s="165" t="n">
        <v>0.162073951055187</v>
      </c>
      <c r="AB108" s="165" t="n">
        <v>0.162073951055187</v>
      </c>
      <c r="AC108" s="165" t="n">
        <v>0.162073951055187</v>
      </c>
      <c r="AD108" s="165" t="n">
        <v>0.162073951055187</v>
      </c>
      <c r="AE108" s="165" t="n">
        <v>0.162073951055187</v>
      </c>
      <c r="AF108" s="165" t="n">
        <v>0.162073951055187</v>
      </c>
      <c r="AG108" s="165" t="n">
        <v>0.162073951055187</v>
      </c>
      <c r="AH108" s="165" t="n">
        <v>0.162073951055187</v>
      </c>
      <c r="AI108" s="165" t="n">
        <v>0.162073951055187</v>
      </c>
      <c r="AJ108" s="165" t="n">
        <v>0.162073951055187</v>
      </c>
      <c r="AK108" s="165" t="n">
        <v>0.162073951055187</v>
      </c>
      <c r="AL108" s="165" t="n">
        <v>0.162073951055187</v>
      </c>
      <c r="AM108" s="165" t="n">
        <v>0.162073951055187</v>
      </c>
      <c r="AN108" s="165" t="n">
        <v>0.162073951055187</v>
      </c>
      <c r="AO108" s="165" t="n">
        <v>0.162073951055187</v>
      </c>
      <c r="AP108" s="165" t="n">
        <v>0.162073951055187</v>
      </c>
      <c r="AQ108" s="165" t="n">
        <v>0.162073951055187</v>
      </c>
      <c r="AR108" s="165" t="n">
        <v>0.162073951055187</v>
      </c>
      <c r="AS108" s="165" t="n">
        <v>0.162073951055187</v>
      </c>
      <c r="AT108" s="16" t="n"/>
      <c r="AU108" s="16" t="n"/>
      <c r="AV108" s="16" t="n"/>
      <c r="AW108" s="16" t="n"/>
      <c r="AX108" s="16" t="n"/>
      <c r="AY108" s="16" t="n"/>
      <c r="AZ108" s="16" t="n"/>
      <c r="BA108" s="16" t="n"/>
      <c r="BB108" s="16" t="n"/>
      <c r="BC108" s="16" t="n"/>
      <c r="BD108" s="16" t="n"/>
      <c r="BE108" s="16" t="n"/>
      <c r="BF108" s="16" t="n"/>
      <c r="BG108" s="16" t="n"/>
      <c r="BH108" s="16" t="n"/>
      <c r="BI108" s="16" t="n"/>
      <c r="BJ108" s="16" t="n"/>
      <c r="BK108" s="16" t="n"/>
      <c r="BL108" s="16" t="n"/>
      <c r="BM108" s="16" t="n"/>
    </row>
    <row r="109" ht="13.5" customHeight="1" s="251">
      <c r="A109" s="16" t="n"/>
      <c r="B109" s="16" t="n"/>
      <c r="C109" s="16" t="n"/>
      <c r="D109" s="16" t="n"/>
      <c r="E109" s="16" t="n"/>
      <c r="F109" s="16" t="n"/>
      <c r="G109" s="30" t="n"/>
      <c r="I109" s="16" t="n"/>
      <c r="J109" s="282" t="n"/>
      <c r="K109" s="160" t="inlineStr">
        <is>
          <t>Res PV - Los Angeles - Low</t>
        </is>
      </c>
      <c r="L109" s="161" t="n">
        <v>0.1821083567734363</v>
      </c>
      <c r="M109" s="161" t="n">
        <v>0.1823714604385508</v>
      </c>
      <c r="N109" s="161" t="n">
        <v>0.1826345641036654</v>
      </c>
      <c r="O109" s="161" t="n">
        <v>0.18289766776878</v>
      </c>
      <c r="P109" s="161" t="n">
        <v>0.1831607714338945</v>
      </c>
      <c r="Q109" s="161" t="n">
        <v>0.1834238750990091</v>
      </c>
      <c r="R109" s="161" t="n">
        <v>0.1836869787641237</v>
      </c>
      <c r="S109" s="161" t="n">
        <v>0.1839500824292382</v>
      </c>
      <c r="T109" s="161" t="n">
        <v>0.1842131860943528</v>
      </c>
      <c r="U109" s="161" t="n">
        <v>0.1844762897594673</v>
      </c>
      <c r="V109" s="161" t="n">
        <v>0.1847393934245819</v>
      </c>
      <c r="W109" s="161" t="n">
        <v>0.1850024970896965</v>
      </c>
      <c r="X109" s="161" t="n">
        <v>0.185265600754811</v>
      </c>
      <c r="Y109" s="161" t="n">
        <v>0.1855287044199256</v>
      </c>
      <c r="Z109" s="161" t="n">
        <v>0.1857918080850401</v>
      </c>
      <c r="AA109" s="161" t="n">
        <v>0.1860549117501547</v>
      </c>
      <c r="AB109" s="161" t="n">
        <v>0.1863180154152693</v>
      </c>
      <c r="AC109" s="161" t="n">
        <v>0.1865811190803838</v>
      </c>
      <c r="AD109" s="161" t="n">
        <v>0.1868442227454984</v>
      </c>
      <c r="AE109" s="161" t="n">
        <v>0.187107326410613</v>
      </c>
      <c r="AF109" s="161" t="n">
        <v>0.1873704300757275</v>
      </c>
      <c r="AG109" s="161" t="n">
        <v>0.1876335337408421</v>
      </c>
      <c r="AH109" s="161" t="n">
        <v>0.1878966374059566</v>
      </c>
      <c r="AI109" s="161" t="n">
        <v>0.1881597410710712</v>
      </c>
      <c r="AJ109" s="161" t="n">
        <v>0.1884228447361858</v>
      </c>
      <c r="AK109" s="161" t="n">
        <v>0.1886859484013003</v>
      </c>
      <c r="AL109" s="161" t="n">
        <v>0.1889490520664149</v>
      </c>
      <c r="AM109" s="161" t="n">
        <v>0.1892121557315294</v>
      </c>
      <c r="AN109" s="161" t="n">
        <v>0.189475259396644</v>
      </c>
      <c r="AO109" s="161" t="n">
        <v>0.1897383630617586</v>
      </c>
      <c r="AP109" s="161" t="n">
        <v>0.1900014667268731</v>
      </c>
      <c r="AQ109" s="161" t="n">
        <v>0.1902645703919877</v>
      </c>
      <c r="AR109" s="161" t="n">
        <v>0.1905276740571022</v>
      </c>
      <c r="AS109" s="161" t="n">
        <v>0.1907907777222171</v>
      </c>
      <c r="AT109" s="16" t="n"/>
      <c r="AU109" s="16" t="n"/>
      <c r="AV109" s="16" t="n"/>
      <c r="AW109" s="16" t="n"/>
      <c r="AX109" s="16" t="n"/>
      <c r="AY109" s="16" t="n"/>
      <c r="AZ109" s="16" t="n"/>
      <c r="BA109" s="16" t="n"/>
      <c r="BB109" s="16" t="n"/>
      <c r="BC109" s="16" t="n"/>
      <c r="BD109" s="16" t="n"/>
      <c r="BE109" s="16" t="n"/>
      <c r="BF109" s="16" t="n"/>
      <c r="BG109" s="16" t="n"/>
      <c r="BH109" s="16" t="n"/>
      <c r="BI109" s="16" t="n"/>
      <c r="BJ109" s="16" t="n"/>
      <c r="BK109" s="16" t="n"/>
      <c r="BL109" s="16" t="n"/>
      <c r="BM109" s="16" t="n"/>
    </row>
    <row r="110" ht="13.5" customHeight="1" s="251">
      <c r="A110" s="16" t="n"/>
      <c r="B110" s="16" t="n"/>
      <c r="C110" s="16" t="n"/>
      <c r="D110" s="16" t="n"/>
      <c r="E110" s="16" t="n"/>
      <c r="F110" s="16" t="n"/>
      <c r="G110" s="30" t="n"/>
      <c r="I110" s="16" t="n"/>
      <c r="J110" s="282" t="n"/>
      <c r="K110" s="19" t="inlineStr">
        <is>
          <t>Res PV - Los Angeles - Mid</t>
        </is>
      </c>
      <c r="L110" s="163" t="n">
        <v>0.1821083567734363</v>
      </c>
      <c r="M110" s="163" t="n">
        <v>0.1822259164103017</v>
      </c>
      <c r="N110" s="163" t="n">
        <v>0.1823434760471672</v>
      </c>
      <c r="O110" s="163" t="n">
        <v>0.1824610356840326</v>
      </c>
      <c r="P110" s="163" t="n">
        <v>0.182578595320898</v>
      </c>
      <c r="Q110" s="163" t="n">
        <v>0.1826961549577635</v>
      </c>
      <c r="R110" s="163" t="n">
        <v>0.1828137145946289</v>
      </c>
      <c r="S110" s="163" t="n">
        <v>0.1829312742314944</v>
      </c>
      <c r="T110" s="163" t="n">
        <v>0.1830488338683598</v>
      </c>
      <c r="U110" s="163" t="n">
        <v>0.1831663935052252</v>
      </c>
      <c r="V110" s="163" t="n">
        <v>0.1832839531420907</v>
      </c>
      <c r="W110" s="163" t="n">
        <v>0.1834015127789561</v>
      </c>
      <c r="X110" s="163" t="n">
        <v>0.1835190724158215</v>
      </c>
      <c r="Y110" s="163" t="n">
        <v>0.183636632052687</v>
      </c>
      <c r="Z110" s="163" t="n">
        <v>0.1837541916895524</v>
      </c>
      <c r="AA110" s="163" t="n">
        <v>0.1838717513264179</v>
      </c>
      <c r="AB110" s="163" t="n">
        <v>0.1839893109632833</v>
      </c>
      <c r="AC110" s="163" t="n">
        <v>0.1841068706001487</v>
      </c>
      <c r="AD110" s="163" t="n">
        <v>0.1842244302370142</v>
      </c>
      <c r="AE110" s="163" t="n">
        <v>0.1843419898738796</v>
      </c>
      <c r="AF110" s="163" t="n">
        <v>0.1844595495107451</v>
      </c>
      <c r="AG110" s="163" t="n">
        <v>0.1845771091476105</v>
      </c>
      <c r="AH110" s="163" t="n">
        <v>0.1846946687844759</v>
      </c>
      <c r="AI110" s="163" t="n">
        <v>0.1848122284213414</v>
      </c>
      <c r="AJ110" s="163" t="n">
        <v>0.1849297880582068</v>
      </c>
      <c r="AK110" s="163" t="n">
        <v>0.1850473476950723</v>
      </c>
      <c r="AL110" s="163" t="n">
        <v>0.1851649073319377</v>
      </c>
      <c r="AM110" s="163" t="n">
        <v>0.1852824669688031</v>
      </c>
      <c r="AN110" s="163" t="n">
        <v>0.1854000266056686</v>
      </c>
      <c r="AO110" s="163" t="n">
        <v>0.185517586242534</v>
      </c>
      <c r="AP110" s="163" t="n">
        <v>0.1856351458793994</v>
      </c>
      <c r="AQ110" s="163" t="n">
        <v>0.1857527055162649</v>
      </c>
      <c r="AR110" s="163" t="n">
        <v>0.1858702651531303</v>
      </c>
      <c r="AS110" s="163" t="n">
        <v>0.1859878247899958</v>
      </c>
      <c r="AT110" s="16" t="n"/>
      <c r="AU110" s="16" t="n"/>
      <c r="AV110" s="16" t="n"/>
      <c r="AW110" s="16" t="n"/>
      <c r="AX110" s="16" t="n"/>
      <c r="AY110" s="16" t="n"/>
      <c r="AZ110" s="16" t="n"/>
      <c r="BA110" s="16" t="n"/>
      <c r="BB110" s="16" t="n"/>
      <c r="BC110" s="16" t="n"/>
      <c r="BD110" s="16" t="n"/>
      <c r="BE110" s="16" t="n"/>
      <c r="BF110" s="16" t="n"/>
      <c r="BG110" s="16" t="n"/>
      <c r="BH110" s="16" t="n"/>
      <c r="BI110" s="16" t="n"/>
      <c r="BJ110" s="16" t="n"/>
      <c r="BK110" s="16" t="n"/>
      <c r="BL110" s="16" t="n"/>
      <c r="BM110" s="16" t="n"/>
    </row>
    <row r="111" ht="13.5" customHeight="1" s="251">
      <c r="A111" s="16" t="n"/>
      <c r="B111" s="16" t="n"/>
      <c r="C111" s="16" t="n"/>
      <c r="D111" s="16" t="n"/>
      <c r="E111" s="16" t="n"/>
      <c r="F111" s="16" t="n"/>
      <c r="G111" s="30" t="n"/>
      <c r="I111" s="16" t="n"/>
      <c r="J111" s="282" t="n"/>
      <c r="K111" s="164" t="inlineStr">
        <is>
          <t>Res PV - Los Angeles - Constant</t>
        </is>
      </c>
      <c r="L111" s="165" t="n">
        <v>0.1821083567734363</v>
      </c>
      <c r="M111" s="165" t="n">
        <v>0.1821083567734363</v>
      </c>
      <c r="N111" s="165" t="n">
        <v>0.1821083567734363</v>
      </c>
      <c r="O111" s="165" t="n">
        <v>0.1821083567734363</v>
      </c>
      <c r="P111" s="165" t="n">
        <v>0.1821083567734363</v>
      </c>
      <c r="Q111" s="165" t="n">
        <v>0.1821083567734363</v>
      </c>
      <c r="R111" s="165" t="n">
        <v>0.1821083567734363</v>
      </c>
      <c r="S111" s="165" t="n">
        <v>0.1821083567734363</v>
      </c>
      <c r="T111" s="165" t="n">
        <v>0.1821083567734363</v>
      </c>
      <c r="U111" s="165" t="n">
        <v>0.1821083567734363</v>
      </c>
      <c r="V111" s="165" t="n">
        <v>0.1821083567734363</v>
      </c>
      <c r="W111" s="165" t="n">
        <v>0.1821083567734363</v>
      </c>
      <c r="X111" s="165" t="n">
        <v>0.1821083567734363</v>
      </c>
      <c r="Y111" s="165" t="n">
        <v>0.1821083567734363</v>
      </c>
      <c r="Z111" s="165" t="n">
        <v>0.1821083567734363</v>
      </c>
      <c r="AA111" s="165" t="n">
        <v>0.1821083567734363</v>
      </c>
      <c r="AB111" s="165" t="n">
        <v>0.1821083567734363</v>
      </c>
      <c r="AC111" s="165" t="n">
        <v>0.1821083567734363</v>
      </c>
      <c r="AD111" s="165" t="n">
        <v>0.1821083567734363</v>
      </c>
      <c r="AE111" s="165" t="n">
        <v>0.1821083567734363</v>
      </c>
      <c r="AF111" s="165" t="n">
        <v>0.1821083567734363</v>
      </c>
      <c r="AG111" s="165" t="n">
        <v>0.1821083567734363</v>
      </c>
      <c r="AH111" s="165" t="n">
        <v>0.1821083567734363</v>
      </c>
      <c r="AI111" s="165" t="n">
        <v>0.1821083567734363</v>
      </c>
      <c r="AJ111" s="165" t="n">
        <v>0.1821083567734363</v>
      </c>
      <c r="AK111" s="165" t="n">
        <v>0.1821083567734363</v>
      </c>
      <c r="AL111" s="165" t="n">
        <v>0.1821083567734363</v>
      </c>
      <c r="AM111" s="165" t="n">
        <v>0.1821083567734363</v>
      </c>
      <c r="AN111" s="165" t="n">
        <v>0.1821083567734363</v>
      </c>
      <c r="AO111" s="165" t="n">
        <v>0.1821083567734363</v>
      </c>
      <c r="AP111" s="165" t="n">
        <v>0.1821083567734363</v>
      </c>
      <c r="AQ111" s="165" t="n">
        <v>0.1821083567734363</v>
      </c>
      <c r="AR111" s="165" t="n">
        <v>0.1821083567734363</v>
      </c>
      <c r="AS111" s="165" t="n">
        <v>0.1821083567734363</v>
      </c>
      <c r="AT111" s="16" t="n"/>
      <c r="AU111" s="16" t="n"/>
      <c r="AV111" s="16" t="n"/>
      <c r="AW111" s="16" t="n"/>
      <c r="AX111" s="16" t="n"/>
      <c r="AY111" s="16" t="n"/>
      <c r="AZ111" s="16" t="n"/>
      <c r="BA111" s="16" t="n"/>
      <c r="BB111" s="16" t="n"/>
      <c r="BC111" s="16" t="n"/>
      <c r="BD111" s="16" t="n"/>
      <c r="BE111" s="16" t="n"/>
      <c r="BF111" s="16" t="n"/>
      <c r="BG111" s="16" t="n"/>
      <c r="BH111" s="16" t="n"/>
      <c r="BI111" s="16" t="n"/>
      <c r="BJ111" s="16" t="n"/>
      <c r="BK111" s="16" t="n"/>
      <c r="BL111" s="16" t="n"/>
      <c r="BM111" s="16" t="n"/>
    </row>
    <row r="112" ht="13.5" customHeight="1" s="251">
      <c r="A112" s="16" t="n"/>
      <c r="B112" s="16" t="n"/>
      <c r="C112" s="16" t="n"/>
      <c r="D112" s="16" t="n"/>
      <c r="E112" s="16" t="n"/>
      <c r="F112" s="16" t="n"/>
      <c r="G112" s="30" t="n"/>
      <c r="I112" s="16" t="n"/>
      <c r="J112" s="282" t="n"/>
      <c r="K112" s="160" t="inlineStr">
        <is>
          <t>Res PV - Daggett, CA - Low</t>
        </is>
      </c>
      <c r="L112" s="161" t="n">
        <v>0.2080802727663709</v>
      </c>
      <c r="M112" s="161" t="n">
        <v>0.2083808997302998</v>
      </c>
      <c r="N112" s="161" t="n">
        <v>0.2086815266942286</v>
      </c>
      <c r="O112" s="161" t="n">
        <v>0.2089821536581575</v>
      </c>
      <c r="P112" s="161" t="n">
        <v>0.2092827806220863</v>
      </c>
      <c r="Q112" s="161" t="n">
        <v>0.2095834075860152</v>
      </c>
      <c r="R112" s="161" t="n">
        <v>0.209884034549944</v>
      </c>
      <c r="S112" s="161" t="n">
        <v>0.2101846615138729</v>
      </c>
      <c r="T112" s="161" t="n">
        <v>0.2104852884778017</v>
      </c>
      <c r="U112" s="161" t="n">
        <v>0.2107859154417306</v>
      </c>
      <c r="V112" s="161" t="n">
        <v>0.2110865424056594</v>
      </c>
      <c r="W112" s="161" t="n">
        <v>0.2113871693695883</v>
      </c>
      <c r="X112" s="161" t="n">
        <v>0.2116877963335171</v>
      </c>
      <c r="Y112" s="161" t="n">
        <v>0.211988423297446</v>
      </c>
      <c r="Z112" s="161" t="n">
        <v>0.2122890502613748</v>
      </c>
      <c r="AA112" s="161" t="n">
        <v>0.2125896772253037</v>
      </c>
      <c r="AB112" s="161" t="n">
        <v>0.2128903041892325</v>
      </c>
      <c r="AC112" s="161" t="n">
        <v>0.2131909311531614</v>
      </c>
      <c r="AD112" s="161" t="n">
        <v>0.2134915581170903</v>
      </c>
      <c r="AE112" s="161" t="n">
        <v>0.2137921850810191</v>
      </c>
      <c r="AF112" s="161" t="n">
        <v>0.214092812044948</v>
      </c>
      <c r="AG112" s="161" t="n">
        <v>0.2143934390088768</v>
      </c>
      <c r="AH112" s="161" t="n">
        <v>0.2146940659728057</v>
      </c>
      <c r="AI112" s="161" t="n">
        <v>0.2149946929367345</v>
      </c>
      <c r="AJ112" s="161" t="n">
        <v>0.2152953199006634</v>
      </c>
      <c r="AK112" s="161" t="n">
        <v>0.2155959468645922</v>
      </c>
      <c r="AL112" s="161" t="n">
        <v>0.2158965738285211</v>
      </c>
      <c r="AM112" s="161" t="n">
        <v>0.2161972007924499</v>
      </c>
      <c r="AN112" s="161" t="n">
        <v>0.2164978277563788</v>
      </c>
      <c r="AO112" s="161" t="n">
        <v>0.2167984547203076</v>
      </c>
      <c r="AP112" s="161" t="n">
        <v>0.2170990816842365</v>
      </c>
      <c r="AQ112" s="161" t="n">
        <v>0.2173997086481653</v>
      </c>
      <c r="AR112" s="161" t="n">
        <v>0.2177003356120942</v>
      </c>
      <c r="AS112" s="161" t="n">
        <v>0.2180009625760233</v>
      </c>
      <c r="AT112" s="16" t="n"/>
      <c r="AU112" s="16" t="n"/>
      <c r="AV112" s="16" t="n"/>
      <c r="AW112" s="16" t="n"/>
      <c r="AX112" s="16" t="n"/>
      <c r="AY112" s="16" t="n"/>
      <c r="AZ112" s="16" t="n"/>
      <c r="BA112" s="16" t="n"/>
      <c r="BB112" s="16" t="n"/>
      <c r="BC112" s="16" t="n"/>
      <c r="BD112" s="16" t="n"/>
      <c r="BE112" s="16" t="n"/>
      <c r="BF112" s="16" t="n"/>
      <c r="BG112" s="16" t="n"/>
      <c r="BH112" s="16" t="n"/>
      <c r="BI112" s="16" t="n"/>
      <c r="BJ112" s="16" t="n"/>
      <c r="BK112" s="16" t="n"/>
      <c r="BL112" s="16" t="n"/>
      <c r="BM112" s="16" t="n"/>
    </row>
    <row r="113" ht="13.5" customHeight="1" s="251">
      <c r="A113" s="16" t="n"/>
      <c r="B113" s="16" t="n"/>
      <c r="C113" s="16" t="n"/>
      <c r="D113" s="16" t="n"/>
      <c r="E113" s="16" t="n"/>
      <c r="F113" s="16" t="n"/>
      <c r="G113" s="30" t="n"/>
      <c r="I113" s="16" t="n"/>
      <c r="J113" s="282" t="n"/>
      <c r="K113" s="19" t="inlineStr">
        <is>
          <t>Res PV - Daggett, CA - Mid</t>
        </is>
      </c>
      <c r="L113" s="163" t="n">
        <v>0.2080802727663709</v>
      </c>
      <c r="M113" s="163" t="n">
        <v>0.2082145985147258</v>
      </c>
      <c r="N113" s="163" t="n">
        <v>0.2083489242630808</v>
      </c>
      <c r="O113" s="163" t="n">
        <v>0.2084832500114357</v>
      </c>
      <c r="P113" s="163" t="n">
        <v>0.2086175757597906</v>
      </c>
      <c r="Q113" s="163" t="n">
        <v>0.2087519015081455</v>
      </c>
      <c r="R113" s="163" t="n">
        <v>0.2088862272565005</v>
      </c>
      <c r="S113" s="163" t="n">
        <v>0.2090205530048554</v>
      </c>
      <c r="T113" s="163" t="n">
        <v>0.2091548787532103</v>
      </c>
      <c r="U113" s="163" t="n">
        <v>0.2092892045015652</v>
      </c>
      <c r="V113" s="163" t="n">
        <v>0.2094235302499202</v>
      </c>
      <c r="W113" s="163" t="n">
        <v>0.2095578559982751</v>
      </c>
      <c r="X113" s="163" t="n">
        <v>0.20969218174663</v>
      </c>
      <c r="Y113" s="163" t="n">
        <v>0.2098265074949849</v>
      </c>
      <c r="Z113" s="163" t="n">
        <v>0.2099608332433399</v>
      </c>
      <c r="AA113" s="163" t="n">
        <v>0.2100951589916948</v>
      </c>
      <c r="AB113" s="163" t="n">
        <v>0.2102294847400497</v>
      </c>
      <c r="AC113" s="163" t="n">
        <v>0.2103638104884046</v>
      </c>
      <c r="AD113" s="163" t="n">
        <v>0.2104981362367596</v>
      </c>
      <c r="AE113" s="163" t="n">
        <v>0.2106324619851145</v>
      </c>
      <c r="AF113" s="163" t="n">
        <v>0.2107667877334694</v>
      </c>
      <c r="AG113" s="163" t="n">
        <v>0.2109011134818243</v>
      </c>
      <c r="AH113" s="163" t="n">
        <v>0.2110354392301793</v>
      </c>
      <c r="AI113" s="163" t="n">
        <v>0.2111697649785342</v>
      </c>
      <c r="AJ113" s="163" t="n">
        <v>0.2113040907268891</v>
      </c>
      <c r="AK113" s="163" t="n">
        <v>0.211438416475244</v>
      </c>
      <c r="AL113" s="163" t="n">
        <v>0.211572742223599</v>
      </c>
      <c r="AM113" s="163" t="n">
        <v>0.2117070679719539</v>
      </c>
      <c r="AN113" s="163" t="n">
        <v>0.2118413937203088</v>
      </c>
      <c r="AO113" s="163" t="n">
        <v>0.2119757194686637</v>
      </c>
      <c r="AP113" s="163" t="n">
        <v>0.2121100452170187</v>
      </c>
      <c r="AQ113" s="163" t="n">
        <v>0.2122443709653736</v>
      </c>
      <c r="AR113" s="163" t="n">
        <v>0.2123786967137285</v>
      </c>
      <c r="AS113" s="163" t="n">
        <v>0.2125130224620832</v>
      </c>
      <c r="AT113" s="16" t="n"/>
      <c r="AU113" s="16" t="n"/>
      <c r="AV113" s="16" t="n"/>
      <c r="AW113" s="16" t="n"/>
      <c r="AX113" s="16" t="n"/>
      <c r="AY113" s="16" t="n"/>
      <c r="AZ113" s="16" t="n"/>
      <c r="BA113" s="16" t="n"/>
      <c r="BB113" s="16" t="n"/>
      <c r="BC113" s="16" t="n"/>
      <c r="BD113" s="16" t="n"/>
      <c r="BE113" s="16" t="n"/>
      <c r="BF113" s="16" t="n"/>
      <c r="BG113" s="16" t="n"/>
      <c r="BH113" s="16" t="n"/>
      <c r="BI113" s="16" t="n"/>
      <c r="BJ113" s="16" t="n"/>
      <c r="BK113" s="16" t="n"/>
      <c r="BL113" s="16" t="n"/>
      <c r="BM113" s="16" t="n"/>
    </row>
    <row r="114" ht="13.5" customHeight="1" s="251">
      <c r="A114" s="16" t="n"/>
      <c r="B114" s="16" t="n"/>
      <c r="C114" s="16" t="n"/>
      <c r="D114" s="16" t="n"/>
      <c r="E114" s="16" t="n"/>
      <c r="F114" s="16" t="n"/>
      <c r="G114" s="30" t="n"/>
      <c r="I114" s="16" t="n"/>
      <c r="J114" s="283" t="n"/>
      <c r="K114" s="164" t="inlineStr">
        <is>
          <t>Res PV - Daggett, CA - Constant</t>
        </is>
      </c>
      <c r="L114" s="165" t="n">
        <v>0.2080802727663709</v>
      </c>
      <c r="M114" s="165" t="n">
        <v>0.2080802727663709</v>
      </c>
      <c r="N114" s="165" t="n">
        <v>0.2080802727663709</v>
      </c>
      <c r="O114" s="165" t="n">
        <v>0.2080802727663709</v>
      </c>
      <c r="P114" s="165" t="n">
        <v>0.2080802727663709</v>
      </c>
      <c r="Q114" s="165" t="n">
        <v>0.2080802727663709</v>
      </c>
      <c r="R114" s="165" t="n">
        <v>0.2080802727663709</v>
      </c>
      <c r="S114" s="165" t="n">
        <v>0.2080802727663709</v>
      </c>
      <c r="T114" s="165" t="n">
        <v>0.2080802727663709</v>
      </c>
      <c r="U114" s="165" t="n">
        <v>0.2080802727663709</v>
      </c>
      <c r="V114" s="165" t="n">
        <v>0.2080802727663709</v>
      </c>
      <c r="W114" s="165" t="n">
        <v>0.2080802727663709</v>
      </c>
      <c r="X114" s="165" t="n">
        <v>0.2080802727663709</v>
      </c>
      <c r="Y114" s="165" t="n">
        <v>0.2080802727663709</v>
      </c>
      <c r="Z114" s="165" t="n">
        <v>0.2080802727663709</v>
      </c>
      <c r="AA114" s="165" t="n">
        <v>0.2080802727663709</v>
      </c>
      <c r="AB114" s="165" t="n">
        <v>0.2080802727663709</v>
      </c>
      <c r="AC114" s="165" t="n">
        <v>0.2080802727663709</v>
      </c>
      <c r="AD114" s="165" t="n">
        <v>0.2080802727663709</v>
      </c>
      <c r="AE114" s="165" t="n">
        <v>0.2080802727663709</v>
      </c>
      <c r="AF114" s="165" t="n">
        <v>0.2080802727663709</v>
      </c>
      <c r="AG114" s="165" t="n">
        <v>0.2080802727663709</v>
      </c>
      <c r="AH114" s="165" t="n">
        <v>0.2080802727663709</v>
      </c>
      <c r="AI114" s="165" t="n">
        <v>0.2080802727663709</v>
      </c>
      <c r="AJ114" s="165" t="n">
        <v>0.2080802727663709</v>
      </c>
      <c r="AK114" s="165" t="n">
        <v>0.2080802727663709</v>
      </c>
      <c r="AL114" s="165" t="n">
        <v>0.2080802727663709</v>
      </c>
      <c r="AM114" s="165" t="n">
        <v>0.2080802727663709</v>
      </c>
      <c r="AN114" s="165" t="n">
        <v>0.2080802727663709</v>
      </c>
      <c r="AO114" s="165" t="n">
        <v>0.2080802727663709</v>
      </c>
      <c r="AP114" s="165" t="n">
        <v>0.2080802727663709</v>
      </c>
      <c r="AQ114" s="165" t="n">
        <v>0.2080802727663709</v>
      </c>
      <c r="AR114" s="165" t="n">
        <v>0.2080802727663709</v>
      </c>
      <c r="AS114" s="165" t="n">
        <v>0.2080802727663709</v>
      </c>
      <c r="AT114" s="16" t="n"/>
      <c r="AU114" s="16" t="n"/>
      <c r="AV114" s="16" t="n"/>
      <c r="AW114" s="16" t="n"/>
      <c r="AX114" s="16" t="n"/>
      <c r="AY114" s="16" t="n"/>
      <c r="AZ114" s="16" t="n"/>
      <c r="BA114" s="16" t="n"/>
      <c r="BB114" s="16" t="n"/>
      <c r="BC114" s="16" t="n"/>
      <c r="BD114" s="16" t="n"/>
      <c r="BE114" s="16" t="n"/>
      <c r="BF114" s="16" t="n"/>
      <c r="BG114" s="16" t="n"/>
      <c r="BH114" s="16" t="n"/>
      <c r="BI114" s="16" t="n"/>
      <c r="BJ114" s="16" t="n"/>
      <c r="BK114" s="16" t="n"/>
      <c r="BL114" s="16" t="n"/>
      <c r="BM114" s="16" t="n"/>
    </row>
    <row r="115" ht="13.5" customHeight="1" s="251">
      <c r="A115" s="16" t="n"/>
      <c r="B115" s="16" t="n"/>
      <c r="C115" s="16" t="n"/>
      <c r="D115" s="16" t="n"/>
      <c r="E115" s="16" t="n"/>
      <c r="F115" s="16" t="n"/>
      <c r="G115" s="30" t="n"/>
      <c r="I115" s="16" t="n"/>
      <c r="J115" s="167" t="n"/>
      <c r="K115" s="19" t="n"/>
      <c r="L115" s="95" t="n"/>
      <c r="M115" s="95" t="n"/>
      <c r="N115" s="95" t="n"/>
      <c r="O115" s="95" t="n"/>
      <c r="P115" s="95" t="n"/>
      <c r="Q115" s="95" t="n"/>
      <c r="R115" s="95" t="n"/>
      <c r="S115" s="95" t="n"/>
      <c r="T115" s="95" t="n"/>
      <c r="U115" s="95" t="n"/>
      <c r="V115" s="95" t="n"/>
      <c r="W115" s="95" t="n"/>
      <c r="X115" s="95" t="n"/>
      <c r="Y115" s="95" t="n"/>
      <c r="Z115" s="95" t="n"/>
      <c r="AA115" s="95" t="n"/>
      <c r="AB115" s="95" t="n"/>
      <c r="AC115" s="95" t="n"/>
      <c r="AD115" s="95" t="n"/>
      <c r="AE115" s="95" t="n"/>
      <c r="AF115" s="95" t="n"/>
      <c r="AG115" s="95" t="n"/>
      <c r="AH115" s="95" t="n"/>
      <c r="AI115" s="95" t="n"/>
      <c r="AJ115" s="95" t="n"/>
      <c r="AK115" s="95" t="n"/>
      <c r="AL115" s="95" t="n"/>
      <c r="AM115" s="95" t="n"/>
      <c r="AN115" s="95" t="n"/>
      <c r="AO115" s="95" t="n"/>
      <c r="AP115" s="95" t="n"/>
      <c r="AQ115" s="95" t="n"/>
      <c r="AR115" s="95" t="n"/>
      <c r="AS115" s="95" t="n"/>
      <c r="AT115" s="16" t="n"/>
      <c r="AU115" s="16" t="n"/>
      <c r="AV115" s="16" t="n"/>
      <c r="AW115" s="16" t="n"/>
      <c r="AX115" s="16" t="n"/>
      <c r="AY115" s="16" t="n"/>
      <c r="AZ115" s="16" t="n"/>
      <c r="BA115" s="16" t="n"/>
      <c r="BB115" s="16" t="n"/>
      <c r="BC115" s="16" t="n"/>
      <c r="BD115" s="16" t="n"/>
      <c r="BE115" s="16" t="n"/>
      <c r="BF115" s="16" t="n"/>
      <c r="BG115" s="16" t="n"/>
      <c r="BH115" s="16" t="n"/>
      <c r="BI115" s="16" t="n"/>
      <c r="BJ115" s="16" t="n"/>
      <c r="BK115" s="16" t="n"/>
      <c r="BL115" s="16" t="n"/>
      <c r="BM115" s="16" t="n"/>
    </row>
    <row r="116" ht="13.5" customHeight="1" s="251">
      <c r="A116" s="16" t="n"/>
      <c r="B116" s="16" t="n"/>
      <c r="C116" s="16" t="n"/>
      <c r="D116" s="16" t="n"/>
      <c r="E116" s="16" t="n"/>
      <c r="F116" s="16" t="n"/>
      <c r="G116" s="30" t="n"/>
      <c r="I116" s="16" t="n"/>
      <c r="J116" s="49" t="n"/>
      <c r="K116" s="16" t="n"/>
      <c r="L116" s="157" t="n">
        <v>2017</v>
      </c>
      <c r="M116" s="157" t="n">
        <v>2018</v>
      </c>
      <c r="N116" s="157" t="n">
        <v>2019</v>
      </c>
      <c r="O116" s="157" t="n">
        <v>2020</v>
      </c>
      <c r="P116" s="157" t="n">
        <v>2021</v>
      </c>
      <c r="Q116" s="157" t="n">
        <v>2022</v>
      </c>
      <c r="R116" s="157" t="n">
        <v>2023</v>
      </c>
      <c r="S116" s="157" t="n">
        <v>2024</v>
      </c>
      <c r="T116" s="157" t="n">
        <v>2025</v>
      </c>
      <c r="U116" s="157" t="n">
        <v>2026</v>
      </c>
      <c r="V116" s="157" t="n">
        <v>2027</v>
      </c>
      <c r="W116" s="157" t="n">
        <v>2028</v>
      </c>
      <c r="X116" s="157" t="n">
        <v>2029</v>
      </c>
      <c r="Y116" s="157" t="n">
        <v>2030</v>
      </c>
      <c r="Z116" s="157" t="n">
        <v>2031</v>
      </c>
      <c r="AA116" s="157" t="n">
        <v>2032</v>
      </c>
      <c r="AB116" s="157" t="n">
        <v>2033</v>
      </c>
      <c r="AC116" s="157" t="n">
        <v>2034</v>
      </c>
      <c r="AD116" s="157" t="n">
        <v>2035</v>
      </c>
      <c r="AE116" s="157" t="n">
        <v>2036</v>
      </c>
      <c r="AF116" s="157" t="n">
        <v>2037</v>
      </c>
      <c r="AG116" s="157" t="n">
        <v>2038</v>
      </c>
      <c r="AH116" s="157" t="n">
        <v>2039</v>
      </c>
      <c r="AI116" s="157" t="n">
        <v>2040</v>
      </c>
      <c r="AJ116" s="157" t="n">
        <v>2041</v>
      </c>
      <c r="AK116" s="157" t="n">
        <v>2042</v>
      </c>
      <c r="AL116" s="157" t="n">
        <v>2043</v>
      </c>
      <c r="AM116" s="157" t="n">
        <v>2044</v>
      </c>
      <c r="AN116" s="157" t="n">
        <v>2045</v>
      </c>
      <c r="AO116" s="157" t="n">
        <v>2046</v>
      </c>
      <c r="AP116" s="157" t="n">
        <v>2047</v>
      </c>
      <c r="AQ116" s="157" t="n">
        <v>2048</v>
      </c>
      <c r="AR116" s="157" t="n">
        <v>2049</v>
      </c>
      <c r="AS116" s="157" t="n">
        <v>2050</v>
      </c>
      <c r="AT116" s="16" t="n"/>
      <c r="AU116" s="16" t="n"/>
      <c r="AV116" s="16" t="n"/>
      <c r="AW116" s="16" t="n"/>
      <c r="AX116" s="16" t="n"/>
      <c r="AY116" s="16" t="n"/>
      <c r="AZ116" s="16" t="n"/>
      <c r="BA116" s="16" t="n"/>
      <c r="BB116" s="16" t="n"/>
      <c r="BC116" s="16" t="n"/>
      <c r="BD116" s="16" t="n"/>
      <c r="BE116" s="16" t="n"/>
      <c r="BF116" s="16" t="n"/>
      <c r="BG116" s="16" t="n"/>
      <c r="BH116" s="16" t="n"/>
      <c r="BI116" s="16" t="n"/>
      <c r="BJ116" s="16" t="n"/>
      <c r="BK116" s="16" t="n"/>
      <c r="BL116" s="16" t="n"/>
      <c r="BM116" s="16" t="n"/>
    </row>
    <row r="117" ht="13.5" customHeight="1" s="251">
      <c r="A117" s="16" t="n"/>
      <c r="B117" s="16" t="n"/>
      <c r="C117" s="16" t="n"/>
      <c r="D117" s="16" t="n"/>
      <c r="E117" s="16" t="n"/>
      <c r="F117" s="16" t="n"/>
      <c r="G117" s="30" t="n"/>
      <c r="I117" s="16" t="n"/>
      <c r="J117" s="281" t="inlineStr">
        <is>
          <t>Annual Energy Production (kWh/kW)</t>
        </is>
      </c>
      <c r="K117" s="160" t="inlineStr">
        <is>
          <t>Res PV - Seattle - Low</t>
        </is>
      </c>
      <c r="L117" s="168">
        <f>L100*8760</f>
        <v/>
      </c>
      <c r="M117" s="168">
        <f>M100*8760</f>
        <v/>
      </c>
      <c r="N117" s="168">
        <f>N100*8760</f>
        <v/>
      </c>
      <c r="O117" s="168">
        <f>O100*8760</f>
        <v/>
      </c>
      <c r="P117" s="168">
        <f>P100*8760</f>
        <v/>
      </c>
      <c r="Q117" s="168">
        <f>Q100*8760</f>
        <v/>
      </c>
      <c r="R117" s="168">
        <f>R100*8760</f>
        <v/>
      </c>
      <c r="S117" s="168">
        <f>S100*8760</f>
        <v/>
      </c>
      <c r="T117" s="168">
        <f>T100*8760</f>
        <v/>
      </c>
      <c r="U117" s="168">
        <f>U100*8760</f>
        <v/>
      </c>
      <c r="V117" s="168">
        <f>V100*8760</f>
        <v/>
      </c>
      <c r="W117" s="168">
        <f>W100*8760</f>
        <v/>
      </c>
      <c r="X117" s="168">
        <f>X100*8760</f>
        <v/>
      </c>
      <c r="Y117" s="168">
        <f>Y100*8760</f>
        <v/>
      </c>
      <c r="Z117" s="168">
        <f>Z100*8760</f>
        <v/>
      </c>
      <c r="AA117" s="168">
        <f>AA100*8760</f>
        <v/>
      </c>
      <c r="AB117" s="168">
        <f>AB100*8760</f>
        <v/>
      </c>
      <c r="AC117" s="168">
        <f>AC100*8760</f>
        <v/>
      </c>
      <c r="AD117" s="168">
        <f>AD100*8760</f>
        <v/>
      </c>
      <c r="AE117" s="168">
        <f>AE100*8760</f>
        <v/>
      </c>
      <c r="AF117" s="168">
        <f>AF100*8760</f>
        <v/>
      </c>
      <c r="AG117" s="168">
        <f>AG100*8760</f>
        <v/>
      </c>
      <c r="AH117" s="168">
        <f>AH100*8760</f>
        <v/>
      </c>
      <c r="AI117" s="168">
        <f>AI100*8760</f>
        <v/>
      </c>
      <c r="AJ117" s="168">
        <f>AJ100*8760</f>
        <v/>
      </c>
      <c r="AK117" s="168">
        <f>AK100*8760</f>
        <v/>
      </c>
      <c r="AL117" s="168">
        <f>AL100*8760</f>
        <v/>
      </c>
      <c r="AM117" s="168">
        <f>AM100*8760</f>
        <v/>
      </c>
      <c r="AN117" s="168">
        <f>AN100*8760</f>
        <v/>
      </c>
      <c r="AO117" s="168">
        <f>AO100*8760</f>
        <v/>
      </c>
      <c r="AP117" s="168">
        <f>AP100*8760</f>
        <v/>
      </c>
      <c r="AQ117" s="168">
        <f>AQ100*8760</f>
        <v/>
      </c>
      <c r="AR117" s="168">
        <f>AR100*8760</f>
        <v/>
      </c>
      <c r="AS117" s="168">
        <f>AS100*8760</f>
        <v/>
      </c>
      <c r="AT117" s="16" t="n"/>
      <c r="AU117" s="16" t="n"/>
      <c r="AV117" s="16" t="n"/>
      <c r="AW117" s="16" t="n"/>
      <c r="AX117" s="16" t="n"/>
      <c r="AY117" s="16" t="n"/>
      <c r="AZ117" s="16" t="n"/>
      <c r="BA117" s="16" t="n"/>
      <c r="BB117" s="16" t="n"/>
      <c r="BC117" s="16" t="n"/>
      <c r="BD117" s="16" t="n"/>
      <c r="BE117" s="16" t="n"/>
      <c r="BF117" s="16" t="n"/>
      <c r="BG117" s="16" t="n"/>
      <c r="BH117" s="16" t="n"/>
      <c r="BI117" s="16" t="n"/>
      <c r="BJ117" s="16" t="n"/>
      <c r="BK117" s="16" t="n"/>
      <c r="BL117" s="16" t="n"/>
      <c r="BM117" s="16" t="n"/>
    </row>
    <row r="118" ht="13.5" customHeight="1" s="251">
      <c r="A118" s="16" t="n"/>
      <c r="B118" s="16" t="n"/>
      <c r="C118" s="16" t="n"/>
      <c r="D118" s="16" t="n"/>
      <c r="E118" s="16" t="n"/>
      <c r="F118" s="16" t="n"/>
      <c r="G118" s="30" t="n"/>
      <c r="I118" s="16" t="n"/>
      <c r="J118" s="282" t="n"/>
      <c r="K118" s="19" t="inlineStr">
        <is>
          <t>Res PV - Seattle - Mid</t>
        </is>
      </c>
      <c r="L118" s="169">
        <f>L101*8760</f>
        <v/>
      </c>
      <c r="M118" s="169">
        <f>M101*8760</f>
        <v/>
      </c>
      <c r="N118" s="169">
        <f>N101*8760</f>
        <v/>
      </c>
      <c r="O118" s="169">
        <f>O101*8760</f>
        <v/>
      </c>
      <c r="P118" s="169">
        <f>P101*8760</f>
        <v/>
      </c>
      <c r="Q118" s="169">
        <f>Q101*8760</f>
        <v/>
      </c>
      <c r="R118" s="169">
        <f>R101*8760</f>
        <v/>
      </c>
      <c r="S118" s="169">
        <f>S101*8760</f>
        <v/>
      </c>
      <c r="T118" s="169">
        <f>T101*8760</f>
        <v/>
      </c>
      <c r="U118" s="169">
        <f>U101*8760</f>
        <v/>
      </c>
      <c r="V118" s="169">
        <f>V101*8760</f>
        <v/>
      </c>
      <c r="W118" s="169">
        <f>W101*8760</f>
        <v/>
      </c>
      <c r="X118" s="169">
        <f>X101*8760</f>
        <v/>
      </c>
      <c r="Y118" s="169">
        <f>Y101*8760</f>
        <v/>
      </c>
      <c r="Z118" s="169">
        <f>Z101*8760</f>
        <v/>
      </c>
      <c r="AA118" s="169">
        <f>AA101*8760</f>
        <v/>
      </c>
      <c r="AB118" s="169">
        <f>AB101*8760</f>
        <v/>
      </c>
      <c r="AC118" s="169">
        <f>AC101*8760</f>
        <v/>
      </c>
      <c r="AD118" s="169">
        <f>AD101*8760</f>
        <v/>
      </c>
      <c r="AE118" s="169">
        <f>AE101*8760</f>
        <v/>
      </c>
      <c r="AF118" s="169">
        <f>AF101*8760</f>
        <v/>
      </c>
      <c r="AG118" s="169">
        <f>AG101*8760</f>
        <v/>
      </c>
      <c r="AH118" s="169">
        <f>AH101*8760</f>
        <v/>
      </c>
      <c r="AI118" s="169">
        <f>AI101*8760</f>
        <v/>
      </c>
      <c r="AJ118" s="169">
        <f>AJ101*8760</f>
        <v/>
      </c>
      <c r="AK118" s="169">
        <f>AK101*8760</f>
        <v/>
      </c>
      <c r="AL118" s="169">
        <f>AL101*8760</f>
        <v/>
      </c>
      <c r="AM118" s="169">
        <f>AM101*8760</f>
        <v/>
      </c>
      <c r="AN118" s="169">
        <f>AN101*8760</f>
        <v/>
      </c>
      <c r="AO118" s="169">
        <f>AO101*8760</f>
        <v/>
      </c>
      <c r="AP118" s="169">
        <f>AP101*8760</f>
        <v/>
      </c>
      <c r="AQ118" s="169">
        <f>AQ101*8760</f>
        <v/>
      </c>
      <c r="AR118" s="169">
        <f>AR101*8760</f>
        <v/>
      </c>
      <c r="AS118" s="169">
        <f>AS101*8760</f>
        <v/>
      </c>
      <c r="AT118" s="16" t="n"/>
      <c r="AU118" s="16" t="n"/>
      <c r="AV118" s="16" t="n"/>
      <c r="AW118" s="16" t="n"/>
      <c r="AX118" s="16" t="n"/>
      <c r="AY118" s="16" t="n"/>
      <c r="AZ118" s="16" t="n"/>
      <c r="BA118" s="16" t="n"/>
      <c r="BB118" s="16" t="n"/>
      <c r="BC118" s="16" t="n"/>
      <c r="BD118" s="16" t="n"/>
      <c r="BE118" s="16" t="n"/>
      <c r="BF118" s="16" t="n"/>
      <c r="BG118" s="16" t="n"/>
      <c r="BH118" s="16" t="n"/>
      <c r="BI118" s="16" t="n"/>
      <c r="BJ118" s="16" t="n"/>
      <c r="BK118" s="16" t="n"/>
      <c r="BL118" s="16" t="n"/>
      <c r="BM118" s="16" t="n"/>
    </row>
    <row r="119" ht="13.5" customHeight="1" s="251">
      <c r="A119" s="16" t="n"/>
      <c r="B119" s="16" t="n"/>
      <c r="C119" s="16" t="n"/>
      <c r="D119" s="16" t="n"/>
      <c r="E119" s="16" t="n"/>
      <c r="F119" s="16" t="n"/>
      <c r="G119" s="30" t="n"/>
      <c r="I119" s="16" t="n"/>
      <c r="J119" s="282" t="n"/>
      <c r="K119" s="164" t="inlineStr">
        <is>
          <t>Res PV - Seattle - Constant</t>
        </is>
      </c>
      <c r="L119" s="170">
        <f>L102*8760</f>
        <v/>
      </c>
      <c r="M119" s="170">
        <f>M102*8760</f>
        <v/>
      </c>
      <c r="N119" s="170">
        <f>N102*8760</f>
        <v/>
      </c>
      <c r="O119" s="170">
        <f>O102*8760</f>
        <v/>
      </c>
      <c r="P119" s="170">
        <f>P102*8760</f>
        <v/>
      </c>
      <c r="Q119" s="170">
        <f>Q102*8760</f>
        <v/>
      </c>
      <c r="R119" s="170">
        <f>R102*8760</f>
        <v/>
      </c>
      <c r="S119" s="170">
        <f>S102*8760</f>
        <v/>
      </c>
      <c r="T119" s="170">
        <f>T102*8760</f>
        <v/>
      </c>
      <c r="U119" s="170">
        <f>U102*8760</f>
        <v/>
      </c>
      <c r="V119" s="170">
        <f>V102*8760</f>
        <v/>
      </c>
      <c r="W119" s="170">
        <f>W102*8760</f>
        <v/>
      </c>
      <c r="X119" s="170">
        <f>X102*8760</f>
        <v/>
      </c>
      <c r="Y119" s="170">
        <f>Y102*8760</f>
        <v/>
      </c>
      <c r="Z119" s="170">
        <f>Z102*8760</f>
        <v/>
      </c>
      <c r="AA119" s="170">
        <f>AA102*8760</f>
        <v/>
      </c>
      <c r="AB119" s="170">
        <f>AB102*8760</f>
        <v/>
      </c>
      <c r="AC119" s="170">
        <f>AC102*8760</f>
        <v/>
      </c>
      <c r="AD119" s="170">
        <f>AD102*8760</f>
        <v/>
      </c>
      <c r="AE119" s="170">
        <f>AE102*8760</f>
        <v/>
      </c>
      <c r="AF119" s="170">
        <f>AF102*8760</f>
        <v/>
      </c>
      <c r="AG119" s="170">
        <f>AG102*8760</f>
        <v/>
      </c>
      <c r="AH119" s="170">
        <f>AH102*8760</f>
        <v/>
      </c>
      <c r="AI119" s="170">
        <f>AI102*8760</f>
        <v/>
      </c>
      <c r="AJ119" s="170">
        <f>AJ102*8760</f>
        <v/>
      </c>
      <c r="AK119" s="170">
        <f>AK102*8760</f>
        <v/>
      </c>
      <c r="AL119" s="170">
        <f>AL102*8760</f>
        <v/>
      </c>
      <c r="AM119" s="170">
        <f>AM102*8760</f>
        <v/>
      </c>
      <c r="AN119" s="170">
        <f>AN102*8760</f>
        <v/>
      </c>
      <c r="AO119" s="170">
        <f>AO102*8760</f>
        <v/>
      </c>
      <c r="AP119" s="170">
        <f>AP102*8760</f>
        <v/>
      </c>
      <c r="AQ119" s="170">
        <f>AQ102*8760</f>
        <v/>
      </c>
      <c r="AR119" s="170">
        <f>AR102*8760</f>
        <v/>
      </c>
      <c r="AS119" s="170">
        <f>AS102*8760</f>
        <v/>
      </c>
      <c r="AT119" s="16" t="n"/>
      <c r="AU119" s="16" t="n"/>
      <c r="AV119" s="16" t="n"/>
      <c r="AW119" s="16" t="n"/>
      <c r="AX119" s="16" t="n"/>
      <c r="AY119" s="16" t="n"/>
      <c r="AZ119" s="16" t="n"/>
      <c r="BA119" s="16" t="n"/>
      <c r="BB119" s="16" t="n"/>
      <c r="BC119" s="16" t="n"/>
      <c r="BD119" s="16" t="n"/>
      <c r="BE119" s="16" t="n"/>
      <c r="BF119" s="16" t="n"/>
      <c r="BG119" s="16" t="n"/>
      <c r="BH119" s="16" t="n"/>
      <c r="BI119" s="16" t="n"/>
      <c r="BJ119" s="16" t="n"/>
      <c r="BK119" s="16" t="n"/>
      <c r="BL119" s="16" t="n"/>
      <c r="BM119" s="16" t="n"/>
    </row>
    <row r="120" ht="13.5" customHeight="1" s="251">
      <c r="A120" s="16" t="n"/>
      <c r="B120" s="16" t="n"/>
      <c r="C120" s="16" t="n"/>
      <c r="D120" s="16" t="n"/>
      <c r="E120" s="16" t="n"/>
      <c r="F120" s="16" t="n"/>
      <c r="G120" s="30" t="n"/>
      <c r="I120" s="16" t="n"/>
      <c r="J120" s="282" t="n"/>
      <c r="K120" s="160" t="inlineStr">
        <is>
          <t>Res PV - Chicago - Low</t>
        </is>
      </c>
      <c r="L120" s="171">
        <f>L103*8760</f>
        <v/>
      </c>
      <c r="M120" s="171">
        <f>M103*8760</f>
        <v/>
      </c>
      <c r="N120" s="171">
        <f>N103*8760</f>
        <v/>
      </c>
      <c r="O120" s="171">
        <f>O103*8760</f>
        <v/>
      </c>
      <c r="P120" s="171">
        <f>P103*8760</f>
        <v/>
      </c>
      <c r="Q120" s="171">
        <f>Q103*8760</f>
        <v/>
      </c>
      <c r="R120" s="171">
        <f>R103*8760</f>
        <v/>
      </c>
      <c r="S120" s="171">
        <f>S103*8760</f>
        <v/>
      </c>
      <c r="T120" s="171">
        <f>T103*8760</f>
        <v/>
      </c>
      <c r="U120" s="171">
        <f>U103*8760</f>
        <v/>
      </c>
      <c r="V120" s="171">
        <f>V103*8760</f>
        <v/>
      </c>
      <c r="W120" s="171">
        <f>W103*8760</f>
        <v/>
      </c>
      <c r="X120" s="171">
        <f>X103*8760</f>
        <v/>
      </c>
      <c r="Y120" s="171">
        <f>Y103*8760</f>
        <v/>
      </c>
      <c r="Z120" s="171">
        <f>Z103*8760</f>
        <v/>
      </c>
      <c r="AA120" s="171">
        <f>AA103*8760</f>
        <v/>
      </c>
      <c r="AB120" s="171">
        <f>AB103*8760</f>
        <v/>
      </c>
      <c r="AC120" s="171">
        <f>AC103*8760</f>
        <v/>
      </c>
      <c r="AD120" s="171">
        <f>AD103*8760</f>
        <v/>
      </c>
      <c r="AE120" s="171">
        <f>AE103*8760</f>
        <v/>
      </c>
      <c r="AF120" s="171">
        <f>AF103*8760</f>
        <v/>
      </c>
      <c r="AG120" s="171">
        <f>AG103*8760</f>
        <v/>
      </c>
      <c r="AH120" s="171">
        <f>AH103*8760</f>
        <v/>
      </c>
      <c r="AI120" s="171">
        <f>AI103*8760</f>
        <v/>
      </c>
      <c r="AJ120" s="171">
        <f>AJ103*8760</f>
        <v/>
      </c>
      <c r="AK120" s="171">
        <f>AK103*8760</f>
        <v/>
      </c>
      <c r="AL120" s="171">
        <f>AL103*8760</f>
        <v/>
      </c>
      <c r="AM120" s="171">
        <f>AM103*8760</f>
        <v/>
      </c>
      <c r="AN120" s="171">
        <f>AN103*8760</f>
        <v/>
      </c>
      <c r="AO120" s="171">
        <f>AO103*8760</f>
        <v/>
      </c>
      <c r="AP120" s="171">
        <f>AP103*8760</f>
        <v/>
      </c>
      <c r="AQ120" s="171">
        <f>AQ103*8760</f>
        <v/>
      </c>
      <c r="AR120" s="171">
        <f>AR103*8760</f>
        <v/>
      </c>
      <c r="AS120" s="171">
        <f>AS103*8760</f>
        <v/>
      </c>
      <c r="AT120" s="16" t="n"/>
      <c r="AU120" s="16" t="n"/>
      <c r="AV120" s="16" t="n"/>
      <c r="AW120" s="16" t="n"/>
      <c r="AX120" s="16" t="n"/>
      <c r="AY120" s="16" t="n"/>
      <c r="AZ120" s="16" t="n"/>
      <c r="BA120" s="16" t="n"/>
      <c r="BB120" s="16" t="n"/>
      <c r="BC120" s="16" t="n"/>
      <c r="BD120" s="16" t="n"/>
      <c r="BE120" s="16" t="n"/>
      <c r="BF120" s="16" t="n"/>
      <c r="BG120" s="16" t="n"/>
      <c r="BH120" s="16" t="n"/>
      <c r="BI120" s="16" t="n"/>
      <c r="BJ120" s="16" t="n"/>
      <c r="BK120" s="16" t="n"/>
      <c r="BL120" s="16" t="n"/>
      <c r="BM120" s="16" t="n"/>
    </row>
    <row r="121" ht="13.5" customHeight="1" s="251">
      <c r="A121" s="16" t="n"/>
      <c r="B121" s="16" t="n"/>
      <c r="C121" s="16" t="n"/>
      <c r="D121" s="16" t="n"/>
      <c r="E121" s="16" t="n"/>
      <c r="F121" s="16" t="n"/>
      <c r="G121" s="30" t="n"/>
      <c r="I121" s="16" t="n"/>
      <c r="J121" s="282" t="n"/>
      <c r="K121" s="19" t="inlineStr">
        <is>
          <t>Res PV - Chicago - Mid</t>
        </is>
      </c>
      <c r="L121" s="169">
        <f>L104*8760</f>
        <v/>
      </c>
      <c r="M121" s="169">
        <f>M104*8760</f>
        <v/>
      </c>
      <c r="N121" s="169">
        <f>N104*8760</f>
        <v/>
      </c>
      <c r="O121" s="169">
        <f>O104*8760</f>
        <v/>
      </c>
      <c r="P121" s="169">
        <f>P104*8760</f>
        <v/>
      </c>
      <c r="Q121" s="169">
        <f>Q104*8760</f>
        <v/>
      </c>
      <c r="R121" s="169">
        <f>R104*8760</f>
        <v/>
      </c>
      <c r="S121" s="169">
        <f>S104*8760</f>
        <v/>
      </c>
      <c r="T121" s="169">
        <f>T104*8760</f>
        <v/>
      </c>
      <c r="U121" s="169">
        <f>U104*8760</f>
        <v/>
      </c>
      <c r="V121" s="169">
        <f>V104*8760</f>
        <v/>
      </c>
      <c r="W121" s="169">
        <f>W104*8760</f>
        <v/>
      </c>
      <c r="X121" s="169">
        <f>X104*8760</f>
        <v/>
      </c>
      <c r="Y121" s="169">
        <f>Y104*8760</f>
        <v/>
      </c>
      <c r="Z121" s="169">
        <f>Z104*8760</f>
        <v/>
      </c>
      <c r="AA121" s="169">
        <f>AA104*8760</f>
        <v/>
      </c>
      <c r="AB121" s="169">
        <f>AB104*8760</f>
        <v/>
      </c>
      <c r="AC121" s="169">
        <f>AC104*8760</f>
        <v/>
      </c>
      <c r="AD121" s="169">
        <f>AD104*8760</f>
        <v/>
      </c>
      <c r="AE121" s="169">
        <f>AE104*8760</f>
        <v/>
      </c>
      <c r="AF121" s="169">
        <f>AF104*8760</f>
        <v/>
      </c>
      <c r="AG121" s="169">
        <f>AG104*8760</f>
        <v/>
      </c>
      <c r="AH121" s="169">
        <f>AH104*8760</f>
        <v/>
      </c>
      <c r="AI121" s="169">
        <f>AI104*8760</f>
        <v/>
      </c>
      <c r="AJ121" s="169">
        <f>AJ104*8760</f>
        <v/>
      </c>
      <c r="AK121" s="169">
        <f>AK104*8760</f>
        <v/>
      </c>
      <c r="AL121" s="169">
        <f>AL104*8760</f>
        <v/>
      </c>
      <c r="AM121" s="169">
        <f>AM104*8760</f>
        <v/>
      </c>
      <c r="AN121" s="169">
        <f>AN104*8760</f>
        <v/>
      </c>
      <c r="AO121" s="169">
        <f>AO104*8760</f>
        <v/>
      </c>
      <c r="AP121" s="169">
        <f>AP104*8760</f>
        <v/>
      </c>
      <c r="AQ121" s="169">
        <f>AQ104*8760</f>
        <v/>
      </c>
      <c r="AR121" s="169">
        <f>AR104*8760</f>
        <v/>
      </c>
      <c r="AS121" s="169">
        <f>AS104*8760</f>
        <v/>
      </c>
      <c r="AT121" s="16" t="n"/>
      <c r="AU121" s="16" t="n"/>
      <c r="AV121" s="16" t="n"/>
      <c r="AW121" s="16" t="n"/>
      <c r="AX121" s="16" t="n"/>
      <c r="AY121" s="16" t="n"/>
      <c r="AZ121" s="16" t="n"/>
      <c r="BA121" s="16" t="n"/>
      <c r="BB121" s="16" t="n"/>
      <c r="BC121" s="16" t="n"/>
      <c r="BD121" s="16" t="n"/>
      <c r="BE121" s="16" t="n"/>
      <c r="BF121" s="16" t="n"/>
      <c r="BG121" s="16" t="n"/>
      <c r="BH121" s="16" t="n"/>
      <c r="BI121" s="16" t="n"/>
      <c r="BJ121" s="16" t="n"/>
      <c r="BK121" s="16" t="n"/>
      <c r="BL121" s="16" t="n"/>
      <c r="BM121" s="16" t="n"/>
    </row>
    <row r="122" ht="13.5" customHeight="1" s="251">
      <c r="A122" s="16" t="n"/>
      <c r="B122" s="16" t="n"/>
      <c r="C122" s="16" t="n"/>
      <c r="D122" s="16" t="n"/>
      <c r="E122" s="16" t="n"/>
      <c r="F122" s="16" t="n"/>
      <c r="G122" s="30" t="n"/>
      <c r="I122" s="16" t="n"/>
      <c r="J122" s="282" t="n"/>
      <c r="K122" s="164" t="inlineStr">
        <is>
          <t>Res PV - Chicago - Constant</t>
        </is>
      </c>
      <c r="L122" s="170">
        <f>L105*8760</f>
        <v/>
      </c>
      <c r="M122" s="170">
        <f>M105*8760</f>
        <v/>
      </c>
      <c r="N122" s="170">
        <f>N105*8760</f>
        <v/>
      </c>
      <c r="O122" s="170">
        <f>O105*8760</f>
        <v/>
      </c>
      <c r="P122" s="170">
        <f>P105*8760</f>
        <v/>
      </c>
      <c r="Q122" s="170">
        <f>Q105*8760</f>
        <v/>
      </c>
      <c r="R122" s="170">
        <f>R105*8760</f>
        <v/>
      </c>
      <c r="S122" s="170">
        <f>S105*8760</f>
        <v/>
      </c>
      <c r="T122" s="170">
        <f>T105*8760</f>
        <v/>
      </c>
      <c r="U122" s="170">
        <f>U105*8760</f>
        <v/>
      </c>
      <c r="V122" s="170">
        <f>V105*8760</f>
        <v/>
      </c>
      <c r="W122" s="170">
        <f>W105*8760</f>
        <v/>
      </c>
      <c r="X122" s="170">
        <f>X105*8760</f>
        <v/>
      </c>
      <c r="Y122" s="170">
        <f>Y105*8760</f>
        <v/>
      </c>
      <c r="Z122" s="170">
        <f>Z105*8760</f>
        <v/>
      </c>
      <c r="AA122" s="170">
        <f>AA105*8760</f>
        <v/>
      </c>
      <c r="AB122" s="170">
        <f>AB105*8760</f>
        <v/>
      </c>
      <c r="AC122" s="170">
        <f>AC105*8760</f>
        <v/>
      </c>
      <c r="AD122" s="170">
        <f>AD105*8760</f>
        <v/>
      </c>
      <c r="AE122" s="170">
        <f>AE105*8760</f>
        <v/>
      </c>
      <c r="AF122" s="170">
        <f>AF105*8760</f>
        <v/>
      </c>
      <c r="AG122" s="170">
        <f>AG105*8760</f>
        <v/>
      </c>
      <c r="AH122" s="170">
        <f>AH105*8760</f>
        <v/>
      </c>
      <c r="AI122" s="170">
        <f>AI105*8760</f>
        <v/>
      </c>
      <c r="AJ122" s="170">
        <f>AJ105*8760</f>
        <v/>
      </c>
      <c r="AK122" s="170">
        <f>AK105*8760</f>
        <v/>
      </c>
      <c r="AL122" s="170">
        <f>AL105*8760</f>
        <v/>
      </c>
      <c r="AM122" s="170">
        <f>AM105*8760</f>
        <v/>
      </c>
      <c r="AN122" s="170">
        <f>AN105*8760</f>
        <v/>
      </c>
      <c r="AO122" s="170">
        <f>AO105*8760</f>
        <v/>
      </c>
      <c r="AP122" s="170">
        <f>AP105*8760</f>
        <v/>
      </c>
      <c r="AQ122" s="170">
        <f>AQ105*8760</f>
        <v/>
      </c>
      <c r="AR122" s="170">
        <f>AR105*8760</f>
        <v/>
      </c>
      <c r="AS122" s="170">
        <f>AS105*8760</f>
        <v/>
      </c>
      <c r="AT122" s="172" t="n"/>
      <c r="AU122" s="172" t="n"/>
      <c r="AV122" s="16" t="n"/>
      <c r="AW122" s="16" t="n"/>
      <c r="AX122" s="16" t="n"/>
      <c r="AY122" s="16" t="n"/>
      <c r="AZ122" s="16" t="n"/>
      <c r="BA122" s="16" t="n"/>
      <c r="BB122" s="16" t="n"/>
      <c r="BC122" s="16" t="n"/>
      <c r="BD122" s="16" t="n"/>
      <c r="BE122" s="16" t="n"/>
      <c r="BF122" s="16" t="n"/>
      <c r="BG122" s="16" t="n"/>
      <c r="BH122" s="16" t="n"/>
      <c r="BI122" s="16" t="n"/>
      <c r="BJ122" s="16" t="n"/>
      <c r="BK122" s="16" t="n"/>
      <c r="BL122" s="16" t="n"/>
      <c r="BM122" s="16" t="n"/>
    </row>
    <row r="123" ht="13.5" customHeight="1" s="251">
      <c r="A123" s="16" t="n"/>
      <c r="B123" s="16" t="n"/>
      <c r="C123" s="16" t="n"/>
      <c r="D123" s="16" t="n"/>
      <c r="E123" s="16" t="n"/>
      <c r="F123" s="16" t="n"/>
      <c r="G123" s="30" t="n"/>
      <c r="I123" s="16" t="n"/>
      <c r="J123" s="282" t="n"/>
      <c r="K123" s="160" t="inlineStr">
        <is>
          <t>Res PV - Kansas City - Low</t>
        </is>
      </c>
      <c r="L123" s="171">
        <f>L106*8760</f>
        <v/>
      </c>
      <c r="M123" s="171">
        <f>M106*8760</f>
        <v/>
      </c>
      <c r="N123" s="171">
        <f>N106*8760</f>
        <v/>
      </c>
      <c r="O123" s="171">
        <f>O106*8760</f>
        <v/>
      </c>
      <c r="P123" s="171">
        <f>P106*8760</f>
        <v/>
      </c>
      <c r="Q123" s="171">
        <f>Q106*8760</f>
        <v/>
      </c>
      <c r="R123" s="171">
        <f>R106*8760</f>
        <v/>
      </c>
      <c r="S123" s="171">
        <f>S106*8760</f>
        <v/>
      </c>
      <c r="T123" s="171">
        <f>T106*8760</f>
        <v/>
      </c>
      <c r="U123" s="171">
        <f>U106*8760</f>
        <v/>
      </c>
      <c r="V123" s="171">
        <f>V106*8760</f>
        <v/>
      </c>
      <c r="W123" s="171">
        <f>W106*8760</f>
        <v/>
      </c>
      <c r="X123" s="171">
        <f>X106*8760</f>
        <v/>
      </c>
      <c r="Y123" s="171">
        <f>Y106*8760</f>
        <v/>
      </c>
      <c r="Z123" s="171">
        <f>Z106*8760</f>
        <v/>
      </c>
      <c r="AA123" s="171">
        <f>AA106*8760</f>
        <v/>
      </c>
      <c r="AB123" s="171">
        <f>AB106*8760</f>
        <v/>
      </c>
      <c r="AC123" s="171">
        <f>AC106*8760</f>
        <v/>
      </c>
      <c r="AD123" s="171">
        <f>AD106*8760</f>
        <v/>
      </c>
      <c r="AE123" s="171">
        <f>AE106*8760</f>
        <v/>
      </c>
      <c r="AF123" s="171">
        <f>AF106*8760</f>
        <v/>
      </c>
      <c r="AG123" s="171">
        <f>AG106*8760</f>
        <v/>
      </c>
      <c r="AH123" s="171">
        <f>AH106*8760</f>
        <v/>
      </c>
      <c r="AI123" s="171">
        <f>AI106*8760</f>
        <v/>
      </c>
      <c r="AJ123" s="171">
        <f>AJ106*8760</f>
        <v/>
      </c>
      <c r="AK123" s="171">
        <f>AK106*8760</f>
        <v/>
      </c>
      <c r="AL123" s="171">
        <f>AL106*8760</f>
        <v/>
      </c>
      <c r="AM123" s="171">
        <f>AM106*8760</f>
        <v/>
      </c>
      <c r="AN123" s="171">
        <f>AN106*8760</f>
        <v/>
      </c>
      <c r="AO123" s="171">
        <f>AO106*8760</f>
        <v/>
      </c>
      <c r="AP123" s="171">
        <f>AP106*8760</f>
        <v/>
      </c>
      <c r="AQ123" s="171">
        <f>AQ106*8760</f>
        <v/>
      </c>
      <c r="AR123" s="171">
        <f>AR106*8760</f>
        <v/>
      </c>
      <c r="AS123" s="171">
        <f>AS106*8760</f>
        <v/>
      </c>
      <c r="AT123" s="16" t="n"/>
      <c r="AU123" s="16" t="n"/>
      <c r="AV123" s="16" t="n"/>
      <c r="AW123" s="16" t="n"/>
      <c r="AX123" s="16" t="n"/>
      <c r="AY123" s="16" t="n"/>
      <c r="AZ123" s="16" t="n"/>
      <c r="BA123" s="16" t="n"/>
      <c r="BB123" s="16" t="n"/>
      <c r="BC123" s="16" t="n"/>
      <c r="BD123" s="16" t="n"/>
      <c r="BE123" s="16" t="n"/>
      <c r="BF123" s="16" t="n"/>
      <c r="BG123" s="16" t="n"/>
      <c r="BH123" s="16" t="n"/>
      <c r="BI123" s="16" t="n"/>
      <c r="BJ123" s="16" t="n"/>
      <c r="BK123" s="16" t="n"/>
      <c r="BL123" s="16" t="n"/>
      <c r="BM123" s="16" t="n"/>
    </row>
    <row r="124" ht="13.5" customHeight="1" s="251">
      <c r="A124" s="16" t="n"/>
      <c r="B124" s="16" t="n"/>
      <c r="C124" s="16" t="n"/>
      <c r="D124" s="16" t="n"/>
      <c r="E124" s="16" t="n"/>
      <c r="F124" s="16" t="n"/>
      <c r="G124" s="30" t="n"/>
      <c r="I124" s="16" t="n"/>
      <c r="J124" s="282" t="n"/>
      <c r="K124" s="19" t="inlineStr">
        <is>
          <t>Res PV - Kansas City - Mid</t>
        </is>
      </c>
      <c r="L124" s="169">
        <f>L107*8760</f>
        <v/>
      </c>
      <c r="M124" s="169">
        <f>M107*8760</f>
        <v/>
      </c>
      <c r="N124" s="169">
        <f>N107*8760</f>
        <v/>
      </c>
      <c r="O124" s="169">
        <f>O107*8760</f>
        <v/>
      </c>
      <c r="P124" s="169">
        <f>P107*8760</f>
        <v/>
      </c>
      <c r="Q124" s="169">
        <f>Q107*8760</f>
        <v/>
      </c>
      <c r="R124" s="169">
        <f>R107*8760</f>
        <v/>
      </c>
      <c r="S124" s="169">
        <f>S107*8760</f>
        <v/>
      </c>
      <c r="T124" s="169">
        <f>T107*8760</f>
        <v/>
      </c>
      <c r="U124" s="169">
        <f>U107*8760</f>
        <v/>
      </c>
      <c r="V124" s="169">
        <f>V107*8760</f>
        <v/>
      </c>
      <c r="W124" s="169">
        <f>W107*8760</f>
        <v/>
      </c>
      <c r="X124" s="169">
        <f>X107*8760</f>
        <v/>
      </c>
      <c r="Y124" s="169">
        <f>Y107*8760</f>
        <v/>
      </c>
      <c r="Z124" s="169">
        <f>Z107*8760</f>
        <v/>
      </c>
      <c r="AA124" s="169">
        <f>AA107*8760</f>
        <v/>
      </c>
      <c r="AB124" s="169">
        <f>AB107*8760</f>
        <v/>
      </c>
      <c r="AC124" s="169">
        <f>AC107*8760</f>
        <v/>
      </c>
      <c r="AD124" s="169">
        <f>AD107*8760</f>
        <v/>
      </c>
      <c r="AE124" s="169">
        <f>AE107*8760</f>
        <v/>
      </c>
      <c r="AF124" s="169">
        <f>AF107*8760</f>
        <v/>
      </c>
      <c r="AG124" s="169">
        <f>AG107*8760</f>
        <v/>
      </c>
      <c r="AH124" s="169">
        <f>AH107*8760</f>
        <v/>
      </c>
      <c r="AI124" s="169">
        <f>AI107*8760</f>
        <v/>
      </c>
      <c r="AJ124" s="169">
        <f>AJ107*8760</f>
        <v/>
      </c>
      <c r="AK124" s="169">
        <f>AK107*8760</f>
        <v/>
      </c>
      <c r="AL124" s="169">
        <f>AL107*8760</f>
        <v/>
      </c>
      <c r="AM124" s="169">
        <f>AM107*8760</f>
        <v/>
      </c>
      <c r="AN124" s="169">
        <f>AN107*8760</f>
        <v/>
      </c>
      <c r="AO124" s="169">
        <f>AO107*8760</f>
        <v/>
      </c>
      <c r="AP124" s="169">
        <f>AP107*8760</f>
        <v/>
      </c>
      <c r="AQ124" s="169">
        <f>AQ107*8760</f>
        <v/>
      </c>
      <c r="AR124" s="169">
        <f>AR107*8760</f>
        <v/>
      </c>
      <c r="AS124" s="169">
        <f>AS107*8760</f>
        <v/>
      </c>
      <c r="AT124" s="16" t="n"/>
      <c r="AU124" s="16" t="n"/>
      <c r="AV124" s="16" t="n"/>
      <c r="AW124" s="16" t="n"/>
      <c r="AX124" s="16" t="n"/>
      <c r="AY124" s="16" t="n"/>
      <c r="AZ124" s="16" t="n"/>
      <c r="BA124" s="16" t="n"/>
      <c r="BB124" s="16" t="n"/>
      <c r="BC124" s="16" t="n"/>
      <c r="BD124" s="16" t="n"/>
      <c r="BE124" s="16" t="n"/>
      <c r="BF124" s="16" t="n"/>
      <c r="BG124" s="16" t="n"/>
      <c r="BH124" s="16" t="n"/>
      <c r="BI124" s="16" t="n"/>
      <c r="BJ124" s="16" t="n"/>
      <c r="BK124" s="16" t="n"/>
      <c r="BL124" s="16" t="n"/>
      <c r="BM124" s="16" t="n"/>
    </row>
    <row r="125" ht="13.5" customHeight="1" s="251">
      <c r="A125" s="16" t="n"/>
      <c r="B125" s="16" t="n"/>
      <c r="C125" s="16" t="n"/>
      <c r="D125" s="16" t="n"/>
      <c r="E125" s="16" t="n"/>
      <c r="F125" s="16" t="n"/>
      <c r="G125" s="30" t="n"/>
      <c r="I125" s="16" t="n"/>
      <c r="J125" s="282" t="n"/>
      <c r="K125" s="164" t="inlineStr">
        <is>
          <t>Res PV - Kansas City - Constant</t>
        </is>
      </c>
      <c r="L125" s="173">
        <f>L108*8760</f>
        <v/>
      </c>
      <c r="M125" s="173">
        <f>M108*8760</f>
        <v/>
      </c>
      <c r="N125" s="173">
        <f>N108*8760</f>
        <v/>
      </c>
      <c r="O125" s="173">
        <f>O108*8760</f>
        <v/>
      </c>
      <c r="P125" s="173">
        <f>P108*8760</f>
        <v/>
      </c>
      <c r="Q125" s="173">
        <f>Q108*8760</f>
        <v/>
      </c>
      <c r="R125" s="173">
        <f>R108*8760</f>
        <v/>
      </c>
      <c r="S125" s="173">
        <f>S108*8760</f>
        <v/>
      </c>
      <c r="T125" s="173">
        <f>T108*8760</f>
        <v/>
      </c>
      <c r="U125" s="173">
        <f>U108*8760</f>
        <v/>
      </c>
      <c r="V125" s="173">
        <f>V108*8760</f>
        <v/>
      </c>
      <c r="W125" s="173">
        <f>W108*8760</f>
        <v/>
      </c>
      <c r="X125" s="173">
        <f>X108*8760</f>
        <v/>
      </c>
      <c r="Y125" s="173">
        <f>Y108*8760</f>
        <v/>
      </c>
      <c r="Z125" s="173">
        <f>Z108*8760</f>
        <v/>
      </c>
      <c r="AA125" s="173">
        <f>AA108*8760</f>
        <v/>
      </c>
      <c r="AB125" s="173">
        <f>AB108*8760</f>
        <v/>
      </c>
      <c r="AC125" s="173">
        <f>AC108*8760</f>
        <v/>
      </c>
      <c r="AD125" s="173">
        <f>AD108*8760</f>
        <v/>
      </c>
      <c r="AE125" s="173">
        <f>AE108*8760</f>
        <v/>
      </c>
      <c r="AF125" s="173">
        <f>AF108*8760</f>
        <v/>
      </c>
      <c r="AG125" s="173">
        <f>AG108*8760</f>
        <v/>
      </c>
      <c r="AH125" s="173">
        <f>AH108*8760</f>
        <v/>
      </c>
      <c r="AI125" s="173">
        <f>AI108*8760</f>
        <v/>
      </c>
      <c r="AJ125" s="173">
        <f>AJ108*8760</f>
        <v/>
      </c>
      <c r="AK125" s="173">
        <f>AK108*8760</f>
        <v/>
      </c>
      <c r="AL125" s="173">
        <f>AL108*8760</f>
        <v/>
      </c>
      <c r="AM125" s="173">
        <f>AM108*8760</f>
        <v/>
      </c>
      <c r="AN125" s="173">
        <f>AN108*8760</f>
        <v/>
      </c>
      <c r="AO125" s="173">
        <f>AO108*8760</f>
        <v/>
      </c>
      <c r="AP125" s="173">
        <f>AP108*8760</f>
        <v/>
      </c>
      <c r="AQ125" s="173">
        <f>AQ108*8760</f>
        <v/>
      </c>
      <c r="AR125" s="173">
        <f>AR108*8760</f>
        <v/>
      </c>
      <c r="AS125" s="173">
        <f>AS108*8760</f>
        <v/>
      </c>
      <c r="AT125" s="16" t="n"/>
      <c r="AU125" s="16" t="n"/>
      <c r="AV125" s="172" t="n"/>
      <c r="AW125" s="172" t="n"/>
      <c r="AX125" s="16" t="n"/>
      <c r="AY125" s="16" t="n"/>
      <c r="AZ125" s="16" t="n"/>
      <c r="BA125" s="16" t="n"/>
      <c r="BB125" s="16" t="n"/>
      <c r="BC125" s="16" t="n"/>
      <c r="BD125" s="16" t="n"/>
      <c r="BE125" s="16" t="n"/>
      <c r="BF125" s="16" t="n"/>
      <c r="BG125" s="16" t="n"/>
      <c r="BH125" s="16" t="n"/>
      <c r="BI125" s="16" t="n"/>
      <c r="BJ125" s="16" t="n"/>
      <c r="BK125" s="16" t="n"/>
      <c r="BL125" s="16" t="n"/>
      <c r="BM125" s="16" t="n"/>
    </row>
    <row r="126" ht="13.5" customHeight="1" s="251">
      <c r="A126" s="16" t="n"/>
      <c r="B126" s="16" t="n"/>
      <c r="C126" s="16" t="n"/>
      <c r="D126" s="16" t="n"/>
      <c r="E126" s="16" t="n"/>
      <c r="F126" s="16" t="n"/>
      <c r="G126" s="30" t="n"/>
      <c r="I126" s="16" t="n"/>
      <c r="J126" s="282" t="n"/>
      <c r="K126" s="160" t="inlineStr">
        <is>
          <t>Res PV - Los Angeles - Low</t>
        </is>
      </c>
      <c r="L126" s="171">
        <f>L109*8760</f>
        <v/>
      </c>
      <c r="M126" s="171">
        <f>M109*8760</f>
        <v/>
      </c>
      <c r="N126" s="171">
        <f>N109*8760</f>
        <v/>
      </c>
      <c r="O126" s="171">
        <f>O109*8760</f>
        <v/>
      </c>
      <c r="P126" s="171">
        <f>P109*8760</f>
        <v/>
      </c>
      <c r="Q126" s="171">
        <f>Q109*8760</f>
        <v/>
      </c>
      <c r="R126" s="171">
        <f>R109*8760</f>
        <v/>
      </c>
      <c r="S126" s="171">
        <f>S109*8760</f>
        <v/>
      </c>
      <c r="T126" s="171">
        <f>T109*8760</f>
        <v/>
      </c>
      <c r="U126" s="171">
        <f>U109*8760</f>
        <v/>
      </c>
      <c r="V126" s="171">
        <f>V109*8760</f>
        <v/>
      </c>
      <c r="W126" s="171">
        <f>W109*8760</f>
        <v/>
      </c>
      <c r="X126" s="171">
        <f>X109*8760</f>
        <v/>
      </c>
      <c r="Y126" s="171">
        <f>Y109*8760</f>
        <v/>
      </c>
      <c r="Z126" s="171">
        <f>Z109*8760</f>
        <v/>
      </c>
      <c r="AA126" s="171">
        <f>AA109*8760</f>
        <v/>
      </c>
      <c r="AB126" s="171">
        <f>AB109*8760</f>
        <v/>
      </c>
      <c r="AC126" s="171">
        <f>AC109*8760</f>
        <v/>
      </c>
      <c r="AD126" s="171">
        <f>AD109*8760</f>
        <v/>
      </c>
      <c r="AE126" s="171">
        <f>AE109*8760</f>
        <v/>
      </c>
      <c r="AF126" s="171">
        <f>AF109*8760</f>
        <v/>
      </c>
      <c r="AG126" s="171">
        <f>AG109*8760</f>
        <v/>
      </c>
      <c r="AH126" s="171">
        <f>AH109*8760</f>
        <v/>
      </c>
      <c r="AI126" s="171">
        <f>AI109*8760</f>
        <v/>
      </c>
      <c r="AJ126" s="171">
        <f>AJ109*8760</f>
        <v/>
      </c>
      <c r="AK126" s="171">
        <f>AK109*8760</f>
        <v/>
      </c>
      <c r="AL126" s="171">
        <f>AL109*8760</f>
        <v/>
      </c>
      <c r="AM126" s="171">
        <f>AM109*8760</f>
        <v/>
      </c>
      <c r="AN126" s="171">
        <f>AN109*8760</f>
        <v/>
      </c>
      <c r="AO126" s="171">
        <f>AO109*8760</f>
        <v/>
      </c>
      <c r="AP126" s="171">
        <f>AP109*8760</f>
        <v/>
      </c>
      <c r="AQ126" s="171">
        <f>AQ109*8760</f>
        <v/>
      </c>
      <c r="AR126" s="171">
        <f>AR109*8760</f>
        <v/>
      </c>
      <c r="AS126" s="171">
        <f>AS109*8760</f>
        <v/>
      </c>
      <c r="AT126" s="16" t="n"/>
      <c r="AU126" s="16" t="n"/>
      <c r="AV126" s="16" t="n"/>
      <c r="AW126" s="16" t="n"/>
      <c r="AX126" s="16" t="n"/>
      <c r="AY126" s="16" t="n"/>
      <c r="AZ126" s="16" t="n"/>
      <c r="BA126" s="16" t="n"/>
      <c r="BB126" s="16" t="n"/>
      <c r="BC126" s="16" t="n"/>
      <c r="BD126" s="16" t="n"/>
      <c r="BE126" s="16" t="n"/>
      <c r="BF126" s="16" t="n"/>
      <c r="BG126" s="16" t="n"/>
      <c r="BH126" s="16" t="n"/>
      <c r="BI126" s="16" t="n"/>
      <c r="BJ126" s="16" t="n"/>
      <c r="BK126" s="16" t="n"/>
      <c r="BL126" s="16" t="n"/>
      <c r="BM126" s="16" t="n"/>
    </row>
    <row r="127" ht="13.5" customHeight="1" s="251">
      <c r="A127" s="16" t="n"/>
      <c r="B127" s="16" t="n"/>
      <c r="C127" s="16" t="n"/>
      <c r="D127" s="16" t="n"/>
      <c r="E127" s="16" t="n"/>
      <c r="F127" s="16" t="n"/>
      <c r="G127" s="30" t="n"/>
      <c r="I127" s="16" t="n"/>
      <c r="J127" s="282" t="n"/>
      <c r="K127" s="19" t="inlineStr">
        <is>
          <t>Res PV - Los Angeles - Mid</t>
        </is>
      </c>
      <c r="L127" s="169">
        <f>L110*8760</f>
        <v/>
      </c>
      <c r="M127" s="169">
        <f>M110*8760</f>
        <v/>
      </c>
      <c r="N127" s="169">
        <f>N110*8760</f>
        <v/>
      </c>
      <c r="O127" s="169">
        <f>O110*8760</f>
        <v/>
      </c>
      <c r="P127" s="169">
        <f>P110*8760</f>
        <v/>
      </c>
      <c r="Q127" s="169">
        <f>Q110*8760</f>
        <v/>
      </c>
      <c r="R127" s="169">
        <f>R110*8760</f>
        <v/>
      </c>
      <c r="S127" s="169">
        <f>S110*8760</f>
        <v/>
      </c>
      <c r="T127" s="169">
        <f>T110*8760</f>
        <v/>
      </c>
      <c r="U127" s="169">
        <f>U110*8760</f>
        <v/>
      </c>
      <c r="V127" s="169">
        <f>V110*8760</f>
        <v/>
      </c>
      <c r="W127" s="169">
        <f>W110*8760</f>
        <v/>
      </c>
      <c r="X127" s="169">
        <f>X110*8760</f>
        <v/>
      </c>
      <c r="Y127" s="169">
        <f>Y110*8760</f>
        <v/>
      </c>
      <c r="Z127" s="169">
        <f>Z110*8760</f>
        <v/>
      </c>
      <c r="AA127" s="169">
        <f>AA110*8760</f>
        <v/>
      </c>
      <c r="AB127" s="169">
        <f>AB110*8760</f>
        <v/>
      </c>
      <c r="AC127" s="169">
        <f>AC110*8760</f>
        <v/>
      </c>
      <c r="AD127" s="169">
        <f>AD110*8760</f>
        <v/>
      </c>
      <c r="AE127" s="169">
        <f>AE110*8760</f>
        <v/>
      </c>
      <c r="AF127" s="169">
        <f>AF110*8760</f>
        <v/>
      </c>
      <c r="AG127" s="169">
        <f>AG110*8760</f>
        <v/>
      </c>
      <c r="AH127" s="169">
        <f>AH110*8760</f>
        <v/>
      </c>
      <c r="AI127" s="169">
        <f>AI110*8760</f>
        <v/>
      </c>
      <c r="AJ127" s="169">
        <f>AJ110*8760</f>
        <v/>
      </c>
      <c r="AK127" s="169">
        <f>AK110*8760</f>
        <v/>
      </c>
      <c r="AL127" s="169">
        <f>AL110*8760</f>
        <v/>
      </c>
      <c r="AM127" s="169">
        <f>AM110*8760</f>
        <v/>
      </c>
      <c r="AN127" s="169">
        <f>AN110*8760</f>
        <v/>
      </c>
      <c r="AO127" s="169">
        <f>AO110*8760</f>
        <v/>
      </c>
      <c r="AP127" s="169">
        <f>AP110*8760</f>
        <v/>
      </c>
      <c r="AQ127" s="169">
        <f>AQ110*8760</f>
        <v/>
      </c>
      <c r="AR127" s="169">
        <f>AR110*8760</f>
        <v/>
      </c>
      <c r="AS127" s="169">
        <f>AS110*8760</f>
        <v/>
      </c>
      <c r="AT127" s="16" t="n"/>
      <c r="AU127" s="16" t="n"/>
      <c r="AV127" s="16" t="n"/>
      <c r="AW127" s="16" t="n"/>
      <c r="AX127" s="16" t="n"/>
      <c r="AY127" s="16" t="n"/>
      <c r="AZ127" s="16" t="n"/>
      <c r="BA127" s="16" t="n"/>
      <c r="BB127" s="16" t="n"/>
      <c r="BC127" s="16" t="n"/>
      <c r="BD127" s="16" t="n"/>
      <c r="BE127" s="16" t="n"/>
      <c r="BF127" s="16" t="n"/>
      <c r="BG127" s="16" t="n"/>
      <c r="BH127" s="16" t="n"/>
      <c r="BI127" s="16" t="n"/>
      <c r="BJ127" s="16" t="n"/>
      <c r="BK127" s="16" t="n"/>
      <c r="BL127" s="16" t="n"/>
      <c r="BM127" s="16" t="n"/>
    </row>
    <row r="128" ht="13.5" customHeight="1" s="251">
      <c r="A128" s="16" t="n"/>
      <c r="B128" s="16" t="n"/>
      <c r="C128" s="16" t="n"/>
      <c r="D128" s="16" t="n"/>
      <c r="E128" s="16" t="n"/>
      <c r="F128" s="16" t="n"/>
      <c r="G128" s="30" t="n"/>
      <c r="I128" s="16" t="n"/>
      <c r="J128" s="282" t="n"/>
      <c r="K128" s="164" t="inlineStr">
        <is>
          <t>Res PV - Los Angeles - Constant</t>
        </is>
      </c>
      <c r="L128" s="173">
        <f>L111*8760</f>
        <v/>
      </c>
      <c r="M128" s="173">
        <f>M111*8760</f>
        <v/>
      </c>
      <c r="N128" s="173">
        <f>N111*8760</f>
        <v/>
      </c>
      <c r="O128" s="173">
        <f>O111*8760</f>
        <v/>
      </c>
      <c r="P128" s="173">
        <f>P111*8760</f>
        <v/>
      </c>
      <c r="Q128" s="173">
        <f>Q111*8760</f>
        <v/>
      </c>
      <c r="R128" s="173">
        <f>R111*8760</f>
        <v/>
      </c>
      <c r="S128" s="173">
        <f>S111*8760</f>
        <v/>
      </c>
      <c r="T128" s="173">
        <f>T111*8760</f>
        <v/>
      </c>
      <c r="U128" s="173">
        <f>U111*8760</f>
        <v/>
      </c>
      <c r="V128" s="173">
        <f>V111*8760</f>
        <v/>
      </c>
      <c r="W128" s="173">
        <f>W111*8760</f>
        <v/>
      </c>
      <c r="X128" s="173">
        <f>X111*8760</f>
        <v/>
      </c>
      <c r="Y128" s="173">
        <f>Y111*8760</f>
        <v/>
      </c>
      <c r="Z128" s="173">
        <f>Z111*8760</f>
        <v/>
      </c>
      <c r="AA128" s="173">
        <f>AA111*8760</f>
        <v/>
      </c>
      <c r="AB128" s="173">
        <f>AB111*8760</f>
        <v/>
      </c>
      <c r="AC128" s="173">
        <f>AC111*8760</f>
        <v/>
      </c>
      <c r="AD128" s="173">
        <f>AD111*8760</f>
        <v/>
      </c>
      <c r="AE128" s="173">
        <f>AE111*8760</f>
        <v/>
      </c>
      <c r="AF128" s="173">
        <f>AF111*8760</f>
        <v/>
      </c>
      <c r="AG128" s="173">
        <f>AG111*8760</f>
        <v/>
      </c>
      <c r="AH128" s="173">
        <f>AH111*8760</f>
        <v/>
      </c>
      <c r="AI128" s="173">
        <f>AI111*8760</f>
        <v/>
      </c>
      <c r="AJ128" s="173">
        <f>AJ111*8760</f>
        <v/>
      </c>
      <c r="AK128" s="173">
        <f>AK111*8760</f>
        <v/>
      </c>
      <c r="AL128" s="173">
        <f>AL111*8760</f>
        <v/>
      </c>
      <c r="AM128" s="173">
        <f>AM111*8760</f>
        <v/>
      </c>
      <c r="AN128" s="173">
        <f>AN111*8760</f>
        <v/>
      </c>
      <c r="AO128" s="173">
        <f>AO111*8760</f>
        <v/>
      </c>
      <c r="AP128" s="173">
        <f>AP111*8760</f>
        <v/>
      </c>
      <c r="AQ128" s="173">
        <f>AQ111*8760</f>
        <v/>
      </c>
      <c r="AR128" s="173">
        <f>AR111*8760</f>
        <v/>
      </c>
      <c r="AS128" s="173">
        <f>AS111*8760</f>
        <v/>
      </c>
      <c r="AT128" s="16" t="n"/>
      <c r="AU128" s="16" t="n"/>
      <c r="AV128" s="172" t="n"/>
      <c r="AW128" s="172" t="n"/>
      <c r="AX128" s="16" t="n"/>
      <c r="AY128" s="16" t="n"/>
      <c r="AZ128" s="16" t="n"/>
      <c r="BA128" s="16" t="n"/>
      <c r="BB128" s="16" t="n"/>
      <c r="BC128" s="16" t="n"/>
      <c r="BD128" s="16" t="n"/>
      <c r="BE128" s="16" t="n"/>
      <c r="BF128" s="16" t="n"/>
      <c r="BG128" s="16" t="n"/>
      <c r="BH128" s="16" t="n"/>
      <c r="BI128" s="16" t="n"/>
      <c r="BJ128" s="16" t="n"/>
      <c r="BK128" s="16" t="n"/>
      <c r="BL128" s="16" t="n"/>
      <c r="BM128" s="16" t="n"/>
    </row>
    <row r="129" ht="13.5" customHeight="1" s="251">
      <c r="A129" s="16" t="n"/>
      <c r="B129" s="16" t="n"/>
      <c r="C129" s="16" t="n"/>
      <c r="D129" s="16" t="n"/>
      <c r="E129" s="16" t="n"/>
      <c r="F129" s="16" t="n"/>
      <c r="G129" s="30" t="n"/>
      <c r="I129" s="16" t="n"/>
      <c r="J129" s="282" t="n"/>
      <c r="K129" s="160" t="inlineStr">
        <is>
          <t>Res PV - Daggett, CA - Low</t>
        </is>
      </c>
      <c r="L129" s="171">
        <f>L112*8760</f>
        <v/>
      </c>
      <c r="M129" s="171">
        <f>M112*8760</f>
        <v/>
      </c>
      <c r="N129" s="171">
        <f>N112*8760</f>
        <v/>
      </c>
      <c r="O129" s="171">
        <f>O112*8760</f>
        <v/>
      </c>
      <c r="P129" s="171">
        <f>P112*8760</f>
        <v/>
      </c>
      <c r="Q129" s="171">
        <f>Q112*8760</f>
        <v/>
      </c>
      <c r="R129" s="171">
        <f>R112*8760</f>
        <v/>
      </c>
      <c r="S129" s="171">
        <f>S112*8760</f>
        <v/>
      </c>
      <c r="T129" s="171">
        <f>T112*8760</f>
        <v/>
      </c>
      <c r="U129" s="171">
        <f>U112*8760</f>
        <v/>
      </c>
      <c r="V129" s="171">
        <f>V112*8760</f>
        <v/>
      </c>
      <c r="W129" s="171">
        <f>W112*8760</f>
        <v/>
      </c>
      <c r="X129" s="171">
        <f>X112*8760</f>
        <v/>
      </c>
      <c r="Y129" s="171">
        <f>Y112*8760</f>
        <v/>
      </c>
      <c r="Z129" s="171">
        <f>Z112*8760</f>
        <v/>
      </c>
      <c r="AA129" s="171">
        <f>AA112*8760</f>
        <v/>
      </c>
      <c r="AB129" s="171">
        <f>AB112*8760</f>
        <v/>
      </c>
      <c r="AC129" s="171">
        <f>AC112*8760</f>
        <v/>
      </c>
      <c r="AD129" s="171">
        <f>AD112*8760</f>
        <v/>
      </c>
      <c r="AE129" s="171">
        <f>AE112*8760</f>
        <v/>
      </c>
      <c r="AF129" s="171">
        <f>AF112*8760</f>
        <v/>
      </c>
      <c r="AG129" s="171">
        <f>AG112*8760</f>
        <v/>
      </c>
      <c r="AH129" s="171">
        <f>AH112*8760</f>
        <v/>
      </c>
      <c r="AI129" s="171">
        <f>AI112*8760</f>
        <v/>
      </c>
      <c r="AJ129" s="171">
        <f>AJ112*8760</f>
        <v/>
      </c>
      <c r="AK129" s="171">
        <f>AK112*8760</f>
        <v/>
      </c>
      <c r="AL129" s="171">
        <f>AL112*8760</f>
        <v/>
      </c>
      <c r="AM129" s="171">
        <f>AM112*8760</f>
        <v/>
      </c>
      <c r="AN129" s="171">
        <f>AN112*8760</f>
        <v/>
      </c>
      <c r="AO129" s="171">
        <f>AO112*8760</f>
        <v/>
      </c>
      <c r="AP129" s="171">
        <f>AP112*8760</f>
        <v/>
      </c>
      <c r="AQ129" s="171">
        <f>AQ112*8760</f>
        <v/>
      </c>
      <c r="AR129" s="171">
        <f>AR112*8760</f>
        <v/>
      </c>
      <c r="AS129" s="171">
        <f>AS112*8760</f>
        <v/>
      </c>
      <c r="AT129" s="16" t="n"/>
      <c r="AU129" s="16" t="n"/>
      <c r="AV129" s="16" t="n"/>
      <c r="AW129" s="16" t="n"/>
      <c r="AX129" s="16" t="n"/>
      <c r="AY129" s="16" t="n"/>
      <c r="AZ129" s="16" t="n"/>
      <c r="BA129" s="16" t="n"/>
      <c r="BB129" s="16" t="n"/>
      <c r="BC129" s="16" t="n"/>
      <c r="BD129" s="16" t="n"/>
      <c r="BE129" s="16" t="n"/>
      <c r="BF129" s="16" t="n"/>
      <c r="BG129" s="16" t="n"/>
      <c r="BH129" s="16" t="n"/>
      <c r="BI129" s="16" t="n"/>
      <c r="BJ129" s="16" t="n"/>
      <c r="BK129" s="16" t="n"/>
      <c r="BL129" s="16" t="n"/>
      <c r="BM129" s="16" t="n"/>
    </row>
    <row r="130" ht="13.5" customHeight="1" s="251">
      <c r="A130" s="16" t="n"/>
      <c r="B130" s="16" t="n"/>
      <c r="C130" s="16" t="n"/>
      <c r="D130" s="16" t="n"/>
      <c r="E130" s="16" t="n"/>
      <c r="F130" s="16" t="n"/>
      <c r="G130" s="30" t="n"/>
      <c r="I130" s="16" t="n"/>
      <c r="J130" s="282" t="n"/>
      <c r="K130" s="19" t="inlineStr">
        <is>
          <t>Res PV - Daggett, CA - Mid</t>
        </is>
      </c>
      <c r="L130" s="169">
        <f>L113*8760</f>
        <v/>
      </c>
      <c r="M130" s="169">
        <f>M113*8760</f>
        <v/>
      </c>
      <c r="N130" s="169">
        <f>N113*8760</f>
        <v/>
      </c>
      <c r="O130" s="169">
        <f>O113*8760</f>
        <v/>
      </c>
      <c r="P130" s="169">
        <f>P113*8760</f>
        <v/>
      </c>
      <c r="Q130" s="169">
        <f>Q113*8760</f>
        <v/>
      </c>
      <c r="R130" s="169">
        <f>R113*8760</f>
        <v/>
      </c>
      <c r="S130" s="169">
        <f>S113*8760</f>
        <v/>
      </c>
      <c r="T130" s="169">
        <f>T113*8760</f>
        <v/>
      </c>
      <c r="U130" s="169">
        <f>U113*8760</f>
        <v/>
      </c>
      <c r="V130" s="169">
        <f>V113*8760</f>
        <v/>
      </c>
      <c r="W130" s="169">
        <f>W113*8760</f>
        <v/>
      </c>
      <c r="X130" s="169">
        <f>X113*8760</f>
        <v/>
      </c>
      <c r="Y130" s="169">
        <f>Y113*8760</f>
        <v/>
      </c>
      <c r="Z130" s="169">
        <f>Z113*8760</f>
        <v/>
      </c>
      <c r="AA130" s="169">
        <f>AA113*8760</f>
        <v/>
      </c>
      <c r="AB130" s="169">
        <f>AB113*8760</f>
        <v/>
      </c>
      <c r="AC130" s="169">
        <f>AC113*8760</f>
        <v/>
      </c>
      <c r="AD130" s="169">
        <f>AD113*8760</f>
        <v/>
      </c>
      <c r="AE130" s="169">
        <f>AE113*8760</f>
        <v/>
      </c>
      <c r="AF130" s="169">
        <f>AF113*8760</f>
        <v/>
      </c>
      <c r="AG130" s="169">
        <f>AG113*8760</f>
        <v/>
      </c>
      <c r="AH130" s="169">
        <f>AH113*8760</f>
        <v/>
      </c>
      <c r="AI130" s="169">
        <f>AI113*8760</f>
        <v/>
      </c>
      <c r="AJ130" s="169">
        <f>AJ113*8760</f>
        <v/>
      </c>
      <c r="AK130" s="169">
        <f>AK113*8760</f>
        <v/>
      </c>
      <c r="AL130" s="169">
        <f>AL113*8760</f>
        <v/>
      </c>
      <c r="AM130" s="169">
        <f>AM113*8760</f>
        <v/>
      </c>
      <c r="AN130" s="169">
        <f>AN113*8760</f>
        <v/>
      </c>
      <c r="AO130" s="169">
        <f>AO113*8760</f>
        <v/>
      </c>
      <c r="AP130" s="169">
        <f>AP113*8760</f>
        <v/>
      </c>
      <c r="AQ130" s="169">
        <f>AQ113*8760</f>
        <v/>
      </c>
      <c r="AR130" s="169">
        <f>AR113*8760</f>
        <v/>
      </c>
      <c r="AS130" s="169">
        <f>AS113*8760</f>
        <v/>
      </c>
      <c r="AT130" s="16" t="n"/>
      <c r="AU130" s="16" t="n"/>
      <c r="AV130" s="16" t="n"/>
      <c r="AW130" s="16" t="n"/>
      <c r="AX130" s="16" t="n"/>
      <c r="AY130" s="16" t="n"/>
      <c r="AZ130" s="16" t="n"/>
      <c r="BA130" s="16" t="n"/>
      <c r="BB130" s="16" t="n"/>
      <c r="BC130" s="16" t="n"/>
      <c r="BD130" s="16" t="n"/>
      <c r="BE130" s="16" t="n"/>
      <c r="BF130" s="16" t="n"/>
      <c r="BG130" s="16" t="n"/>
      <c r="BH130" s="16" t="n"/>
      <c r="BI130" s="16" t="n"/>
      <c r="BJ130" s="16" t="n"/>
      <c r="BK130" s="16" t="n"/>
      <c r="BL130" s="16" t="n"/>
      <c r="BM130" s="16" t="n"/>
    </row>
    <row r="131" ht="13.5" customHeight="1" s="251">
      <c r="A131" s="16" t="n"/>
      <c r="B131" s="16" t="n"/>
      <c r="C131" s="16" t="n"/>
      <c r="D131" s="16" t="n"/>
      <c r="E131" s="16" t="n"/>
      <c r="F131" s="16" t="n"/>
      <c r="G131" s="30" t="n"/>
      <c r="I131" s="16" t="n"/>
      <c r="J131" s="283" t="n"/>
      <c r="K131" s="164" t="inlineStr">
        <is>
          <t>Res PV - Daggett, CA - Constant</t>
        </is>
      </c>
      <c r="L131" s="173">
        <f>L114*8760</f>
        <v/>
      </c>
      <c r="M131" s="173">
        <f>M114*8760</f>
        <v/>
      </c>
      <c r="N131" s="173">
        <f>N114*8760</f>
        <v/>
      </c>
      <c r="O131" s="173">
        <f>O114*8760</f>
        <v/>
      </c>
      <c r="P131" s="173">
        <f>P114*8760</f>
        <v/>
      </c>
      <c r="Q131" s="173">
        <f>Q114*8760</f>
        <v/>
      </c>
      <c r="R131" s="173">
        <f>R114*8760</f>
        <v/>
      </c>
      <c r="S131" s="173">
        <f>S114*8760</f>
        <v/>
      </c>
      <c r="T131" s="173">
        <f>T114*8760</f>
        <v/>
      </c>
      <c r="U131" s="173">
        <f>U114*8760</f>
        <v/>
      </c>
      <c r="V131" s="173">
        <f>V114*8760</f>
        <v/>
      </c>
      <c r="W131" s="173">
        <f>W114*8760</f>
        <v/>
      </c>
      <c r="X131" s="173">
        <f>X114*8760</f>
        <v/>
      </c>
      <c r="Y131" s="173">
        <f>Y114*8760</f>
        <v/>
      </c>
      <c r="Z131" s="173">
        <f>Z114*8760</f>
        <v/>
      </c>
      <c r="AA131" s="173">
        <f>AA114*8760</f>
        <v/>
      </c>
      <c r="AB131" s="173">
        <f>AB114*8760</f>
        <v/>
      </c>
      <c r="AC131" s="173">
        <f>AC114*8760</f>
        <v/>
      </c>
      <c r="AD131" s="173">
        <f>AD114*8760</f>
        <v/>
      </c>
      <c r="AE131" s="173">
        <f>AE114*8760</f>
        <v/>
      </c>
      <c r="AF131" s="173">
        <f>AF114*8760</f>
        <v/>
      </c>
      <c r="AG131" s="173">
        <f>AG114*8760</f>
        <v/>
      </c>
      <c r="AH131" s="173">
        <f>AH114*8760</f>
        <v/>
      </c>
      <c r="AI131" s="173">
        <f>AI114*8760</f>
        <v/>
      </c>
      <c r="AJ131" s="173">
        <f>AJ114*8760</f>
        <v/>
      </c>
      <c r="AK131" s="173">
        <f>AK114*8760</f>
        <v/>
      </c>
      <c r="AL131" s="173">
        <f>AL114*8760</f>
        <v/>
      </c>
      <c r="AM131" s="173">
        <f>AM114*8760</f>
        <v/>
      </c>
      <c r="AN131" s="173">
        <f>AN114*8760</f>
        <v/>
      </c>
      <c r="AO131" s="173">
        <f>AO114*8760</f>
        <v/>
      </c>
      <c r="AP131" s="173">
        <f>AP114*8760</f>
        <v/>
      </c>
      <c r="AQ131" s="173">
        <f>AQ114*8760</f>
        <v/>
      </c>
      <c r="AR131" s="173">
        <f>AR114*8760</f>
        <v/>
      </c>
      <c r="AS131" s="173">
        <f>AS114*8760</f>
        <v/>
      </c>
      <c r="AT131" s="16" t="n"/>
      <c r="AU131" s="16" t="n"/>
      <c r="AV131" s="172" t="n"/>
      <c r="AW131" s="172" t="n"/>
      <c r="AX131" s="16" t="n"/>
      <c r="AY131" s="16" t="n"/>
      <c r="AZ131" s="16" t="n"/>
      <c r="BA131" s="16" t="n"/>
      <c r="BB131" s="16" t="n"/>
      <c r="BC131" s="16" t="n"/>
      <c r="BD131" s="16" t="n"/>
      <c r="BE131" s="16" t="n"/>
      <c r="BF131" s="16" t="n"/>
      <c r="BG131" s="16" t="n"/>
      <c r="BH131" s="16" t="n"/>
      <c r="BI131" s="16" t="n"/>
      <c r="BJ131" s="16" t="n"/>
      <c r="BK131" s="16" t="n"/>
      <c r="BL131" s="16" t="n"/>
      <c r="BM131" s="16" t="n"/>
    </row>
    <row r="132" ht="13.5" customHeight="1" s="251">
      <c r="A132" s="16" t="n"/>
      <c r="B132" s="16" t="n"/>
      <c r="C132" s="16" t="n"/>
      <c r="D132" s="16" t="n"/>
      <c r="E132" s="16" t="n"/>
      <c r="F132" s="16" t="n"/>
      <c r="G132" s="30" t="n"/>
      <c r="I132" s="16" t="n"/>
      <c r="J132" s="167" t="n"/>
      <c r="K132" s="19" t="n"/>
      <c r="L132" s="95" t="n"/>
      <c r="M132" s="95" t="n"/>
      <c r="N132" s="95" t="n"/>
      <c r="O132" s="95" t="n"/>
      <c r="P132" s="95" t="n"/>
      <c r="Q132" s="95" t="n"/>
      <c r="R132" s="95" t="n"/>
      <c r="S132" s="95" t="n"/>
      <c r="T132" s="95" t="n"/>
      <c r="U132" s="95" t="n"/>
      <c r="V132" s="95" t="n"/>
      <c r="W132" s="95" t="n"/>
      <c r="X132" s="95" t="n"/>
      <c r="Y132" s="95" t="n"/>
      <c r="Z132" s="95" t="n"/>
      <c r="AA132" s="95" t="n"/>
      <c r="AB132" s="95" t="n"/>
      <c r="AC132" s="95" t="n"/>
      <c r="AD132" s="95" t="n"/>
      <c r="AE132" s="95" t="n"/>
      <c r="AF132" s="95" t="n"/>
      <c r="AG132" s="95" t="n"/>
      <c r="AH132" s="95" t="n"/>
      <c r="AI132" s="95" t="n"/>
      <c r="AJ132" s="95" t="n"/>
      <c r="AK132" s="95" t="n"/>
      <c r="AL132" s="95" t="n"/>
      <c r="AM132" s="95" t="n"/>
      <c r="AN132" s="95" t="n"/>
      <c r="AO132" s="95" t="n"/>
      <c r="AP132" s="95" t="n"/>
      <c r="AQ132" s="95" t="n"/>
      <c r="AR132" s="95" t="n"/>
      <c r="AS132" s="95" t="n"/>
      <c r="AT132" s="16" t="n"/>
      <c r="AU132" s="16" t="n"/>
      <c r="AV132" s="16" t="n"/>
      <c r="AW132" s="16" t="n"/>
      <c r="AX132" s="16" t="n"/>
      <c r="AY132" s="16" t="n"/>
      <c r="AZ132" s="16" t="n"/>
      <c r="BA132" s="16" t="n"/>
      <c r="BB132" s="16" t="n"/>
      <c r="BC132" s="16" t="n"/>
      <c r="BD132" s="16" t="n"/>
      <c r="BE132" s="16" t="n"/>
      <c r="BF132" s="16" t="n"/>
      <c r="BG132" s="16" t="n"/>
      <c r="BH132" s="16" t="n"/>
      <c r="BI132" s="16" t="n"/>
      <c r="BJ132" s="16" t="n"/>
      <c r="BK132" s="16" t="n"/>
      <c r="BL132" s="16" t="n"/>
      <c r="BM132" s="16" t="n"/>
    </row>
    <row r="133" ht="13.5" customHeight="1" s="251">
      <c r="A133" s="16" t="n"/>
      <c r="B133" s="16" t="n"/>
      <c r="C133" s="16" t="n"/>
      <c r="D133" s="16" t="n"/>
      <c r="E133" s="16" t="n"/>
      <c r="F133" s="16" t="n"/>
      <c r="G133" s="30" t="n"/>
      <c r="I133" s="16" t="n"/>
      <c r="J133" s="49" t="n"/>
      <c r="K133" s="16" t="n"/>
      <c r="L133" s="157" t="n">
        <v>2017</v>
      </c>
      <c r="M133" s="157" t="n">
        <v>2018</v>
      </c>
      <c r="N133" s="157" t="n">
        <v>2019</v>
      </c>
      <c r="O133" s="157" t="n">
        <v>2020</v>
      </c>
      <c r="P133" s="157" t="n">
        <v>2021</v>
      </c>
      <c r="Q133" s="157" t="n">
        <v>2022</v>
      </c>
      <c r="R133" s="157" t="n">
        <v>2023</v>
      </c>
      <c r="S133" s="157" t="n">
        <v>2024</v>
      </c>
      <c r="T133" s="157" t="n">
        <v>2025</v>
      </c>
      <c r="U133" s="157" t="n">
        <v>2026</v>
      </c>
      <c r="V133" s="157" t="n">
        <v>2027</v>
      </c>
      <c r="W133" s="157" t="n">
        <v>2028</v>
      </c>
      <c r="X133" s="157" t="n">
        <v>2029</v>
      </c>
      <c r="Y133" s="157" t="n">
        <v>2030</v>
      </c>
      <c r="Z133" s="157" t="n">
        <v>2031</v>
      </c>
      <c r="AA133" s="157" t="n">
        <v>2032</v>
      </c>
      <c r="AB133" s="157" t="n">
        <v>2033</v>
      </c>
      <c r="AC133" s="157" t="n">
        <v>2034</v>
      </c>
      <c r="AD133" s="157" t="n">
        <v>2035</v>
      </c>
      <c r="AE133" s="157" t="n">
        <v>2036</v>
      </c>
      <c r="AF133" s="157" t="n">
        <v>2037</v>
      </c>
      <c r="AG133" s="157" t="n">
        <v>2038</v>
      </c>
      <c r="AH133" s="157" t="n">
        <v>2039</v>
      </c>
      <c r="AI133" s="157" t="n">
        <v>2040</v>
      </c>
      <c r="AJ133" s="157" t="n">
        <v>2041</v>
      </c>
      <c r="AK133" s="157" t="n">
        <v>2042</v>
      </c>
      <c r="AL133" s="157" t="n">
        <v>2043</v>
      </c>
      <c r="AM133" s="157" t="n">
        <v>2044</v>
      </c>
      <c r="AN133" s="157" t="n">
        <v>2045</v>
      </c>
      <c r="AO133" s="157" t="n">
        <v>2046</v>
      </c>
      <c r="AP133" s="157" t="n">
        <v>2047</v>
      </c>
      <c r="AQ133" s="157" t="n">
        <v>2048</v>
      </c>
      <c r="AR133" s="157" t="n">
        <v>2049</v>
      </c>
      <c r="AS133" s="157" t="n">
        <v>2050</v>
      </c>
      <c r="AT133" s="16" t="n"/>
      <c r="AU133" s="16" t="n"/>
      <c r="AV133" s="16" t="n"/>
      <c r="AW133" s="16" t="n"/>
      <c r="AX133" s="16" t="n"/>
      <c r="AY133" s="16" t="n"/>
      <c r="AZ133" s="16" t="n"/>
      <c r="BA133" s="16" t="n"/>
      <c r="BB133" s="16" t="n"/>
      <c r="BC133" s="16" t="n"/>
      <c r="BD133" s="16" t="n"/>
      <c r="BE133" s="16" t="n"/>
      <c r="BF133" s="16" t="n"/>
      <c r="BG133" s="16" t="n"/>
      <c r="BH133" s="16" t="n"/>
      <c r="BI133" s="16" t="n"/>
      <c r="BJ133" s="16" t="n"/>
      <c r="BK133" s="16" t="n"/>
      <c r="BL133" s="16" t="n"/>
      <c r="BM133" s="16" t="n"/>
    </row>
    <row r="134" ht="13.5" customHeight="1" s="251">
      <c r="A134" s="16" t="n"/>
      <c r="B134" s="16" t="n"/>
      <c r="C134" s="16" t="n"/>
      <c r="D134" s="16" t="n"/>
      <c r="E134" s="16" t="n"/>
      <c r="F134" s="16" t="n"/>
      <c r="G134" s="30" t="n"/>
      <c r="I134" s="16" t="n"/>
      <c r="J134" s="281" t="inlineStr">
        <is>
          <t>CAPEX ($/kW)</t>
        </is>
      </c>
      <c r="K134" s="160" t="inlineStr">
        <is>
          <t>Res PV - Seattle - Low</t>
        </is>
      </c>
      <c r="L134" s="168">
        <f> $S$54*(L151+L252)</f>
        <v/>
      </c>
      <c r="M134" s="168">
        <f> $S$54*(M151+M252)</f>
        <v/>
      </c>
      <c r="N134" s="168">
        <f> $S$54*(N151+N252)</f>
        <v/>
      </c>
      <c r="O134" s="168">
        <f> $S$54*(O151+O252)</f>
        <v/>
      </c>
      <c r="P134" s="168">
        <f> $S$54*(P151+P252)</f>
        <v/>
      </c>
      <c r="Q134" s="168">
        <f> $S$54*(Q151+Q252)</f>
        <v/>
      </c>
      <c r="R134" s="168">
        <f> $S$54*(R151+R252)</f>
        <v/>
      </c>
      <c r="S134" s="168">
        <f> $S$54*(S151+S252)</f>
        <v/>
      </c>
      <c r="T134" s="168">
        <f> $S$54*(T151+T252)</f>
        <v/>
      </c>
      <c r="U134" s="168">
        <f> $S$54*(U151+U252)</f>
        <v/>
      </c>
      <c r="V134" s="168">
        <f> $S$54*(V151+V252)</f>
        <v/>
      </c>
      <c r="W134" s="168">
        <f> $S$54*(W151+W252)</f>
        <v/>
      </c>
      <c r="X134" s="168">
        <f> $S$54*(X151+X252)</f>
        <v/>
      </c>
      <c r="Y134" s="168">
        <f> $S$54*(Y151+Y252)</f>
        <v/>
      </c>
      <c r="Z134" s="168">
        <f> $S$54*(Z151+Z252)</f>
        <v/>
      </c>
      <c r="AA134" s="168">
        <f> $S$54*(AA151+AA252)</f>
        <v/>
      </c>
      <c r="AB134" s="168">
        <f> $S$54*(AB151+AB252)</f>
        <v/>
      </c>
      <c r="AC134" s="168">
        <f> $S$54*(AC151+AC252)</f>
        <v/>
      </c>
      <c r="AD134" s="168">
        <f> $S$54*(AD151+AD252)</f>
        <v/>
      </c>
      <c r="AE134" s="168">
        <f> $S$54*(AE151+AE252)</f>
        <v/>
      </c>
      <c r="AF134" s="168">
        <f> $S$54*(AF151+AF252)</f>
        <v/>
      </c>
      <c r="AG134" s="168">
        <f> $S$54*(AG151+AG252)</f>
        <v/>
      </c>
      <c r="AH134" s="168">
        <f> $S$54*(AH151+AH252)</f>
        <v/>
      </c>
      <c r="AI134" s="168">
        <f> $S$54*(AI151+AI252)</f>
        <v/>
      </c>
      <c r="AJ134" s="168">
        <f> $S$54*(AJ151+AJ252)</f>
        <v/>
      </c>
      <c r="AK134" s="168">
        <f> $S$54*(AK151+AK252)</f>
        <v/>
      </c>
      <c r="AL134" s="168">
        <f> $S$54*(AL151+AL252)</f>
        <v/>
      </c>
      <c r="AM134" s="168">
        <f> $S$54*(AM151+AM252)</f>
        <v/>
      </c>
      <c r="AN134" s="168">
        <f> $S$54*(AN151+AN252)</f>
        <v/>
      </c>
      <c r="AO134" s="168">
        <f> $S$54*(AO151+AO252)</f>
        <v/>
      </c>
      <c r="AP134" s="168">
        <f> $S$54*(AP151+AP252)</f>
        <v/>
      </c>
      <c r="AQ134" s="168">
        <f> $S$54*(AQ151+AQ252)</f>
        <v/>
      </c>
      <c r="AR134" s="168">
        <f> $S$54*(AR151+AR252)</f>
        <v/>
      </c>
      <c r="AS134" s="168">
        <f> $S$54*(AS151+AS252)</f>
        <v/>
      </c>
      <c r="AT134" s="16" t="n"/>
      <c r="AU134" s="16" t="n"/>
      <c r="AV134" s="16" t="n"/>
      <c r="AW134" s="16" t="n"/>
      <c r="AX134" s="16" t="n"/>
      <c r="AY134" s="16" t="n"/>
      <c r="AZ134" s="16" t="n"/>
      <c r="BA134" s="16" t="n"/>
      <c r="BB134" s="16" t="n"/>
      <c r="BC134" s="16" t="n"/>
      <c r="BD134" s="16" t="n"/>
      <c r="BE134" s="16" t="n"/>
      <c r="BF134" s="16" t="n"/>
      <c r="BG134" s="16" t="n"/>
      <c r="BH134" s="16" t="n"/>
      <c r="BI134" s="16" t="n"/>
      <c r="BJ134" s="16" t="n"/>
      <c r="BK134" s="16" t="n"/>
      <c r="BL134" s="16" t="n"/>
      <c r="BM134" s="16" t="n"/>
    </row>
    <row r="135" ht="13.5" customHeight="1" s="251">
      <c r="A135" s="16" t="n"/>
      <c r="B135" s="16" t="n"/>
      <c r="C135" s="16" t="n"/>
      <c r="D135" s="16" t="n"/>
      <c r="E135" s="16" t="n"/>
      <c r="F135" s="16" t="n"/>
      <c r="G135" s="30" t="n"/>
      <c r="I135" s="16" t="n"/>
      <c r="J135" s="282" t="n"/>
      <c r="K135" s="19" t="inlineStr">
        <is>
          <t>Res PV - Seattle - Mid</t>
        </is>
      </c>
      <c r="L135" s="169">
        <f> $S$54*(L152+L253)</f>
        <v/>
      </c>
      <c r="M135" s="169">
        <f> $S$54*(M152+M253)</f>
        <v/>
      </c>
      <c r="N135" s="169">
        <f> $S$54*(N152+N253)</f>
        <v/>
      </c>
      <c r="O135" s="169">
        <f> $S$54*(O152+O253)</f>
        <v/>
      </c>
      <c r="P135" s="169">
        <f> $S$54*(P152+P253)</f>
        <v/>
      </c>
      <c r="Q135" s="169">
        <f> $S$54*(Q152+Q253)</f>
        <v/>
      </c>
      <c r="R135" s="169">
        <f> $S$54*(R152+R253)</f>
        <v/>
      </c>
      <c r="S135" s="169">
        <f> $S$54*(S152+S253)</f>
        <v/>
      </c>
      <c r="T135" s="169">
        <f> $S$54*(T152+T253)</f>
        <v/>
      </c>
      <c r="U135" s="169">
        <f> $S$54*(U152+U253)</f>
        <v/>
      </c>
      <c r="V135" s="169">
        <f> $S$54*(V152+V253)</f>
        <v/>
      </c>
      <c r="W135" s="169">
        <f> $S$54*(W152+W253)</f>
        <v/>
      </c>
      <c r="X135" s="169">
        <f> $S$54*(X152+X253)</f>
        <v/>
      </c>
      <c r="Y135" s="169">
        <f> $S$54*(Y152+Y253)</f>
        <v/>
      </c>
      <c r="Z135" s="169">
        <f> $S$54*(Z152+Z253)</f>
        <v/>
      </c>
      <c r="AA135" s="169">
        <f> $S$54*(AA152+AA253)</f>
        <v/>
      </c>
      <c r="AB135" s="169">
        <f> $S$54*(AB152+AB253)</f>
        <v/>
      </c>
      <c r="AC135" s="169">
        <f> $S$54*(AC152+AC253)</f>
        <v/>
      </c>
      <c r="AD135" s="169">
        <f> $S$54*(AD152+AD253)</f>
        <v/>
      </c>
      <c r="AE135" s="169">
        <f> $S$54*(AE152+AE253)</f>
        <v/>
      </c>
      <c r="AF135" s="169">
        <f> $S$54*(AF152+AF253)</f>
        <v/>
      </c>
      <c r="AG135" s="169">
        <f> $S$54*(AG152+AG253)</f>
        <v/>
      </c>
      <c r="AH135" s="169">
        <f> $S$54*(AH152+AH253)</f>
        <v/>
      </c>
      <c r="AI135" s="169">
        <f> $S$54*(AI152+AI253)</f>
        <v/>
      </c>
      <c r="AJ135" s="169">
        <f> $S$54*(AJ152+AJ253)</f>
        <v/>
      </c>
      <c r="AK135" s="169">
        <f> $S$54*(AK152+AK253)</f>
        <v/>
      </c>
      <c r="AL135" s="169">
        <f> $S$54*(AL152+AL253)</f>
        <v/>
      </c>
      <c r="AM135" s="169">
        <f> $S$54*(AM152+AM253)</f>
        <v/>
      </c>
      <c r="AN135" s="169">
        <f> $S$54*(AN152+AN253)</f>
        <v/>
      </c>
      <c r="AO135" s="169">
        <f> $S$54*(AO152+AO253)</f>
        <v/>
      </c>
      <c r="AP135" s="169">
        <f> $S$54*(AP152+AP253)</f>
        <v/>
      </c>
      <c r="AQ135" s="169">
        <f> $S$54*(AQ152+AQ253)</f>
        <v/>
      </c>
      <c r="AR135" s="169">
        <f> $S$54*(AR152+AR253)</f>
        <v/>
      </c>
      <c r="AS135" s="169">
        <f> $S$54*(AS152+AS253)</f>
        <v/>
      </c>
      <c r="AT135" s="16" t="n"/>
      <c r="AU135" s="16" t="n"/>
      <c r="AV135" s="16" t="n"/>
      <c r="AW135" s="16" t="n"/>
      <c r="AX135" s="16" t="n"/>
      <c r="AY135" s="16" t="n"/>
      <c r="AZ135" s="16" t="n"/>
      <c r="BA135" s="16" t="n"/>
      <c r="BB135" s="16" t="n"/>
      <c r="BC135" s="16" t="n"/>
      <c r="BD135" s="16" t="n"/>
      <c r="BE135" s="16" t="n"/>
      <c r="BF135" s="16" t="n"/>
      <c r="BG135" s="16" t="n"/>
      <c r="BH135" s="16" t="n"/>
      <c r="BI135" s="16" t="n"/>
      <c r="BJ135" s="16" t="n"/>
      <c r="BK135" s="16" t="n"/>
      <c r="BL135" s="16" t="n"/>
      <c r="BM135" s="16" t="n"/>
    </row>
    <row r="136" ht="13.5" customHeight="1" s="251">
      <c r="A136" s="16" t="n"/>
      <c r="B136" s="16" t="n"/>
      <c r="C136" s="16" t="n"/>
      <c r="D136" s="16" t="n"/>
      <c r="E136" s="16" t="n"/>
      <c r="F136" s="16" t="n"/>
      <c r="G136" s="30" t="n"/>
      <c r="I136" s="16" t="n"/>
      <c r="J136" s="282" t="n"/>
      <c r="K136" s="164" t="inlineStr">
        <is>
          <t>Res PV - Seattle - Constant</t>
        </is>
      </c>
      <c r="L136" s="170">
        <f> $S$54*(L153+L254)</f>
        <v/>
      </c>
      <c r="M136" s="170">
        <f> $S$54*(M153+M254)</f>
        <v/>
      </c>
      <c r="N136" s="170">
        <f> $S$54*(N153+N254)</f>
        <v/>
      </c>
      <c r="O136" s="170">
        <f> $S$54*(O153+O254)</f>
        <v/>
      </c>
      <c r="P136" s="170">
        <f> $S$54*(P153+P254)</f>
        <v/>
      </c>
      <c r="Q136" s="170">
        <f> $S$54*(Q153+Q254)</f>
        <v/>
      </c>
      <c r="R136" s="170">
        <f> $S$54*(R153+R254)</f>
        <v/>
      </c>
      <c r="S136" s="170">
        <f> $S$54*(S153+S254)</f>
        <v/>
      </c>
      <c r="T136" s="170">
        <f> $S$54*(T153+T254)</f>
        <v/>
      </c>
      <c r="U136" s="170">
        <f> $S$54*(U153+U254)</f>
        <v/>
      </c>
      <c r="V136" s="170">
        <f> $S$54*(V153+V254)</f>
        <v/>
      </c>
      <c r="W136" s="170">
        <f> $S$54*(W153+W254)</f>
        <v/>
      </c>
      <c r="X136" s="170">
        <f> $S$54*(X153+X254)</f>
        <v/>
      </c>
      <c r="Y136" s="170">
        <f> $S$54*(Y153+Y254)</f>
        <v/>
      </c>
      <c r="Z136" s="170">
        <f> $S$54*(Z153+Z254)</f>
        <v/>
      </c>
      <c r="AA136" s="170">
        <f> $S$54*(AA153+AA254)</f>
        <v/>
      </c>
      <c r="AB136" s="170">
        <f> $S$54*(AB153+AB254)</f>
        <v/>
      </c>
      <c r="AC136" s="170">
        <f> $S$54*(AC153+AC254)</f>
        <v/>
      </c>
      <c r="AD136" s="170">
        <f> $S$54*(AD153+AD254)</f>
        <v/>
      </c>
      <c r="AE136" s="170">
        <f> $S$54*(AE153+AE254)</f>
        <v/>
      </c>
      <c r="AF136" s="170">
        <f> $S$54*(AF153+AF254)</f>
        <v/>
      </c>
      <c r="AG136" s="170">
        <f> $S$54*(AG153+AG254)</f>
        <v/>
      </c>
      <c r="AH136" s="170">
        <f> $S$54*(AH153+AH254)</f>
        <v/>
      </c>
      <c r="AI136" s="170">
        <f> $S$54*(AI153+AI254)</f>
        <v/>
      </c>
      <c r="AJ136" s="170">
        <f> $S$54*(AJ153+AJ254)</f>
        <v/>
      </c>
      <c r="AK136" s="170">
        <f> $S$54*(AK153+AK254)</f>
        <v/>
      </c>
      <c r="AL136" s="170">
        <f> $S$54*(AL153+AL254)</f>
        <v/>
      </c>
      <c r="AM136" s="170">
        <f> $S$54*(AM153+AM254)</f>
        <v/>
      </c>
      <c r="AN136" s="170">
        <f> $S$54*(AN153+AN254)</f>
        <v/>
      </c>
      <c r="AO136" s="170">
        <f> $S$54*(AO153+AO254)</f>
        <v/>
      </c>
      <c r="AP136" s="170">
        <f> $S$54*(AP153+AP254)</f>
        <v/>
      </c>
      <c r="AQ136" s="170">
        <f> $S$54*(AQ153+AQ254)</f>
        <v/>
      </c>
      <c r="AR136" s="170">
        <f> $S$54*(AR153+AR254)</f>
        <v/>
      </c>
      <c r="AS136" s="170">
        <f> $S$54*(AS153+AS254)</f>
        <v/>
      </c>
      <c r="AT136" s="16" t="n"/>
      <c r="AU136" s="16" t="n"/>
      <c r="AV136" s="16" t="n"/>
      <c r="AW136" s="16" t="n"/>
      <c r="AX136" s="16" t="n"/>
      <c r="AY136" s="16" t="n"/>
      <c r="AZ136" s="16" t="n"/>
      <c r="BA136" s="16" t="n"/>
      <c r="BB136" s="16" t="n"/>
      <c r="BC136" s="16" t="n"/>
      <c r="BD136" s="16" t="n"/>
      <c r="BE136" s="16" t="n"/>
      <c r="BF136" s="16" t="n"/>
      <c r="BG136" s="16" t="n"/>
      <c r="BH136" s="16" t="n"/>
      <c r="BI136" s="16" t="n"/>
      <c r="BJ136" s="16" t="n"/>
      <c r="BK136" s="16" t="n"/>
      <c r="BL136" s="16" t="n"/>
      <c r="BM136" s="16" t="n"/>
    </row>
    <row r="137" ht="13.5" customHeight="1" s="251">
      <c r="A137" s="16" t="n"/>
      <c r="B137" s="16" t="n"/>
      <c r="C137" s="16" t="n"/>
      <c r="D137" s="16" t="n"/>
      <c r="E137" s="16" t="n"/>
      <c r="F137" s="16" t="n"/>
      <c r="G137" s="30" t="n"/>
      <c r="I137" s="16" t="n"/>
      <c r="J137" s="282" t="n"/>
      <c r="K137" s="160" t="inlineStr">
        <is>
          <t>Res PV - Chicago - Low</t>
        </is>
      </c>
      <c r="L137" s="171">
        <f> $S$54*(L154+L255)</f>
        <v/>
      </c>
      <c r="M137" s="171">
        <f> $S$54*(M154+M255)</f>
        <v/>
      </c>
      <c r="N137" s="171">
        <f> $S$54*(N154+N255)</f>
        <v/>
      </c>
      <c r="O137" s="171">
        <f> $S$54*(O154+O255)</f>
        <v/>
      </c>
      <c r="P137" s="171">
        <f> $S$54*(P154+P255)</f>
        <v/>
      </c>
      <c r="Q137" s="171">
        <f> $S$54*(Q154+Q255)</f>
        <v/>
      </c>
      <c r="R137" s="171">
        <f> $S$54*(R154+R255)</f>
        <v/>
      </c>
      <c r="S137" s="171">
        <f> $S$54*(S154+S255)</f>
        <v/>
      </c>
      <c r="T137" s="171">
        <f> $S$54*(T154+T255)</f>
        <v/>
      </c>
      <c r="U137" s="171">
        <f> $S$54*(U154+U255)</f>
        <v/>
      </c>
      <c r="V137" s="171">
        <f> $S$54*(V154+V255)</f>
        <v/>
      </c>
      <c r="W137" s="171">
        <f> $S$54*(W154+W255)</f>
        <v/>
      </c>
      <c r="X137" s="171">
        <f> $S$54*(X154+X255)</f>
        <v/>
      </c>
      <c r="Y137" s="171">
        <f> $S$54*(Y154+Y255)</f>
        <v/>
      </c>
      <c r="Z137" s="171">
        <f> $S$54*(Z154+Z255)</f>
        <v/>
      </c>
      <c r="AA137" s="171">
        <f> $S$54*(AA154+AA255)</f>
        <v/>
      </c>
      <c r="AB137" s="171">
        <f> $S$54*(AB154+AB255)</f>
        <v/>
      </c>
      <c r="AC137" s="171">
        <f> $S$54*(AC154+AC255)</f>
        <v/>
      </c>
      <c r="AD137" s="171">
        <f> $S$54*(AD154+AD255)</f>
        <v/>
      </c>
      <c r="AE137" s="171">
        <f> $S$54*(AE154+AE255)</f>
        <v/>
      </c>
      <c r="AF137" s="171">
        <f> $S$54*(AF154+AF255)</f>
        <v/>
      </c>
      <c r="AG137" s="171">
        <f> $S$54*(AG154+AG255)</f>
        <v/>
      </c>
      <c r="AH137" s="171">
        <f> $S$54*(AH154+AH255)</f>
        <v/>
      </c>
      <c r="AI137" s="171">
        <f> $S$54*(AI154+AI255)</f>
        <v/>
      </c>
      <c r="AJ137" s="171">
        <f> $S$54*(AJ154+AJ255)</f>
        <v/>
      </c>
      <c r="AK137" s="171">
        <f> $S$54*(AK154+AK255)</f>
        <v/>
      </c>
      <c r="AL137" s="171">
        <f> $S$54*(AL154+AL255)</f>
        <v/>
      </c>
      <c r="AM137" s="171">
        <f> $S$54*(AM154+AM255)</f>
        <v/>
      </c>
      <c r="AN137" s="171">
        <f> $S$54*(AN154+AN255)</f>
        <v/>
      </c>
      <c r="AO137" s="171">
        <f> $S$54*(AO154+AO255)</f>
        <v/>
      </c>
      <c r="AP137" s="171">
        <f> $S$54*(AP154+AP255)</f>
        <v/>
      </c>
      <c r="AQ137" s="171">
        <f> $S$54*(AQ154+AQ255)</f>
        <v/>
      </c>
      <c r="AR137" s="171">
        <f> $S$54*(AR154+AR255)</f>
        <v/>
      </c>
      <c r="AS137" s="171">
        <f> $S$54*(AS154+AS255)</f>
        <v/>
      </c>
      <c r="AT137" s="16" t="n"/>
      <c r="AU137" s="16" t="n"/>
      <c r="AV137" s="16" t="n"/>
      <c r="AW137" s="16" t="n"/>
      <c r="AX137" s="16" t="n"/>
      <c r="AY137" s="16" t="n"/>
      <c r="AZ137" s="16" t="n"/>
      <c r="BA137" s="16" t="n"/>
      <c r="BB137" s="16" t="n"/>
      <c r="BC137" s="16" t="n"/>
      <c r="BD137" s="16" t="n"/>
      <c r="BE137" s="16" t="n"/>
      <c r="BF137" s="16" t="n"/>
      <c r="BG137" s="16" t="n"/>
      <c r="BH137" s="16" t="n"/>
      <c r="BI137" s="16" t="n"/>
      <c r="BJ137" s="16" t="n"/>
      <c r="BK137" s="16" t="n"/>
      <c r="BL137" s="16" t="n"/>
      <c r="BM137" s="16" t="n"/>
    </row>
    <row r="138" ht="13.5" customHeight="1" s="251">
      <c r="A138" s="16" t="n"/>
      <c r="B138" s="16" t="n"/>
      <c r="C138" s="16" t="n"/>
      <c r="D138" s="16" t="n"/>
      <c r="E138" s="16" t="n"/>
      <c r="F138" s="16" t="n"/>
      <c r="G138" s="30" t="n"/>
      <c r="I138" s="16" t="n"/>
      <c r="J138" s="282" t="n"/>
      <c r="K138" s="19" t="inlineStr">
        <is>
          <t>Res PV - Chicago - Mid</t>
        </is>
      </c>
      <c r="L138" s="169">
        <f> $S$54*(L155+L256)</f>
        <v/>
      </c>
      <c r="M138" s="169">
        <f> $S$54*(M155+M256)</f>
        <v/>
      </c>
      <c r="N138" s="169">
        <f> $S$54*(N155+N256)</f>
        <v/>
      </c>
      <c r="O138" s="169">
        <f> $S$54*(O155+O256)</f>
        <v/>
      </c>
      <c r="P138" s="169">
        <f> $S$54*(P155+P256)</f>
        <v/>
      </c>
      <c r="Q138" s="169">
        <f> $S$54*(Q155+Q256)</f>
        <v/>
      </c>
      <c r="R138" s="169">
        <f> $S$54*(R155+R256)</f>
        <v/>
      </c>
      <c r="S138" s="169">
        <f> $S$54*(S155+S256)</f>
        <v/>
      </c>
      <c r="T138" s="169">
        <f> $S$54*(T155+T256)</f>
        <v/>
      </c>
      <c r="U138" s="169">
        <f> $S$54*(U155+U256)</f>
        <v/>
      </c>
      <c r="V138" s="169">
        <f> $S$54*(V155+V256)</f>
        <v/>
      </c>
      <c r="W138" s="169">
        <f> $S$54*(W155+W256)</f>
        <v/>
      </c>
      <c r="X138" s="169">
        <f> $S$54*(X155+X256)</f>
        <v/>
      </c>
      <c r="Y138" s="169">
        <f> $S$54*(Y155+Y256)</f>
        <v/>
      </c>
      <c r="Z138" s="169">
        <f> $S$54*(Z155+Z256)</f>
        <v/>
      </c>
      <c r="AA138" s="169">
        <f> $S$54*(AA155+AA256)</f>
        <v/>
      </c>
      <c r="AB138" s="169">
        <f> $S$54*(AB155+AB256)</f>
        <v/>
      </c>
      <c r="AC138" s="169">
        <f> $S$54*(AC155+AC256)</f>
        <v/>
      </c>
      <c r="AD138" s="169">
        <f> $S$54*(AD155+AD256)</f>
        <v/>
      </c>
      <c r="AE138" s="169">
        <f> $S$54*(AE155+AE256)</f>
        <v/>
      </c>
      <c r="AF138" s="169">
        <f> $S$54*(AF155+AF256)</f>
        <v/>
      </c>
      <c r="AG138" s="169">
        <f> $S$54*(AG155+AG256)</f>
        <v/>
      </c>
      <c r="AH138" s="169">
        <f> $S$54*(AH155+AH256)</f>
        <v/>
      </c>
      <c r="AI138" s="169">
        <f> $S$54*(AI155+AI256)</f>
        <v/>
      </c>
      <c r="AJ138" s="169">
        <f> $S$54*(AJ155+AJ256)</f>
        <v/>
      </c>
      <c r="AK138" s="169">
        <f> $S$54*(AK155+AK256)</f>
        <v/>
      </c>
      <c r="AL138" s="169">
        <f> $S$54*(AL155+AL256)</f>
        <v/>
      </c>
      <c r="AM138" s="169">
        <f> $S$54*(AM155+AM256)</f>
        <v/>
      </c>
      <c r="AN138" s="169">
        <f> $S$54*(AN155+AN256)</f>
        <v/>
      </c>
      <c r="AO138" s="169">
        <f> $S$54*(AO155+AO256)</f>
        <v/>
      </c>
      <c r="AP138" s="169">
        <f> $S$54*(AP155+AP256)</f>
        <v/>
      </c>
      <c r="AQ138" s="169">
        <f> $S$54*(AQ155+AQ256)</f>
        <v/>
      </c>
      <c r="AR138" s="169">
        <f> $S$54*(AR155+AR256)</f>
        <v/>
      </c>
      <c r="AS138" s="169">
        <f> $S$54*(AS155+AS256)</f>
        <v/>
      </c>
      <c r="AT138" s="16" t="n"/>
      <c r="AU138" s="16" t="n"/>
      <c r="AV138" s="16" t="n"/>
      <c r="AW138" s="16" t="n"/>
      <c r="AX138" s="16" t="n"/>
      <c r="AY138" s="16" t="n"/>
      <c r="AZ138" s="16" t="n"/>
      <c r="BA138" s="16" t="n"/>
      <c r="BB138" s="16" t="n"/>
      <c r="BC138" s="16" t="n"/>
      <c r="BD138" s="16" t="n"/>
      <c r="BE138" s="16" t="n"/>
      <c r="BF138" s="16" t="n"/>
      <c r="BG138" s="16" t="n"/>
      <c r="BH138" s="16" t="n"/>
      <c r="BI138" s="16" t="n"/>
      <c r="BJ138" s="16" t="n"/>
      <c r="BK138" s="16" t="n"/>
      <c r="BL138" s="16" t="n"/>
      <c r="BM138" s="16" t="n"/>
    </row>
    <row r="139" ht="13.5" customHeight="1" s="251">
      <c r="A139" s="16" t="n"/>
      <c r="B139" s="16" t="n"/>
      <c r="C139" s="16" t="n"/>
      <c r="D139" s="16" t="n"/>
      <c r="E139" s="16" t="n"/>
      <c r="F139" s="16" t="n"/>
      <c r="G139" s="30" t="n"/>
      <c r="I139" s="16" t="n"/>
      <c r="J139" s="282" t="n"/>
      <c r="K139" s="164" t="inlineStr">
        <is>
          <t>Res PV - Chicago - Constant</t>
        </is>
      </c>
      <c r="L139" s="170">
        <f> $S$54*(L156+L257)</f>
        <v/>
      </c>
      <c r="M139" s="170">
        <f> $S$54*(M156+M257)</f>
        <v/>
      </c>
      <c r="N139" s="170">
        <f> $S$54*(N156+N257)</f>
        <v/>
      </c>
      <c r="O139" s="170">
        <f> $S$54*(O156+O257)</f>
        <v/>
      </c>
      <c r="P139" s="170">
        <f> $S$54*(P156+P257)</f>
        <v/>
      </c>
      <c r="Q139" s="170">
        <f> $S$54*(Q156+Q257)</f>
        <v/>
      </c>
      <c r="R139" s="170">
        <f> $S$54*(R156+R257)</f>
        <v/>
      </c>
      <c r="S139" s="170">
        <f> $S$54*(S156+S257)</f>
        <v/>
      </c>
      <c r="T139" s="170">
        <f> $S$54*(T156+T257)</f>
        <v/>
      </c>
      <c r="U139" s="170">
        <f> $S$54*(U156+U257)</f>
        <v/>
      </c>
      <c r="V139" s="170">
        <f> $S$54*(V156+V257)</f>
        <v/>
      </c>
      <c r="W139" s="170">
        <f> $S$54*(W156+W257)</f>
        <v/>
      </c>
      <c r="X139" s="170">
        <f> $S$54*(X156+X257)</f>
        <v/>
      </c>
      <c r="Y139" s="170">
        <f> $S$54*(Y156+Y257)</f>
        <v/>
      </c>
      <c r="Z139" s="170">
        <f> $S$54*(Z156+Z257)</f>
        <v/>
      </c>
      <c r="AA139" s="170">
        <f> $S$54*(AA156+AA257)</f>
        <v/>
      </c>
      <c r="AB139" s="170">
        <f> $S$54*(AB156+AB257)</f>
        <v/>
      </c>
      <c r="AC139" s="170">
        <f> $S$54*(AC156+AC257)</f>
        <v/>
      </c>
      <c r="AD139" s="170">
        <f> $S$54*(AD156+AD257)</f>
        <v/>
      </c>
      <c r="AE139" s="170">
        <f> $S$54*(AE156+AE257)</f>
        <v/>
      </c>
      <c r="AF139" s="170">
        <f> $S$54*(AF156+AF257)</f>
        <v/>
      </c>
      <c r="AG139" s="170">
        <f> $S$54*(AG156+AG257)</f>
        <v/>
      </c>
      <c r="AH139" s="170">
        <f> $S$54*(AH156+AH257)</f>
        <v/>
      </c>
      <c r="AI139" s="170">
        <f> $S$54*(AI156+AI257)</f>
        <v/>
      </c>
      <c r="AJ139" s="170">
        <f> $S$54*(AJ156+AJ257)</f>
        <v/>
      </c>
      <c r="AK139" s="170">
        <f> $S$54*(AK156+AK257)</f>
        <v/>
      </c>
      <c r="AL139" s="170">
        <f> $S$54*(AL156+AL257)</f>
        <v/>
      </c>
      <c r="AM139" s="170">
        <f> $S$54*(AM156+AM257)</f>
        <v/>
      </c>
      <c r="AN139" s="170">
        <f> $S$54*(AN156+AN257)</f>
        <v/>
      </c>
      <c r="AO139" s="170">
        <f> $S$54*(AO156+AO257)</f>
        <v/>
      </c>
      <c r="AP139" s="170">
        <f> $S$54*(AP156+AP257)</f>
        <v/>
      </c>
      <c r="AQ139" s="170">
        <f> $S$54*(AQ156+AQ257)</f>
        <v/>
      </c>
      <c r="AR139" s="170">
        <f> $S$54*(AR156+AR257)</f>
        <v/>
      </c>
      <c r="AS139" s="170">
        <f> $S$54*(AS156+AS257)</f>
        <v/>
      </c>
      <c r="AT139" s="16" t="n"/>
      <c r="AU139" s="16" t="n"/>
      <c r="AV139" s="16" t="n"/>
      <c r="AW139" s="16" t="n"/>
      <c r="AX139" s="172" t="n"/>
      <c r="AY139" s="172" t="n"/>
      <c r="AZ139" s="16" t="n"/>
      <c r="BA139" s="16" t="n"/>
      <c r="BB139" s="16" t="n"/>
      <c r="BC139" s="16" t="n"/>
      <c r="BD139" s="16" t="n"/>
      <c r="BE139" s="16" t="n"/>
      <c r="BF139" s="16" t="n"/>
      <c r="BG139" s="16" t="n"/>
      <c r="BH139" s="16" t="n"/>
      <c r="BI139" s="16" t="n"/>
      <c r="BJ139" s="16" t="n"/>
      <c r="BK139" s="16" t="n"/>
      <c r="BL139" s="16" t="n"/>
      <c r="BM139" s="16" t="n"/>
    </row>
    <row r="140" ht="13.5" customHeight="1" s="251">
      <c r="A140" s="16" t="n"/>
      <c r="B140" s="16" t="n"/>
      <c r="C140" s="16" t="n"/>
      <c r="D140" s="16" t="n"/>
      <c r="E140" s="16" t="n"/>
      <c r="F140" s="16" t="n"/>
      <c r="G140" s="30" t="n"/>
      <c r="I140" s="16" t="n"/>
      <c r="J140" s="282" t="n"/>
      <c r="K140" s="160" t="inlineStr">
        <is>
          <t>Res PV - Kansas City - Low</t>
        </is>
      </c>
      <c r="L140" s="171">
        <f> $S$54*(L157+L258)</f>
        <v/>
      </c>
      <c r="M140" s="171">
        <f> $S$54*(M157+M258)</f>
        <v/>
      </c>
      <c r="N140" s="171">
        <f> $S$54*(N157+N258)</f>
        <v/>
      </c>
      <c r="O140" s="171">
        <f> $S$54*(O157+O258)</f>
        <v/>
      </c>
      <c r="P140" s="171">
        <f> $S$54*(P157+P258)</f>
        <v/>
      </c>
      <c r="Q140" s="171">
        <f> $S$54*(Q157+Q258)</f>
        <v/>
      </c>
      <c r="R140" s="171">
        <f> $S$54*(R157+R258)</f>
        <v/>
      </c>
      <c r="S140" s="171">
        <f> $S$54*(S157+S258)</f>
        <v/>
      </c>
      <c r="T140" s="171">
        <f> $S$54*(T157+T258)</f>
        <v/>
      </c>
      <c r="U140" s="171">
        <f> $S$54*(U157+U258)</f>
        <v/>
      </c>
      <c r="V140" s="171">
        <f> $S$54*(V157+V258)</f>
        <v/>
      </c>
      <c r="W140" s="171">
        <f> $S$54*(W157+W258)</f>
        <v/>
      </c>
      <c r="X140" s="171">
        <f> $S$54*(X157+X258)</f>
        <v/>
      </c>
      <c r="Y140" s="171">
        <f> $S$54*(Y157+Y258)</f>
        <v/>
      </c>
      <c r="Z140" s="171">
        <f> $S$54*(Z157+Z258)</f>
        <v/>
      </c>
      <c r="AA140" s="171">
        <f> $S$54*(AA157+AA258)</f>
        <v/>
      </c>
      <c r="AB140" s="171">
        <f> $S$54*(AB157+AB258)</f>
        <v/>
      </c>
      <c r="AC140" s="171">
        <f> $S$54*(AC157+AC258)</f>
        <v/>
      </c>
      <c r="AD140" s="171">
        <f> $S$54*(AD157+AD258)</f>
        <v/>
      </c>
      <c r="AE140" s="171">
        <f> $S$54*(AE157+AE258)</f>
        <v/>
      </c>
      <c r="AF140" s="171">
        <f> $S$54*(AF157+AF258)</f>
        <v/>
      </c>
      <c r="AG140" s="171">
        <f> $S$54*(AG157+AG258)</f>
        <v/>
      </c>
      <c r="AH140" s="171">
        <f> $S$54*(AH157+AH258)</f>
        <v/>
      </c>
      <c r="AI140" s="171">
        <f> $S$54*(AI157+AI258)</f>
        <v/>
      </c>
      <c r="AJ140" s="171">
        <f> $S$54*(AJ157+AJ258)</f>
        <v/>
      </c>
      <c r="AK140" s="171">
        <f> $S$54*(AK157+AK258)</f>
        <v/>
      </c>
      <c r="AL140" s="171">
        <f> $S$54*(AL157+AL258)</f>
        <v/>
      </c>
      <c r="AM140" s="171">
        <f> $S$54*(AM157+AM258)</f>
        <v/>
      </c>
      <c r="AN140" s="171">
        <f> $S$54*(AN157+AN258)</f>
        <v/>
      </c>
      <c r="AO140" s="171">
        <f> $S$54*(AO157+AO258)</f>
        <v/>
      </c>
      <c r="AP140" s="171">
        <f> $S$54*(AP157+AP258)</f>
        <v/>
      </c>
      <c r="AQ140" s="171">
        <f> $S$54*(AQ157+AQ258)</f>
        <v/>
      </c>
      <c r="AR140" s="171">
        <f> $S$54*(AR157+AR258)</f>
        <v/>
      </c>
      <c r="AS140" s="171">
        <f> $S$54*(AS157+AS258)</f>
        <v/>
      </c>
      <c r="AT140" s="16" t="n"/>
      <c r="AU140" s="16" t="n"/>
      <c r="AV140" s="16" t="n"/>
      <c r="AW140" s="16" t="n"/>
      <c r="AX140" s="16" t="n"/>
      <c r="AY140" s="16" t="n"/>
      <c r="AZ140" s="172" t="n"/>
      <c r="BA140" s="172" t="n"/>
      <c r="BB140" s="172" t="n"/>
      <c r="BC140" s="172" t="n"/>
      <c r="BD140" s="16" t="n"/>
      <c r="BE140" s="16" t="n"/>
      <c r="BF140" s="172" t="n"/>
      <c r="BG140" s="16" t="n"/>
      <c r="BH140" s="16" t="n"/>
      <c r="BI140" s="16" t="n"/>
      <c r="BJ140" s="16" t="n"/>
      <c r="BK140" s="16" t="n"/>
      <c r="BL140" s="16" t="n"/>
      <c r="BM140" s="16" t="n"/>
    </row>
    <row r="141" ht="13.5" customHeight="1" s="251">
      <c r="A141" s="16" t="n"/>
      <c r="B141" s="16" t="n"/>
      <c r="C141" s="16" t="n"/>
      <c r="D141" s="16" t="n"/>
      <c r="E141" s="16" t="n"/>
      <c r="F141" s="16" t="n"/>
      <c r="G141" s="30" t="n"/>
      <c r="I141" s="16" t="n"/>
      <c r="J141" s="282" t="n"/>
      <c r="K141" s="19" t="inlineStr">
        <is>
          <t>Res PV - Kansas City - Mid</t>
        </is>
      </c>
      <c r="L141" s="169">
        <f> $S$54*(L158+L259)</f>
        <v/>
      </c>
      <c r="M141" s="169">
        <f> $S$54*(M158+M259)</f>
        <v/>
      </c>
      <c r="N141" s="169">
        <f> $S$54*(N158+N259)</f>
        <v/>
      </c>
      <c r="O141" s="169">
        <f> $S$54*(O158+O259)</f>
        <v/>
      </c>
      <c r="P141" s="169">
        <f> $S$54*(P158+P259)</f>
        <v/>
      </c>
      <c r="Q141" s="169">
        <f> $S$54*(Q158+Q259)</f>
        <v/>
      </c>
      <c r="R141" s="169">
        <f> $S$54*(R158+R259)</f>
        <v/>
      </c>
      <c r="S141" s="169">
        <f> $S$54*(S158+S259)</f>
        <v/>
      </c>
      <c r="T141" s="169">
        <f> $S$54*(T158+T259)</f>
        <v/>
      </c>
      <c r="U141" s="169">
        <f> $S$54*(U158+U259)</f>
        <v/>
      </c>
      <c r="V141" s="169">
        <f> $S$54*(V158+V259)</f>
        <v/>
      </c>
      <c r="W141" s="169">
        <f> $S$54*(W158+W259)</f>
        <v/>
      </c>
      <c r="X141" s="169">
        <f> $S$54*(X158+X259)</f>
        <v/>
      </c>
      <c r="Y141" s="169">
        <f> $S$54*(Y158+Y259)</f>
        <v/>
      </c>
      <c r="Z141" s="169">
        <f> $S$54*(Z158+Z259)</f>
        <v/>
      </c>
      <c r="AA141" s="169">
        <f> $S$54*(AA158+AA259)</f>
        <v/>
      </c>
      <c r="AB141" s="169">
        <f> $S$54*(AB158+AB259)</f>
        <v/>
      </c>
      <c r="AC141" s="169">
        <f> $S$54*(AC158+AC259)</f>
        <v/>
      </c>
      <c r="AD141" s="169">
        <f> $S$54*(AD158+AD259)</f>
        <v/>
      </c>
      <c r="AE141" s="169">
        <f> $S$54*(AE158+AE259)</f>
        <v/>
      </c>
      <c r="AF141" s="169">
        <f> $S$54*(AF158+AF259)</f>
        <v/>
      </c>
      <c r="AG141" s="169">
        <f> $S$54*(AG158+AG259)</f>
        <v/>
      </c>
      <c r="AH141" s="169">
        <f> $S$54*(AH158+AH259)</f>
        <v/>
      </c>
      <c r="AI141" s="169">
        <f> $S$54*(AI158+AI259)</f>
        <v/>
      </c>
      <c r="AJ141" s="169">
        <f> $S$54*(AJ158+AJ259)</f>
        <v/>
      </c>
      <c r="AK141" s="169">
        <f> $S$54*(AK158+AK259)</f>
        <v/>
      </c>
      <c r="AL141" s="169">
        <f> $S$54*(AL158+AL259)</f>
        <v/>
      </c>
      <c r="AM141" s="169">
        <f> $S$54*(AM158+AM259)</f>
        <v/>
      </c>
      <c r="AN141" s="169">
        <f> $S$54*(AN158+AN259)</f>
        <v/>
      </c>
      <c r="AO141" s="169">
        <f> $S$54*(AO158+AO259)</f>
        <v/>
      </c>
      <c r="AP141" s="169">
        <f> $S$54*(AP158+AP259)</f>
        <v/>
      </c>
      <c r="AQ141" s="169">
        <f> $S$54*(AQ158+AQ259)</f>
        <v/>
      </c>
      <c r="AR141" s="169">
        <f> $S$54*(AR158+AR259)</f>
        <v/>
      </c>
      <c r="AS141" s="169">
        <f> $S$54*(AS158+AS259)</f>
        <v/>
      </c>
      <c r="AT141" s="16" t="n"/>
      <c r="AU141" s="16" t="n"/>
      <c r="AV141" s="16" t="n"/>
      <c r="AW141" s="16" t="n"/>
      <c r="AX141" s="16" t="n"/>
      <c r="AY141" s="16" t="n"/>
      <c r="AZ141" s="174" t="n"/>
      <c r="BA141" s="174" t="n"/>
      <c r="BB141" s="174" t="n"/>
      <c r="BC141" s="174" t="n"/>
      <c r="BD141" s="172" t="n"/>
      <c r="BE141" s="172" t="n"/>
      <c r="BF141" s="174" t="n"/>
      <c r="BG141" s="16" t="n"/>
      <c r="BH141" s="16" t="n"/>
      <c r="BI141" s="16" t="n"/>
      <c r="BJ141" s="16" t="n"/>
      <c r="BK141" s="16" t="n"/>
      <c r="BL141" s="16" t="n"/>
      <c r="BM141" s="16" t="n"/>
    </row>
    <row r="142" ht="13.5" customHeight="1" s="251">
      <c r="A142" s="16" t="n"/>
      <c r="B142" s="16" t="n"/>
      <c r="C142" s="16" t="n"/>
      <c r="D142" s="16" t="n"/>
      <c r="E142" s="16" t="n"/>
      <c r="F142" s="16" t="n"/>
      <c r="G142" s="30" t="n"/>
      <c r="I142" s="16" t="n"/>
      <c r="J142" s="282" t="n"/>
      <c r="K142" s="164" t="inlineStr">
        <is>
          <t>Res PV - Kansas City - Constant</t>
        </is>
      </c>
      <c r="L142" s="173">
        <f> $S$54*(L159+L260)</f>
        <v/>
      </c>
      <c r="M142" s="173">
        <f> $S$54*(M159+M260)</f>
        <v/>
      </c>
      <c r="N142" s="173">
        <f> $S$54*(N159+N260)</f>
        <v/>
      </c>
      <c r="O142" s="173">
        <f> $S$54*(O159+O260)</f>
        <v/>
      </c>
      <c r="P142" s="173">
        <f> $S$54*(P159+P260)</f>
        <v/>
      </c>
      <c r="Q142" s="173">
        <f> $S$54*(Q159+Q260)</f>
        <v/>
      </c>
      <c r="R142" s="173">
        <f> $S$54*(R159+R260)</f>
        <v/>
      </c>
      <c r="S142" s="173">
        <f> $S$54*(S159+S260)</f>
        <v/>
      </c>
      <c r="T142" s="173">
        <f> $S$54*(T159+T260)</f>
        <v/>
      </c>
      <c r="U142" s="173">
        <f> $S$54*(U159+U260)</f>
        <v/>
      </c>
      <c r="V142" s="173">
        <f> $S$54*(V159+V260)</f>
        <v/>
      </c>
      <c r="W142" s="173">
        <f> $S$54*(W159+W260)</f>
        <v/>
      </c>
      <c r="X142" s="173">
        <f> $S$54*(X159+X260)</f>
        <v/>
      </c>
      <c r="Y142" s="173">
        <f> $S$54*(Y159+Y260)</f>
        <v/>
      </c>
      <c r="Z142" s="173">
        <f> $S$54*(Z159+Z260)</f>
        <v/>
      </c>
      <c r="AA142" s="173">
        <f> $S$54*(AA159+AA260)</f>
        <v/>
      </c>
      <c r="AB142" s="173">
        <f> $S$54*(AB159+AB260)</f>
        <v/>
      </c>
      <c r="AC142" s="173">
        <f> $S$54*(AC159+AC260)</f>
        <v/>
      </c>
      <c r="AD142" s="173">
        <f> $S$54*(AD159+AD260)</f>
        <v/>
      </c>
      <c r="AE142" s="173">
        <f> $S$54*(AE159+AE260)</f>
        <v/>
      </c>
      <c r="AF142" s="173">
        <f> $S$54*(AF159+AF260)</f>
        <v/>
      </c>
      <c r="AG142" s="173">
        <f> $S$54*(AG159+AG260)</f>
        <v/>
      </c>
      <c r="AH142" s="173">
        <f> $S$54*(AH159+AH260)</f>
        <v/>
      </c>
      <c r="AI142" s="173">
        <f> $S$54*(AI159+AI260)</f>
        <v/>
      </c>
      <c r="AJ142" s="173">
        <f> $S$54*(AJ159+AJ260)</f>
        <v/>
      </c>
      <c r="AK142" s="173">
        <f> $S$54*(AK159+AK260)</f>
        <v/>
      </c>
      <c r="AL142" s="173">
        <f> $S$54*(AL159+AL260)</f>
        <v/>
      </c>
      <c r="AM142" s="173">
        <f> $S$54*(AM159+AM260)</f>
        <v/>
      </c>
      <c r="AN142" s="173">
        <f> $S$54*(AN159+AN260)</f>
        <v/>
      </c>
      <c r="AO142" s="173">
        <f> $S$54*(AO159+AO260)</f>
        <v/>
      </c>
      <c r="AP142" s="173">
        <f> $S$54*(AP159+AP260)</f>
        <v/>
      </c>
      <c r="AQ142" s="173">
        <f> $S$54*(AQ159+AQ260)</f>
        <v/>
      </c>
      <c r="AR142" s="173">
        <f> $S$54*(AR159+AR260)</f>
        <v/>
      </c>
      <c r="AS142" s="173">
        <f> $S$54*(AS159+AS260)</f>
        <v/>
      </c>
      <c r="AT142" s="16" t="n"/>
      <c r="AU142" s="16" t="n"/>
      <c r="AV142" s="16" t="n"/>
      <c r="AW142" s="16" t="n"/>
      <c r="AX142" s="16" t="n"/>
      <c r="AY142" s="16" t="n"/>
      <c r="AZ142" s="16" t="n"/>
      <c r="BA142" s="16" t="n"/>
      <c r="BB142" s="16" t="n"/>
      <c r="BC142" s="16" t="n"/>
      <c r="BD142" s="174" t="n"/>
      <c r="BE142" s="174" t="n"/>
      <c r="BF142" s="16" t="n"/>
      <c r="BG142" s="16" t="n"/>
      <c r="BH142" s="16" t="n"/>
      <c r="BI142" s="16" t="n"/>
      <c r="BJ142" s="16" t="n"/>
      <c r="BK142" s="172" t="n"/>
      <c r="BL142" s="172" t="n"/>
      <c r="BM142" s="172" t="n"/>
    </row>
    <row r="143" ht="13.5" customHeight="1" s="251">
      <c r="A143" s="16" t="n"/>
      <c r="B143" s="16" t="n"/>
      <c r="C143" s="16" t="n"/>
      <c r="D143" s="16" t="n"/>
      <c r="E143" s="16" t="n"/>
      <c r="F143" s="16" t="n"/>
      <c r="G143" s="30" t="n"/>
      <c r="I143" s="16" t="n"/>
      <c r="J143" s="282" t="n"/>
      <c r="K143" s="160" t="inlineStr">
        <is>
          <t>Res PV - Los Angeles - Low</t>
        </is>
      </c>
      <c r="L143" s="171">
        <f> $S$54*(L160+L261)</f>
        <v/>
      </c>
      <c r="M143" s="171">
        <f> $S$54*(M160+M261)</f>
        <v/>
      </c>
      <c r="N143" s="171">
        <f> $S$54*(N160+N261)</f>
        <v/>
      </c>
      <c r="O143" s="171">
        <f> $S$54*(O160+O261)</f>
        <v/>
      </c>
      <c r="P143" s="171">
        <f> $S$54*(P160+P261)</f>
        <v/>
      </c>
      <c r="Q143" s="171">
        <f> $S$54*(Q160+Q261)</f>
        <v/>
      </c>
      <c r="R143" s="171">
        <f> $S$54*(R160+R261)</f>
        <v/>
      </c>
      <c r="S143" s="171">
        <f> $S$54*(S160+S261)</f>
        <v/>
      </c>
      <c r="T143" s="171">
        <f> $S$54*(T160+T261)</f>
        <v/>
      </c>
      <c r="U143" s="171">
        <f> $S$54*(U160+U261)</f>
        <v/>
      </c>
      <c r="V143" s="171">
        <f> $S$54*(V160+V261)</f>
        <v/>
      </c>
      <c r="W143" s="171">
        <f> $S$54*(W160+W261)</f>
        <v/>
      </c>
      <c r="X143" s="171">
        <f> $S$54*(X160+X261)</f>
        <v/>
      </c>
      <c r="Y143" s="171">
        <f> $S$54*(Y160+Y261)</f>
        <v/>
      </c>
      <c r="Z143" s="171">
        <f> $S$54*(Z160+Z261)</f>
        <v/>
      </c>
      <c r="AA143" s="171">
        <f> $S$54*(AA160+AA261)</f>
        <v/>
      </c>
      <c r="AB143" s="171">
        <f> $S$54*(AB160+AB261)</f>
        <v/>
      </c>
      <c r="AC143" s="171">
        <f> $S$54*(AC160+AC261)</f>
        <v/>
      </c>
      <c r="AD143" s="171">
        <f> $S$54*(AD160+AD261)</f>
        <v/>
      </c>
      <c r="AE143" s="171">
        <f> $S$54*(AE160+AE261)</f>
        <v/>
      </c>
      <c r="AF143" s="171">
        <f> $S$54*(AF160+AF261)</f>
        <v/>
      </c>
      <c r="AG143" s="171">
        <f> $S$54*(AG160+AG261)</f>
        <v/>
      </c>
      <c r="AH143" s="171">
        <f> $S$54*(AH160+AH261)</f>
        <v/>
      </c>
      <c r="AI143" s="171">
        <f> $S$54*(AI160+AI261)</f>
        <v/>
      </c>
      <c r="AJ143" s="171">
        <f> $S$54*(AJ160+AJ261)</f>
        <v/>
      </c>
      <c r="AK143" s="171">
        <f> $S$54*(AK160+AK261)</f>
        <v/>
      </c>
      <c r="AL143" s="171">
        <f> $S$54*(AL160+AL261)</f>
        <v/>
      </c>
      <c r="AM143" s="171">
        <f> $S$54*(AM160+AM261)</f>
        <v/>
      </c>
      <c r="AN143" s="171">
        <f> $S$54*(AN160+AN261)</f>
        <v/>
      </c>
      <c r="AO143" s="171">
        <f> $S$54*(AO160+AO261)</f>
        <v/>
      </c>
      <c r="AP143" s="171">
        <f> $S$54*(AP160+AP261)</f>
        <v/>
      </c>
      <c r="AQ143" s="171">
        <f> $S$54*(AQ160+AQ261)</f>
        <v/>
      </c>
      <c r="AR143" s="171">
        <f> $S$54*(AR160+AR261)</f>
        <v/>
      </c>
      <c r="AS143" s="171">
        <f> $S$54*(AS160+AS261)</f>
        <v/>
      </c>
      <c r="AT143" s="16" t="n"/>
      <c r="AU143" s="16" t="n"/>
      <c r="AV143" s="16" t="n"/>
      <c r="AW143" s="16" t="n"/>
      <c r="AX143" s="16" t="n"/>
      <c r="AY143" s="16" t="n"/>
      <c r="AZ143" s="172" t="n"/>
      <c r="BA143" s="172" t="n"/>
      <c r="BB143" s="172" t="n"/>
      <c r="BC143" s="172" t="n"/>
      <c r="BD143" s="16" t="n"/>
      <c r="BE143" s="16" t="n"/>
      <c r="BF143" s="172" t="n"/>
      <c r="BG143" s="16" t="n"/>
      <c r="BH143" s="16" t="n"/>
      <c r="BI143" s="16" t="n"/>
      <c r="BJ143" s="16" t="n"/>
      <c r="BK143" s="16" t="n"/>
      <c r="BL143" s="16" t="n"/>
      <c r="BM143" s="16" t="n"/>
    </row>
    <row r="144" ht="13.5" customHeight="1" s="251">
      <c r="A144" s="16" t="n"/>
      <c r="B144" s="16" t="n"/>
      <c r="C144" s="16" t="n"/>
      <c r="D144" s="16" t="n"/>
      <c r="E144" s="16" t="n"/>
      <c r="F144" s="16" t="n"/>
      <c r="G144" s="30" t="n"/>
      <c r="I144" s="16" t="n"/>
      <c r="J144" s="282" t="n"/>
      <c r="K144" s="19" t="inlineStr">
        <is>
          <t>Res PV - Los Angeles - Mid</t>
        </is>
      </c>
      <c r="L144" s="169">
        <f> $S$54*(L161+L262)</f>
        <v/>
      </c>
      <c r="M144" s="169">
        <f> $S$54*(M161+M262)</f>
        <v/>
      </c>
      <c r="N144" s="169">
        <f> $S$54*(N161+N262)</f>
        <v/>
      </c>
      <c r="O144" s="169">
        <f> $S$54*(O161+O262)</f>
        <v/>
      </c>
      <c r="P144" s="169">
        <f> $S$54*(P161+P262)</f>
        <v/>
      </c>
      <c r="Q144" s="169">
        <f> $S$54*(Q161+Q262)</f>
        <v/>
      </c>
      <c r="R144" s="169">
        <f> $S$54*(R161+R262)</f>
        <v/>
      </c>
      <c r="S144" s="169">
        <f> $S$54*(S161+S262)</f>
        <v/>
      </c>
      <c r="T144" s="169">
        <f> $S$54*(T161+T262)</f>
        <v/>
      </c>
      <c r="U144" s="169">
        <f> $S$54*(U161+U262)</f>
        <v/>
      </c>
      <c r="V144" s="169">
        <f> $S$54*(V161+V262)</f>
        <v/>
      </c>
      <c r="W144" s="169">
        <f> $S$54*(W161+W262)</f>
        <v/>
      </c>
      <c r="X144" s="169">
        <f> $S$54*(X161+X262)</f>
        <v/>
      </c>
      <c r="Y144" s="169">
        <f> $S$54*(Y161+Y262)</f>
        <v/>
      </c>
      <c r="Z144" s="169">
        <f> $S$54*(Z161+Z262)</f>
        <v/>
      </c>
      <c r="AA144" s="169">
        <f> $S$54*(AA161+AA262)</f>
        <v/>
      </c>
      <c r="AB144" s="169">
        <f> $S$54*(AB161+AB262)</f>
        <v/>
      </c>
      <c r="AC144" s="169">
        <f> $S$54*(AC161+AC262)</f>
        <v/>
      </c>
      <c r="AD144" s="169">
        <f> $S$54*(AD161+AD262)</f>
        <v/>
      </c>
      <c r="AE144" s="169">
        <f> $S$54*(AE161+AE262)</f>
        <v/>
      </c>
      <c r="AF144" s="169">
        <f> $S$54*(AF161+AF262)</f>
        <v/>
      </c>
      <c r="AG144" s="169">
        <f> $S$54*(AG161+AG262)</f>
        <v/>
      </c>
      <c r="AH144" s="169">
        <f> $S$54*(AH161+AH262)</f>
        <v/>
      </c>
      <c r="AI144" s="169">
        <f> $S$54*(AI161+AI262)</f>
        <v/>
      </c>
      <c r="AJ144" s="169">
        <f> $S$54*(AJ161+AJ262)</f>
        <v/>
      </c>
      <c r="AK144" s="169">
        <f> $S$54*(AK161+AK262)</f>
        <v/>
      </c>
      <c r="AL144" s="169">
        <f> $S$54*(AL161+AL262)</f>
        <v/>
      </c>
      <c r="AM144" s="169">
        <f> $S$54*(AM161+AM262)</f>
        <v/>
      </c>
      <c r="AN144" s="169">
        <f> $S$54*(AN161+AN262)</f>
        <v/>
      </c>
      <c r="AO144" s="169">
        <f> $S$54*(AO161+AO262)</f>
        <v/>
      </c>
      <c r="AP144" s="169">
        <f> $S$54*(AP161+AP262)</f>
        <v/>
      </c>
      <c r="AQ144" s="169">
        <f> $S$54*(AQ161+AQ262)</f>
        <v/>
      </c>
      <c r="AR144" s="169">
        <f> $S$54*(AR161+AR262)</f>
        <v/>
      </c>
      <c r="AS144" s="169">
        <f> $S$54*(AS161+AS262)</f>
        <v/>
      </c>
      <c r="AT144" s="16" t="n"/>
      <c r="AU144" s="16" t="n"/>
      <c r="AV144" s="16" t="n"/>
      <c r="AW144" s="16" t="n"/>
      <c r="AX144" s="16" t="n"/>
      <c r="AY144" s="16" t="n"/>
      <c r="AZ144" s="174" t="n"/>
      <c r="BA144" s="174" t="n"/>
      <c r="BB144" s="174" t="n"/>
      <c r="BC144" s="174" t="n"/>
      <c r="BD144" s="172" t="n"/>
      <c r="BE144" s="172" t="n"/>
      <c r="BF144" s="174" t="n"/>
      <c r="BG144" s="16" t="n"/>
      <c r="BH144" s="16" t="n"/>
      <c r="BI144" s="16" t="n"/>
      <c r="BJ144" s="16" t="n"/>
      <c r="BK144" s="16" t="n"/>
      <c r="BL144" s="16" t="n"/>
      <c r="BM144" s="16" t="n"/>
    </row>
    <row r="145" ht="13.5" customHeight="1" s="251">
      <c r="A145" s="16" t="n"/>
      <c r="B145" s="16" t="n"/>
      <c r="C145" s="16" t="n"/>
      <c r="D145" s="16" t="n"/>
      <c r="E145" s="16" t="n"/>
      <c r="F145" s="16" t="n"/>
      <c r="G145" s="30" t="n"/>
      <c r="I145" s="16" t="n"/>
      <c r="J145" s="282" t="n"/>
      <c r="K145" s="164" t="inlineStr">
        <is>
          <t>Res PV - Los Angeles - Constant</t>
        </is>
      </c>
      <c r="L145" s="173">
        <f> $S$54*(L162+L263)</f>
        <v/>
      </c>
      <c r="M145" s="173">
        <f> $S$54*(M162+M263)</f>
        <v/>
      </c>
      <c r="N145" s="173">
        <f> $S$54*(N162+N263)</f>
        <v/>
      </c>
      <c r="O145" s="173">
        <f> $S$54*(O162+O263)</f>
        <v/>
      </c>
      <c r="P145" s="173">
        <f> $S$54*(P162+P263)</f>
        <v/>
      </c>
      <c r="Q145" s="173">
        <f> $S$54*(Q162+Q263)</f>
        <v/>
      </c>
      <c r="R145" s="173">
        <f> $S$54*(R162+R263)</f>
        <v/>
      </c>
      <c r="S145" s="173">
        <f> $S$54*(S162+S263)</f>
        <v/>
      </c>
      <c r="T145" s="173">
        <f> $S$54*(T162+T263)</f>
        <v/>
      </c>
      <c r="U145" s="173">
        <f> $S$54*(U162+U263)</f>
        <v/>
      </c>
      <c r="V145" s="173">
        <f> $S$54*(V162+V263)</f>
        <v/>
      </c>
      <c r="W145" s="173">
        <f> $S$54*(W162+W263)</f>
        <v/>
      </c>
      <c r="X145" s="173">
        <f> $S$54*(X162+X263)</f>
        <v/>
      </c>
      <c r="Y145" s="173">
        <f> $S$54*(Y162+Y263)</f>
        <v/>
      </c>
      <c r="Z145" s="173">
        <f> $S$54*(Z162+Z263)</f>
        <v/>
      </c>
      <c r="AA145" s="173">
        <f> $S$54*(AA162+AA263)</f>
        <v/>
      </c>
      <c r="AB145" s="173">
        <f> $S$54*(AB162+AB263)</f>
        <v/>
      </c>
      <c r="AC145" s="173">
        <f> $S$54*(AC162+AC263)</f>
        <v/>
      </c>
      <c r="AD145" s="173">
        <f> $S$54*(AD162+AD263)</f>
        <v/>
      </c>
      <c r="AE145" s="173">
        <f> $S$54*(AE162+AE263)</f>
        <v/>
      </c>
      <c r="AF145" s="173">
        <f> $S$54*(AF162+AF263)</f>
        <v/>
      </c>
      <c r="AG145" s="173">
        <f> $S$54*(AG162+AG263)</f>
        <v/>
      </c>
      <c r="AH145" s="173">
        <f> $S$54*(AH162+AH263)</f>
        <v/>
      </c>
      <c r="AI145" s="173">
        <f> $S$54*(AI162+AI263)</f>
        <v/>
      </c>
      <c r="AJ145" s="173">
        <f> $S$54*(AJ162+AJ263)</f>
        <v/>
      </c>
      <c r="AK145" s="173">
        <f> $S$54*(AK162+AK263)</f>
        <v/>
      </c>
      <c r="AL145" s="173">
        <f> $S$54*(AL162+AL263)</f>
        <v/>
      </c>
      <c r="AM145" s="173">
        <f> $S$54*(AM162+AM263)</f>
        <v/>
      </c>
      <c r="AN145" s="173">
        <f> $S$54*(AN162+AN263)</f>
        <v/>
      </c>
      <c r="AO145" s="173">
        <f> $S$54*(AO162+AO263)</f>
        <v/>
      </c>
      <c r="AP145" s="173">
        <f> $S$54*(AP162+AP263)</f>
        <v/>
      </c>
      <c r="AQ145" s="173">
        <f> $S$54*(AQ162+AQ263)</f>
        <v/>
      </c>
      <c r="AR145" s="173">
        <f> $S$54*(AR162+AR263)</f>
        <v/>
      </c>
      <c r="AS145" s="173">
        <f> $S$54*(AS162+AS263)</f>
        <v/>
      </c>
      <c r="AT145" s="16" t="n"/>
      <c r="AU145" s="16" t="n"/>
      <c r="AV145" s="16" t="n"/>
      <c r="AW145" s="16" t="n"/>
      <c r="AX145" s="16" t="n"/>
      <c r="AY145" s="16" t="n"/>
      <c r="AZ145" s="16" t="n"/>
      <c r="BA145" s="16" t="n"/>
      <c r="BB145" s="16" t="n"/>
      <c r="BC145" s="16" t="n"/>
      <c r="BD145" s="174" t="n"/>
      <c r="BE145" s="174" t="n"/>
      <c r="BF145" s="16" t="n"/>
      <c r="BG145" s="16" t="n"/>
      <c r="BH145" s="16" t="n"/>
      <c r="BI145" s="16" t="n"/>
      <c r="BJ145" s="16" t="n"/>
      <c r="BK145" s="172" t="n"/>
      <c r="BL145" s="172" t="n"/>
      <c r="BM145" s="172" t="n"/>
    </row>
    <row r="146" ht="13.5" customHeight="1" s="251">
      <c r="A146" s="16" t="n"/>
      <c r="B146" s="16" t="n"/>
      <c r="C146" s="16" t="n"/>
      <c r="D146" s="16" t="n"/>
      <c r="E146" s="16" t="n"/>
      <c r="F146" s="16" t="n"/>
      <c r="G146" s="30" t="n"/>
      <c r="I146" s="16" t="n"/>
      <c r="J146" s="282" t="n"/>
      <c r="K146" s="160" t="inlineStr">
        <is>
          <t>Res PV - Daggett, CA - Low</t>
        </is>
      </c>
      <c r="L146" s="171">
        <f> $S$54*(L163+L264)</f>
        <v/>
      </c>
      <c r="M146" s="171">
        <f> $S$54*(M163+M264)</f>
        <v/>
      </c>
      <c r="N146" s="171">
        <f> $S$54*(N163+N264)</f>
        <v/>
      </c>
      <c r="O146" s="171">
        <f> $S$54*(O163+O264)</f>
        <v/>
      </c>
      <c r="P146" s="171">
        <f> $S$54*(P163+P264)</f>
        <v/>
      </c>
      <c r="Q146" s="171">
        <f> $S$54*(Q163+Q264)</f>
        <v/>
      </c>
      <c r="R146" s="171">
        <f> $S$54*(R163+R264)</f>
        <v/>
      </c>
      <c r="S146" s="171">
        <f> $S$54*(S163+S264)</f>
        <v/>
      </c>
      <c r="T146" s="171">
        <f> $S$54*(T163+T264)</f>
        <v/>
      </c>
      <c r="U146" s="171">
        <f> $S$54*(U163+U264)</f>
        <v/>
      </c>
      <c r="V146" s="171">
        <f> $S$54*(V163+V264)</f>
        <v/>
      </c>
      <c r="W146" s="171">
        <f> $S$54*(W163+W264)</f>
        <v/>
      </c>
      <c r="X146" s="171">
        <f> $S$54*(X163+X264)</f>
        <v/>
      </c>
      <c r="Y146" s="171">
        <f> $S$54*(Y163+Y264)</f>
        <v/>
      </c>
      <c r="Z146" s="171">
        <f> $S$54*(Z163+Z264)</f>
        <v/>
      </c>
      <c r="AA146" s="171">
        <f> $S$54*(AA163+AA264)</f>
        <v/>
      </c>
      <c r="AB146" s="171">
        <f> $S$54*(AB163+AB264)</f>
        <v/>
      </c>
      <c r="AC146" s="171">
        <f> $S$54*(AC163+AC264)</f>
        <v/>
      </c>
      <c r="AD146" s="171">
        <f> $S$54*(AD163+AD264)</f>
        <v/>
      </c>
      <c r="AE146" s="171">
        <f> $S$54*(AE163+AE264)</f>
        <v/>
      </c>
      <c r="AF146" s="171">
        <f> $S$54*(AF163+AF264)</f>
        <v/>
      </c>
      <c r="AG146" s="171">
        <f> $S$54*(AG163+AG264)</f>
        <v/>
      </c>
      <c r="AH146" s="171">
        <f> $S$54*(AH163+AH264)</f>
        <v/>
      </c>
      <c r="AI146" s="171">
        <f> $S$54*(AI163+AI264)</f>
        <v/>
      </c>
      <c r="AJ146" s="171">
        <f> $S$54*(AJ163+AJ264)</f>
        <v/>
      </c>
      <c r="AK146" s="171">
        <f> $S$54*(AK163+AK264)</f>
        <v/>
      </c>
      <c r="AL146" s="171">
        <f> $S$54*(AL163+AL264)</f>
        <v/>
      </c>
      <c r="AM146" s="171">
        <f> $S$54*(AM163+AM264)</f>
        <v/>
      </c>
      <c r="AN146" s="171">
        <f> $S$54*(AN163+AN264)</f>
        <v/>
      </c>
      <c r="AO146" s="171">
        <f> $S$54*(AO163+AO264)</f>
        <v/>
      </c>
      <c r="AP146" s="171">
        <f> $S$54*(AP163+AP264)</f>
        <v/>
      </c>
      <c r="AQ146" s="171">
        <f> $S$54*(AQ163+AQ264)</f>
        <v/>
      </c>
      <c r="AR146" s="171">
        <f> $S$54*(AR163+AR264)</f>
        <v/>
      </c>
      <c r="AS146" s="171">
        <f> $S$54*(AS163+AS264)</f>
        <v/>
      </c>
      <c r="AT146" s="16" t="n"/>
      <c r="AU146" s="16" t="n"/>
      <c r="AV146" s="16" t="n"/>
      <c r="AW146" s="16" t="n"/>
      <c r="AX146" s="16" t="n"/>
      <c r="AY146" s="16" t="n"/>
      <c r="AZ146" s="172" t="n"/>
      <c r="BA146" s="172" t="n"/>
      <c r="BB146" s="172" t="n"/>
      <c r="BC146" s="172" t="n"/>
      <c r="BD146" s="16" t="n"/>
      <c r="BE146" s="16" t="n"/>
      <c r="BF146" s="172" t="n"/>
      <c r="BG146" s="16" t="n"/>
      <c r="BH146" s="16" t="n"/>
      <c r="BI146" s="16" t="n"/>
      <c r="BJ146" s="16" t="n"/>
      <c r="BK146" s="16" t="n"/>
      <c r="BL146" s="16" t="n"/>
      <c r="BM146" s="16" t="n"/>
    </row>
    <row r="147" ht="13.5" customHeight="1" s="251">
      <c r="A147" s="16" t="n"/>
      <c r="B147" s="16" t="n"/>
      <c r="C147" s="16" t="n"/>
      <c r="D147" s="16" t="n"/>
      <c r="E147" s="16" t="n"/>
      <c r="F147" s="16" t="n"/>
      <c r="G147" s="30" t="n"/>
      <c r="I147" s="16" t="n"/>
      <c r="J147" s="282" t="n"/>
      <c r="K147" s="19" t="inlineStr">
        <is>
          <t>Res PV - Daggett, CA - Mid</t>
        </is>
      </c>
      <c r="L147" s="169">
        <f> $S$54*(L164+L265)</f>
        <v/>
      </c>
      <c r="M147" s="169">
        <f> $S$54*(M164+M265)</f>
        <v/>
      </c>
      <c r="N147" s="169">
        <f> $S$54*(N164+N265)</f>
        <v/>
      </c>
      <c r="O147" s="169">
        <f> $S$54*(O164+O265)</f>
        <v/>
      </c>
      <c r="P147" s="169">
        <f> $S$54*(P164+P265)</f>
        <v/>
      </c>
      <c r="Q147" s="169">
        <f> $S$54*(Q164+Q265)</f>
        <v/>
      </c>
      <c r="R147" s="169">
        <f> $S$54*(R164+R265)</f>
        <v/>
      </c>
      <c r="S147" s="169">
        <f> $S$54*(S164+S265)</f>
        <v/>
      </c>
      <c r="T147" s="169">
        <f> $S$54*(T164+T265)</f>
        <v/>
      </c>
      <c r="U147" s="169">
        <f> $S$54*(U164+U265)</f>
        <v/>
      </c>
      <c r="V147" s="169">
        <f> $S$54*(V164+V265)</f>
        <v/>
      </c>
      <c r="W147" s="169">
        <f> $S$54*(W164+W265)</f>
        <v/>
      </c>
      <c r="X147" s="169">
        <f> $S$54*(X164+X265)</f>
        <v/>
      </c>
      <c r="Y147" s="169">
        <f> $S$54*(Y164+Y265)</f>
        <v/>
      </c>
      <c r="Z147" s="169">
        <f> $S$54*(Z164+Z265)</f>
        <v/>
      </c>
      <c r="AA147" s="169">
        <f> $S$54*(AA164+AA265)</f>
        <v/>
      </c>
      <c r="AB147" s="169">
        <f> $S$54*(AB164+AB265)</f>
        <v/>
      </c>
      <c r="AC147" s="169">
        <f> $S$54*(AC164+AC265)</f>
        <v/>
      </c>
      <c r="AD147" s="169">
        <f> $S$54*(AD164+AD265)</f>
        <v/>
      </c>
      <c r="AE147" s="169">
        <f> $S$54*(AE164+AE265)</f>
        <v/>
      </c>
      <c r="AF147" s="169">
        <f> $S$54*(AF164+AF265)</f>
        <v/>
      </c>
      <c r="AG147" s="169">
        <f> $S$54*(AG164+AG265)</f>
        <v/>
      </c>
      <c r="AH147" s="169">
        <f> $S$54*(AH164+AH265)</f>
        <v/>
      </c>
      <c r="AI147" s="169">
        <f> $S$54*(AI164+AI265)</f>
        <v/>
      </c>
      <c r="AJ147" s="169">
        <f> $S$54*(AJ164+AJ265)</f>
        <v/>
      </c>
      <c r="AK147" s="169">
        <f> $S$54*(AK164+AK265)</f>
        <v/>
      </c>
      <c r="AL147" s="169">
        <f> $S$54*(AL164+AL265)</f>
        <v/>
      </c>
      <c r="AM147" s="169">
        <f> $S$54*(AM164+AM265)</f>
        <v/>
      </c>
      <c r="AN147" s="169">
        <f> $S$54*(AN164+AN265)</f>
        <v/>
      </c>
      <c r="AO147" s="169">
        <f> $S$54*(AO164+AO265)</f>
        <v/>
      </c>
      <c r="AP147" s="169">
        <f> $S$54*(AP164+AP265)</f>
        <v/>
      </c>
      <c r="AQ147" s="169">
        <f> $S$54*(AQ164+AQ265)</f>
        <v/>
      </c>
      <c r="AR147" s="169">
        <f> $S$54*(AR164+AR265)</f>
        <v/>
      </c>
      <c r="AS147" s="169">
        <f> $S$54*(AS164+AS265)</f>
        <v/>
      </c>
      <c r="AT147" s="16" t="n"/>
      <c r="AU147" s="16" t="n"/>
      <c r="AV147" s="16" t="n"/>
      <c r="AW147" s="16" t="n"/>
      <c r="AX147" s="16" t="n"/>
      <c r="AY147" s="16" t="n"/>
      <c r="AZ147" s="174" t="n"/>
      <c r="BA147" s="174" t="n"/>
      <c r="BB147" s="174" t="n"/>
      <c r="BC147" s="174" t="n"/>
      <c r="BD147" s="172" t="n"/>
      <c r="BE147" s="172" t="n"/>
      <c r="BF147" s="174" t="n"/>
      <c r="BG147" s="16" t="n"/>
      <c r="BH147" s="16" t="n"/>
      <c r="BI147" s="16" t="n"/>
      <c r="BJ147" s="16" t="n"/>
      <c r="BK147" s="16" t="n"/>
      <c r="BL147" s="16" t="n"/>
      <c r="BM147" s="16" t="n"/>
    </row>
    <row r="148" ht="13.5" customHeight="1" s="251">
      <c r="A148" s="16" t="n"/>
      <c r="B148" s="16" t="n"/>
      <c r="C148" s="16" t="n"/>
      <c r="D148" s="16" t="n"/>
      <c r="E148" s="16" t="n"/>
      <c r="F148" s="16" t="n"/>
      <c r="G148" s="30" t="n"/>
      <c r="I148" s="16" t="n"/>
      <c r="J148" s="283" t="n"/>
      <c r="K148" s="164" t="inlineStr">
        <is>
          <t>Res PV - Daggett, CA - Constant</t>
        </is>
      </c>
      <c r="L148" s="173">
        <f> $S$54*(L165+L266)</f>
        <v/>
      </c>
      <c r="M148" s="173">
        <f> $S$54*(M165+M266)</f>
        <v/>
      </c>
      <c r="N148" s="173">
        <f> $S$54*(N165+N266)</f>
        <v/>
      </c>
      <c r="O148" s="173">
        <f> $S$54*(O165+O266)</f>
        <v/>
      </c>
      <c r="P148" s="173">
        <f> $S$54*(P165+P266)</f>
        <v/>
      </c>
      <c r="Q148" s="173">
        <f> $S$54*(Q165+Q266)</f>
        <v/>
      </c>
      <c r="R148" s="173">
        <f> $S$54*(R165+R266)</f>
        <v/>
      </c>
      <c r="S148" s="173">
        <f> $S$54*(S165+S266)</f>
        <v/>
      </c>
      <c r="T148" s="173">
        <f> $S$54*(T165+T266)</f>
        <v/>
      </c>
      <c r="U148" s="173">
        <f> $S$54*(U165+U266)</f>
        <v/>
      </c>
      <c r="V148" s="173">
        <f> $S$54*(V165+V266)</f>
        <v/>
      </c>
      <c r="W148" s="173">
        <f> $S$54*(W165+W266)</f>
        <v/>
      </c>
      <c r="X148" s="173">
        <f> $S$54*(X165+X266)</f>
        <v/>
      </c>
      <c r="Y148" s="173">
        <f> $S$54*(Y165+Y266)</f>
        <v/>
      </c>
      <c r="Z148" s="173">
        <f> $S$54*(Z165+Z266)</f>
        <v/>
      </c>
      <c r="AA148" s="173">
        <f> $S$54*(AA165+AA266)</f>
        <v/>
      </c>
      <c r="AB148" s="173">
        <f> $S$54*(AB165+AB266)</f>
        <v/>
      </c>
      <c r="AC148" s="173">
        <f> $S$54*(AC165+AC266)</f>
        <v/>
      </c>
      <c r="AD148" s="173">
        <f> $S$54*(AD165+AD266)</f>
        <v/>
      </c>
      <c r="AE148" s="173">
        <f> $S$54*(AE165+AE266)</f>
        <v/>
      </c>
      <c r="AF148" s="173">
        <f> $S$54*(AF165+AF266)</f>
        <v/>
      </c>
      <c r="AG148" s="173">
        <f> $S$54*(AG165+AG266)</f>
        <v/>
      </c>
      <c r="AH148" s="173">
        <f> $S$54*(AH165+AH266)</f>
        <v/>
      </c>
      <c r="AI148" s="173">
        <f> $S$54*(AI165+AI266)</f>
        <v/>
      </c>
      <c r="AJ148" s="173">
        <f> $S$54*(AJ165+AJ266)</f>
        <v/>
      </c>
      <c r="AK148" s="173">
        <f> $S$54*(AK165+AK266)</f>
        <v/>
      </c>
      <c r="AL148" s="173">
        <f> $S$54*(AL165+AL266)</f>
        <v/>
      </c>
      <c r="AM148" s="173">
        <f> $S$54*(AM165+AM266)</f>
        <v/>
      </c>
      <c r="AN148" s="173">
        <f> $S$54*(AN165+AN266)</f>
        <v/>
      </c>
      <c r="AO148" s="173">
        <f> $S$54*(AO165+AO266)</f>
        <v/>
      </c>
      <c r="AP148" s="173">
        <f> $S$54*(AP165+AP266)</f>
        <v/>
      </c>
      <c r="AQ148" s="173">
        <f> $S$54*(AQ165+AQ266)</f>
        <v/>
      </c>
      <c r="AR148" s="173">
        <f> $S$54*(AR165+AR266)</f>
        <v/>
      </c>
      <c r="AS148" s="173">
        <f> $S$54*(AS165+AS266)</f>
        <v/>
      </c>
      <c r="AT148" s="16" t="n"/>
      <c r="AU148" s="16" t="n"/>
      <c r="AV148" s="16" t="n"/>
      <c r="AW148" s="16" t="n"/>
      <c r="AX148" s="16" t="n"/>
      <c r="AY148" s="16" t="n"/>
      <c r="AZ148" s="16" t="n"/>
      <c r="BA148" s="16" t="n"/>
      <c r="BB148" s="16" t="n"/>
      <c r="BC148" s="16" t="n"/>
      <c r="BD148" s="174" t="n"/>
      <c r="BE148" s="174" t="n"/>
      <c r="BF148" s="16" t="n"/>
      <c r="BG148" s="16" t="n"/>
      <c r="BH148" s="16" t="n"/>
      <c r="BI148" s="16" t="n"/>
      <c r="BJ148" s="16" t="n"/>
      <c r="BK148" s="172" t="n"/>
      <c r="BL148" s="172" t="n"/>
      <c r="BM148" s="172" t="n"/>
    </row>
    <row r="149" ht="13.5" customHeight="1" s="251">
      <c r="A149" s="16" t="n"/>
      <c r="B149" s="16" t="n"/>
      <c r="C149" s="16" t="n"/>
      <c r="D149" s="16" t="n"/>
      <c r="E149" s="16" t="n"/>
      <c r="F149" s="16" t="n"/>
      <c r="G149" s="30" t="n"/>
      <c r="I149" s="16" t="n"/>
      <c r="J149" s="167" t="n"/>
      <c r="K149" s="164" t="n"/>
      <c r="L149" s="175" t="n"/>
      <c r="M149" s="175" t="n"/>
      <c r="N149" s="175" t="n"/>
      <c r="O149" s="175" t="n"/>
      <c r="P149" s="175" t="n"/>
      <c r="Q149" s="175" t="n"/>
      <c r="R149" s="175" t="n"/>
      <c r="S149" s="175" t="n"/>
      <c r="T149" s="175" t="n"/>
      <c r="U149" s="175" t="n"/>
      <c r="V149" s="175" t="n"/>
      <c r="W149" s="175" t="n"/>
      <c r="X149" s="175" t="n"/>
      <c r="Y149" s="175" t="n"/>
      <c r="Z149" s="175" t="n"/>
      <c r="AA149" s="175" t="n"/>
      <c r="AB149" s="175" t="n"/>
      <c r="AC149" s="175" t="n"/>
      <c r="AD149" s="175" t="n"/>
      <c r="AE149" s="175" t="n"/>
      <c r="AF149" s="175" t="n"/>
      <c r="AG149" s="175" t="n"/>
      <c r="AH149" s="175" t="n"/>
      <c r="AI149" s="175" t="n"/>
      <c r="AJ149" s="175" t="n"/>
      <c r="AK149" s="175" t="n"/>
      <c r="AL149" s="175" t="n"/>
      <c r="AM149" s="175" t="n"/>
      <c r="AN149" s="175" t="n"/>
      <c r="AO149" s="175" t="n"/>
      <c r="AP149" s="175" t="n"/>
      <c r="AQ149" s="175" t="n"/>
      <c r="AR149" s="175" t="n"/>
      <c r="AS149" s="175" t="n"/>
      <c r="AT149" s="16" t="n"/>
      <c r="AU149" s="16" t="n"/>
      <c r="AV149" s="16" t="n"/>
      <c r="AW149" s="16" t="n"/>
      <c r="AX149" s="16" t="n"/>
      <c r="AY149" s="16" t="n"/>
      <c r="AZ149" s="16" t="n"/>
      <c r="BA149" s="16" t="n"/>
      <c r="BB149" s="16" t="n"/>
      <c r="BC149" s="16" t="n"/>
      <c r="BD149" s="16" t="n"/>
      <c r="BE149" s="16" t="n"/>
      <c r="BF149" s="16" t="n"/>
      <c r="BG149" s="16" t="n"/>
      <c r="BH149" s="16" t="n"/>
      <c r="BI149" s="16" t="n"/>
      <c r="BJ149" s="16" t="n"/>
      <c r="BK149" s="16" t="n"/>
      <c r="BL149" s="16" t="n"/>
      <c r="BM149" s="16" t="n"/>
    </row>
    <row r="150" ht="13.5" customHeight="1" s="251">
      <c r="A150" s="16" t="n"/>
      <c r="B150" s="16" t="n"/>
      <c r="C150" s="16" t="n"/>
      <c r="D150" s="16" t="n"/>
      <c r="E150" s="16" t="n"/>
      <c r="F150" s="16" t="n"/>
      <c r="G150" s="30" t="n"/>
      <c r="I150" s="16" t="n"/>
      <c r="J150" s="16" t="n"/>
      <c r="K150" s="16" t="n"/>
      <c r="L150" s="157" t="n">
        <v>2017</v>
      </c>
      <c r="M150" s="157" t="n">
        <v>2018</v>
      </c>
      <c r="N150" s="157" t="n">
        <v>2019</v>
      </c>
      <c r="O150" s="157" t="n">
        <v>2020</v>
      </c>
      <c r="P150" s="157" t="n">
        <v>2021</v>
      </c>
      <c r="Q150" s="157" t="n">
        <v>2022</v>
      </c>
      <c r="R150" s="157" t="n">
        <v>2023</v>
      </c>
      <c r="S150" s="157" t="n">
        <v>2024</v>
      </c>
      <c r="T150" s="157" t="n">
        <v>2025</v>
      </c>
      <c r="U150" s="157" t="n">
        <v>2026</v>
      </c>
      <c r="V150" s="157" t="n">
        <v>2027</v>
      </c>
      <c r="W150" s="157" t="n">
        <v>2028</v>
      </c>
      <c r="X150" s="157" t="n">
        <v>2029</v>
      </c>
      <c r="Y150" s="157" t="n">
        <v>2030</v>
      </c>
      <c r="Z150" s="157" t="n">
        <v>2031</v>
      </c>
      <c r="AA150" s="157" t="n">
        <v>2032</v>
      </c>
      <c r="AB150" s="157" t="n">
        <v>2033</v>
      </c>
      <c r="AC150" s="157" t="n">
        <v>2034</v>
      </c>
      <c r="AD150" s="157" t="n">
        <v>2035</v>
      </c>
      <c r="AE150" s="157" t="n">
        <v>2036</v>
      </c>
      <c r="AF150" s="157" t="n">
        <v>2037</v>
      </c>
      <c r="AG150" s="157" t="n">
        <v>2038</v>
      </c>
      <c r="AH150" s="157" t="n">
        <v>2039</v>
      </c>
      <c r="AI150" s="157" t="n">
        <v>2040</v>
      </c>
      <c r="AJ150" s="157" t="n">
        <v>2041</v>
      </c>
      <c r="AK150" s="157" t="n">
        <v>2042</v>
      </c>
      <c r="AL150" s="157" t="n">
        <v>2043</v>
      </c>
      <c r="AM150" s="157" t="n">
        <v>2044</v>
      </c>
      <c r="AN150" s="157" t="n">
        <v>2045</v>
      </c>
      <c r="AO150" s="157" t="n">
        <v>2046</v>
      </c>
      <c r="AP150" s="157" t="n">
        <v>2047</v>
      </c>
      <c r="AQ150" s="157" t="n">
        <v>2048</v>
      </c>
      <c r="AR150" s="157" t="n">
        <v>2049</v>
      </c>
      <c r="AS150" s="157" t="n">
        <v>2050</v>
      </c>
      <c r="AT150" s="16" t="n"/>
      <c r="AU150" s="16" t="n"/>
      <c r="AV150" s="16" t="n"/>
      <c r="AW150" s="16" t="n"/>
      <c r="AX150" s="16" t="n"/>
      <c r="AY150" s="16" t="n"/>
      <c r="AZ150" s="16" t="n"/>
      <c r="BA150" s="16" t="n"/>
      <c r="BB150" s="16" t="n"/>
      <c r="BC150" s="16" t="n"/>
      <c r="BD150" s="16" t="n"/>
      <c r="BE150" s="16" t="n"/>
      <c r="BF150" s="16" t="n"/>
      <c r="BG150" s="172" t="n"/>
      <c r="BH150" s="172" t="n"/>
      <c r="BI150" s="172" t="n"/>
      <c r="BJ150" s="172" t="n"/>
      <c r="BK150" s="174" t="n"/>
      <c r="BL150" s="174" t="n"/>
      <c r="BM150" s="174" t="n"/>
    </row>
    <row r="151" ht="13.5" customHeight="1" s="251">
      <c r="A151" s="16" t="n"/>
      <c r="B151" s="16" t="n"/>
      <c r="C151" s="16" t="n"/>
      <c r="D151" s="16" t="n"/>
      <c r="E151" s="16" t="n"/>
      <c r="F151" s="16" t="n"/>
      <c r="G151" s="30" t="n"/>
      <c r="I151" s="16" t="n"/>
      <c r="J151" s="281" t="inlineStr">
        <is>
          <t>Overnight Capital Cost ($/kW)</t>
        </is>
      </c>
      <c r="K151" s="160" t="inlineStr">
        <is>
          <t>Res PV - Seattle - Low</t>
        </is>
      </c>
      <c r="L151" s="176" t="n">
        <v>2769.735246063023</v>
      </c>
      <c r="M151" s="176" t="n">
        <v>2639.797316386353</v>
      </c>
      <c r="N151" s="176" t="n">
        <v>2346.065977499999</v>
      </c>
      <c r="O151" s="176" t="n">
        <v>2217.032348737499</v>
      </c>
      <c r="P151" s="176" t="n">
        <v>2075.652299993245</v>
      </c>
      <c r="Q151" s="176" t="n">
        <v>1934.27225124899</v>
      </c>
      <c r="R151" s="176" t="n">
        <v>1792.892202504736</v>
      </c>
      <c r="S151" s="176" t="n">
        <v>1651.512153760482</v>
      </c>
      <c r="T151" s="176" t="n">
        <v>1510.132105016228</v>
      </c>
      <c r="U151" s="176" t="n">
        <v>1368.752056271974</v>
      </c>
      <c r="V151" s="176" t="n">
        <v>1227.372007527719</v>
      </c>
      <c r="W151" s="176" t="n">
        <v>1085.991958783465</v>
      </c>
      <c r="X151" s="176" t="n">
        <v>944.6119100392108</v>
      </c>
      <c r="Y151" s="176" t="n">
        <v>803.2318612949566</v>
      </c>
      <c r="Z151" s="176" t="n">
        <v>783.7622730495469</v>
      </c>
      <c r="AA151" s="176" t="n">
        <v>764.2926848041373</v>
      </c>
      <c r="AB151" s="176" t="n">
        <v>744.8230965587276</v>
      </c>
      <c r="AC151" s="176" t="n">
        <v>725.3535083133179</v>
      </c>
      <c r="AD151" s="176" t="n">
        <v>705.8839200679082</v>
      </c>
      <c r="AE151" s="176" t="n">
        <v>686.4143318224985</v>
      </c>
      <c r="AF151" s="176" t="n">
        <v>666.9447435770888</v>
      </c>
      <c r="AG151" s="176" t="n">
        <v>647.4751553316792</v>
      </c>
      <c r="AH151" s="176" t="n">
        <v>628.0055670862695</v>
      </c>
      <c r="AI151" s="176" t="n">
        <v>608.5359788408603</v>
      </c>
      <c r="AJ151" s="176" t="n">
        <v>599.223539314318</v>
      </c>
      <c r="AK151" s="176" t="n">
        <v>589.9110997877758</v>
      </c>
      <c r="AL151" s="176" t="n">
        <v>580.5986602612335</v>
      </c>
      <c r="AM151" s="176" t="n">
        <v>571.2862207346913</v>
      </c>
      <c r="AN151" s="176" t="n">
        <v>561.9737812081491</v>
      </c>
      <c r="AO151" s="176" t="n">
        <v>559.5790249665193</v>
      </c>
      <c r="AP151" s="176" t="n">
        <v>557.1842687248895</v>
      </c>
      <c r="AQ151" s="176" t="n">
        <v>554.7895124832598</v>
      </c>
      <c r="AR151" s="176" t="n">
        <v>552.39475624163</v>
      </c>
      <c r="AS151" s="176" t="n">
        <v>550</v>
      </c>
      <c r="AT151" s="16" t="n"/>
      <c r="AU151" s="16" t="n"/>
      <c r="AV151" s="16" t="n"/>
      <c r="AW151" s="16" t="n"/>
      <c r="AX151" s="16" t="n"/>
      <c r="AY151" s="16" t="n"/>
      <c r="AZ151" s="16" t="n"/>
      <c r="BA151" s="16" t="n"/>
      <c r="BB151" s="16" t="n"/>
      <c r="BC151" s="16" t="n"/>
      <c r="BD151" s="16" t="n"/>
      <c r="BE151" s="16" t="n"/>
      <c r="BF151" s="16" t="n"/>
      <c r="BG151" s="16" t="n"/>
      <c r="BH151" s="16" t="n"/>
      <c r="BI151" s="16" t="n"/>
      <c r="BJ151" s="16" t="n"/>
      <c r="BK151" s="16" t="n"/>
      <c r="BL151" s="16" t="n"/>
      <c r="BM151" s="16" t="n"/>
    </row>
    <row r="152" ht="13.5" customHeight="1" s="251">
      <c r="A152" s="16" t="n"/>
      <c r="B152" s="16" t="n"/>
      <c r="C152" s="16" t="n"/>
      <c r="D152" s="16" t="n"/>
      <c r="E152" s="16" t="n"/>
      <c r="F152" s="16" t="n"/>
      <c r="G152" s="30" t="n"/>
      <c r="I152" s="16" t="n"/>
      <c r="J152" s="282" t="n"/>
      <c r="K152" s="19" t="inlineStr">
        <is>
          <t>Res PV - Seattle - Mid</t>
        </is>
      </c>
      <c r="L152" s="177" t="n">
        <v>2769.735246063023</v>
      </c>
      <c r="M152" s="177" t="n">
        <v>2639.797316386353</v>
      </c>
      <c r="N152" s="177" t="n">
        <v>2575.320232979354</v>
      </c>
      <c r="O152" s="177" t="n">
        <v>2510.843149572356</v>
      </c>
      <c r="P152" s="177" t="n">
        <v>2400.608248246648</v>
      </c>
      <c r="Q152" s="177" t="n">
        <v>2290.37334692094</v>
      </c>
      <c r="R152" s="177" t="n">
        <v>2180.138445595232</v>
      </c>
      <c r="S152" s="177" t="n">
        <v>2069.903544269524</v>
      </c>
      <c r="T152" s="177" t="n">
        <v>1959.668642943815</v>
      </c>
      <c r="U152" s="177" t="n">
        <v>1849.433741618107</v>
      </c>
      <c r="V152" s="177" t="n">
        <v>1739.198840292399</v>
      </c>
      <c r="W152" s="177" t="n">
        <v>1628.963938966691</v>
      </c>
      <c r="X152" s="177" t="n">
        <v>1518.729037640983</v>
      </c>
      <c r="Y152" s="177" t="n">
        <v>1408.494136315274</v>
      </c>
      <c r="Z152" s="177" t="n">
        <v>1381.737283997265</v>
      </c>
      <c r="AA152" s="177" t="n">
        <v>1354.980431679256</v>
      </c>
      <c r="AB152" s="177" t="n">
        <v>1328.223579361247</v>
      </c>
      <c r="AC152" s="177" t="n">
        <v>1301.466727043239</v>
      </c>
      <c r="AD152" s="177" t="n">
        <v>1274.70987472523</v>
      </c>
      <c r="AE152" s="177" t="n">
        <v>1247.953022407221</v>
      </c>
      <c r="AF152" s="177" t="n">
        <v>1221.196170089212</v>
      </c>
      <c r="AG152" s="177" t="n">
        <v>1194.439317771203</v>
      </c>
      <c r="AH152" s="177" t="n">
        <v>1167.682465453194</v>
      </c>
      <c r="AI152" s="177" t="n">
        <v>1140.925613135185</v>
      </c>
      <c r="AJ152" s="177" t="n">
        <v>1129.443756392288</v>
      </c>
      <c r="AK152" s="177" t="n">
        <v>1117.961899649391</v>
      </c>
      <c r="AL152" s="177" t="n">
        <v>1106.480042906494</v>
      </c>
      <c r="AM152" s="177" t="n">
        <v>1094.998186163597</v>
      </c>
      <c r="AN152" s="177" t="n">
        <v>1083.5163294207</v>
      </c>
      <c r="AO152" s="177" t="n">
        <v>1080.81306353656</v>
      </c>
      <c r="AP152" s="177" t="n">
        <v>1078.10979765242</v>
      </c>
      <c r="AQ152" s="177" t="n">
        <v>1075.40653176828</v>
      </c>
      <c r="AR152" s="177" t="n">
        <v>1072.70326588414</v>
      </c>
      <c r="AS152" s="177" t="n">
        <v>1070</v>
      </c>
      <c r="AT152" s="16" t="n"/>
      <c r="AU152" s="16" t="n"/>
      <c r="AV152" s="16" t="n"/>
      <c r="AW152" s="16" t="n"/>
      <c r="AX152" s="16" t="n"/>
      <c r="AY152" s="16" t="n"/>
      <c r="AZ152" s="16" t="n"/>
      <c r="BA152" s="16" t="n"/>
      <c r="BB152" s="16" t="n"/>
      <c r="BC152" s="16" t="n"/>
      <c r="BD152" s="16" t="n"/>
      <c r="BE152" s="16" t="n"/>
      <c r="BF152" s="16" t="n"/>
      <c r="BG152" s="16" t="n"/>
      <c r="BH152" s="16" t="n"/>
      <c r="BI152" s="16" t="n"/>
      <c r="BJ152" s="16" t="n"/>
      <c r="BK152" s="16" t="n"/>
      <c r="BL152" s="16" t="n"/>
      <c r="BM152" s="16" t="n"/>
    </row>
    <row r="153" ht="13.5" customHeight="1" s="251">
      <c r="A153" s="16" t="n"/>
      <c r="B153" s="16" t="n"/>
      <c r="C153" s="16" t="n"/>
      <c r="D153" s="16" t="n"/>
      <c r="E153" s="16" t="n"/>
      <c r="F153" s="16" t="n"/>
      <c r="G153" s="30" t="n"/>
      <c r="I153" s="16" t="n"/>
      <c r="J153" s="282" t="n"/>
      <c r="K153" s="164" t="inlineStr">
        <is>
          <t>Res PV - Seattle - Constant</t>
        </is>
      </c>
      <c r="L153" s="178" t="n">
        <v>2769.735246063023</v>
      </c>
      <c r="M153" s="178" t="n">
        <v>2639.797316386353</v>
      </c>
      <c r="N153" s="178" t="n">
        <v>2639.797316386353</v>
      </c>
      <c r="O153" s="178" t="n">
        <v>2639.797316386353</v>
      </c>
      <c r="P153" s="178" t="n">
        <v>2639.797316386353</v>
      </c>
      <c r="Q153" s="178" t="n">
        <v>2639.797316386353</v>
      </c>
      <c r="R153" s="178" t="n">
        <v>2639.797316386353</v>
      </c>
      <c r="S153" s="178" t="n">
        <v>2639.797316386353</v>
      </c>
      <c r="T153" s="178" t="n">
        <v>2639.797316386353</v>
      </c>
      <c r="U153" s="178" t="n">
        <v>2639.797316386353</v>
      </c>
      <c r="V153" s="178" t="n">
        <v>2639.797316386353</v>
      </c>
      <c r="W153" s="178" t="n">
        <v>2639.797316386353</v>
      </c>
      <c r="X153" s="178" t="n">
        <v>2639.797316386353</v>
      </c>
      <c r="Y153" s="178" t="n">
        <v>2639.797316386353</v>
      </c>
      <c r="Z153" s="178" t="n">
        <v>2639.797316386353</v>
      </c>
      <c r="AA153" s="178" t="n">
        <v>2639.797316386353</v>
      </c>
      <c r="AB153" s="178" t="n">
        <v>2639.797316386353</v>
      </c>
      <c r="AC153" s="178" t="n">
        <v>2639.797316386353</v>
      </c>
      <c r="AD153" s="178" t="n">
        <v>2639.797316386353</v>
      </c>
      <c r="AE153" s="178" t="n">
        <v>2639.797316386353</v>
      </c>
      <c r="AF153" s="178" t="n">
        <v>2639.797316386353</v>
      </c>
      <c r="AG153" s="178" t="n">
        <v>2639.797316386353</v>
      </c>
      <c r="AH153" s="178" t="n">
        <v>2639.797316386353</v>
      </c>
      <c r="AI153" s="178" t="n">
        <v>2639.797316386353</v>
      </c>
      <c r="AJ153" s="178" t="n">
        <v>2639.797316386353</v>
      </c>
      <c r="AK153" s="178" t="n">
        <v>2639.797316386353</v>
      </c>
      <c r="AL153" s="178" t="n">
        <v>2639.797316386353</v>
      </c>
      <c r="AM153" s="178" t="n">
        <v>2639.797316386353</v>
      </c>
      <c r="AN153" s="178" t="n">
        <v>2639.797316386353</v>
      </c>
      <c r="AO153" s="178" t="n">
        <v>2639.797316386353</v>
      </c>
      <c r="AP153" s="178" t="n">
        <v>2639.797316386353</v>
      </c>
      <c r="AQ153" s="178" t="n">
        <v>2639.797316386353</v>
      </c>
      <c r="AR153" s="178" t="n">
        <v>2639.797316386353</v>
      </c>
      <c r="AS153" s="178" t="n">
        <v>2639.797316386353</v>
      </c>
      <c r="AT153" s="16" t="n"/>
      <c r="AU153" s="16" t="n"/>
      <c r="AV153" s="16" t="n"/>
      <c r="AW153" s="16" t="n"/>
      <c r="AX153" s="16" t="n"/>
      <c r="AY153" s="16" t="n"/>
      <c r="AZ153" s="16" t="n"/>
      <c r="BA153" s="16" t="n"/>
      <c r="BB153" s="16" t="n"/>
      <c r="BC153" s="16" t="n"/>
      <c r="BD153" s="16" t="n"/>
      <c r="BE153" s="16" t="n"/>
      <c r="BF153" s="16" t="n"/>
      <c r="BG153" s="16" t="n"/>
      <c r="BH153" s="16" t="n"/>
      <c r="BI153" s="16" t="n"/>
      <c r="BJ153" s="16" t="n"/>
      <c r="BK153" s="16" t="n"/>
      <c r="BL153" s="16" t="n"/>
      <c r="BM153" s="16" t="n"/>
    </row>
    <row r="154" ht="13.5" customHeight="1" s="251">
      <c r="A154" s="16" t="n"/>
      <c r="B154" s="16" t="n"/>
      <c r="C154" s="16" t="n"/>
      <c r="D154" s="16" t="n"/>
      <c r="E154" s="16" t="n"/>
      <c r="F154" s="16" t="n"/>
      <c r="G154" s="30" t="n"/>
      <c r="I154" s="16" t="n"/>
      <c r="J154" s="282" t="n"/>
      <c r="K154" s="160" t="inlineStr">
        <is>
          <t>Res PV - Chicago - Low</t>
        </is>
      </c>
      <c r="L154" s="176">
        <f>L151</f>
        <v/>
      </c>
      <c r="M154" s="176">
        <f>M151</f>
        <v/>
      </c>
      <c r="N154" s="176">
        <f>N151</f>
        <v/>
      </c>
      <c r="O154" s="176">
        <f>O151</f>
        <v/>
      </c>
      <c r="P154" s="176">
        <f>P151</f>
        <v/>
      </c>
      <c r="Q154" s="176">
        <f>Q151</f>
        <v/>
      </c>
      <c r="R154" s="176">
        <f>R151</f>
        <v/>
      </c>
      <c r="S154" s="176">
        <f>S151</f>
        <v/>
      </c>
      <c r="T154" s="176">
        <f>T151</f>
        <v/>
      </c>
      <c r="U154" s="176">
        <f>U151</f>
        <v/>
      </c>
      <c r="V154" s="176">
        <f>V151</f>
        <v/>
      </c>
      <c r="W154" s="176">
        <f>W151</f>
        <v/>
      </c>
      <c r="X154" s="176">
        <f>X151</f>
        <v/>
      </c>
      <c r="Y154" s="176">
        <f>Y151</f>
        <v/>
      </c>
      <c r="Z154" s="176">
        <f>Z151</f>
        <v/>
      </c>
      <c r="AA154" s="176">
        <f>AA151</f>
        <v/>
      </c>
      <c r="AB154" s="176">
        <f>AB151</f>
        <v/>
      </c>
      <c r="AC154" s="176">
        <f>AC151</f>
        <v/>
      </c>
      <c r="AD154" s="176">
        <f>AD151</f>
        <v/>
      </c>
      <c r="AE154" s="176">
        <f>AE151</f>
        <v/>
      </c>
      <c r="AF154" s="176">
        <f>AF151</f>
        <v/>
      </c>
      <c r="AG154" s="176">
        <f>AG151</f>
        <v/>
      </c>
      <c r="AH154" s="176">
        <f>AH151</f>
        <v/>
      </c>
      <c r="AI154" s="176">
        <f>AI151</f>
        <v/>
      </c>
      <c r="AJ154" s="176">
        <f>AJ151</f>
        <v/>
      </c>
      <c r="AK154" s="176">
        <f>AK151</f>
        <v/>
      </c>
      <c r="AL154" s="176">
        <f>AL151</f>
        <v/>
      </c>
      <c r="AM154" s="176">
        <f>AM151</f>
        <v/>
      </c>
      <c r="AN154" s="176">
        <f>AN151</f>
        <v/>
      </c>
      <c r="AO154" s="176">
        <f>AO151</f>
        <v/>
      </c>
      <c r="AP154" s="176">
        <f>AP151</f>
        <v/>
      </c>
      <c r="AQ154" s="176">
        <f>AQ151</f>
        <v/>
      </c>
      <c r="AR154" s="176">
        <f>AR151</f>
        <v/>
      </c>
      <c r="AS154" s="176">
        <f>AS151</f>
        <v/>
      </c>
      <c r="AT154" s="16" t="n"/>
      <c r="AU154" s="16" t="n"/>
      <c r="AV154" s="16" t="n"/>
      <c r="AW154" s="16" t="n"/>
      <c r="AX154" s="16" t="n"/>
      <c r="AY154" s="16" t="n"/>
      <c r="AZ154" s="16" t="n"/>
      <c r="BA154" s="16" t="n"/>
      <c r="BB154" s="16" t="n"/>
      <c r="BC154" s="16" t="n"/>
      <c r="BD154" s="16" t="n"/>
      <c r="BE154" s="16" t="n"/>
      <c r="BF154" s="16" t="n"/>
      <c r="BG154" s="16" t="n"/>
      <c r="BH154" s="16" t="n"/>
      <c r="BI154" s="16" t="n"/>
      <c r="BJ154" s="16" t="n"/>
      <c r="BK154" s="16" t="n"/>
      <c r="BL154" s="16" t="n"/>
      <c r="BM154" s="16" t="n"/>
    </row>
    <row r="155" ht="13.5" customHeight="1" s="251">
      <c r="A155" s="16" t="n"/>
      <c r="B155" s="16" t="n"/>
      <c r="C155" s="16" t="n"/>
      <c r="D155" s="16" t="n"/>
      <c r="E155" s="16" t="n"/>
      <c r="F155" s="16" t="n"/>
      <c r="G155" s="30" t="n"/>
      <c r="I155" s="16" t="n"/>
      <c r="J155" s="282" t="n"/>
      <c r="K155" s="19" t="inlineStr">
        <is>
          <t>Res PV - Chicago - Mid</t>
        </is>
      </c>
      <c r="L155" s="177">
        <f>L152</f>
        <v/>
      </c>
      <c r="M155" s="177">
        <f>M152</f>
        <v/>
      </c>
      <c r="N155" s="177">
        <f>N152</f>
        <v/>
      </c>
      <c r="O155" s="177">
        <f>O152</f>
        <v/>
      </c>
      <c r="P155" s="177">
        <f>P152</f>
        <v/>
      </c>
      <c r="Q155" s="177">
        <f>Q152</f>
        <v/>
      </c>
      <c r="R155" s="177">
        <f>R152</f>
        <v/>
      </c>
      <c r="S155" s="177">
        <f>S152</f>
        <v/>
      </c>
      <c r="T155" s="177">
        <f>T152</f>
        <v/>
      </c>
      <c r="U155" s="177">
        <f>U152</f>
        <v/>
      </c>
      <c r="V155" s="177">
        <f>V152</f>
        <v/>
      </c>
      <c r="W155" s="177">
        <f>W152</f>
        <v/>
      </c>
      <c r="X155" s="177">
        <f>X152</f>
        <v/>
      </c>
      <c r="Y155" s="177">
        <f>Y152</f>
        <v/>
      </c>
      <c r="Z155" s="177">
        <f>Z152</f>
        <v/>
      </c>
      <c r="AA155" s="177">
        <f>AA152</f>
        <v/>
      </c>
      <c r="AB155" s="177">
        <f>AB152</f>
        <v/>
      </c>
      <c r="AC155" s="177">
        <f>AC152</f>
        <v/>
      </c>
      <c r="AD155" s="177">
        <f>AD152</f>
        <v/>
      </c>
      <c r="AE155" s="177">
        <f>AE152</f>
        <v/>
      </c>
      <c r="AF155" s="177">
        <f>AF152</f>
        <v/>
      </c>
      <c r="AG155" s="177">
        <f>AG152</f>
        <v/>
      </c>
      <c r="AH155" s="177">
        <f>AH152</f>
        <v/>
      </c>
      <c r="AI155" s="177">
        <f>AI152</f>
        <v/>
      </c>
      <c r="AJ155" s="177">
        <f>AJ152</f>
        <v/>
      </c>
      <c r="AK155" s="177">
        <f>AK152</f>
        <v/>
      </c>
      <c r="AL155" s="177">
        <f>AL152</f>
        <v/>
      </c>
      <c r="AM155" s="177">
        <f>AM152</f>
        <v/>
      </c>
      <c r="AN155" s="177">
        <f>AN152</f>
        <v/>
      </c>
      <c r="AO155" s="177">
        <f>AO152</f>
        <v/>
      </c>
      <c r="AP155" s="177">
        <f>AP152</f>
        <v/>
      </c>
      <c r="AQ155" s="177">
        <f>AQ152</f>
        <v/>
      </c>
      <c r="AR155" s="177">
        <f>AR152</f>
        <v/>
      </c>
      <c r="AS155" s="177">
        <f>AS152</f>
        <v/>
      </c>
      <c r="AT155" s="16" t="n"/>
      <c r="AU155" s="16" t="n"/>
      <c r="AV155" s="16" t="n"/>
      <c r="AW155" s="16" t="n"/>
      <c r="AX155" s="16" t="n"/>
      <c r="AY155" s="16" t="n"/>
      <c r="AZ155" s="16" t="n"/>
      <c r="BA155" s="16" t="n"/>
      <c r="BB155" s="16" t="n"/>
      <c r="BC155" s="16" t="n"/>
      <c r="BD155" s="16" t="n"/>
      <c r="BE155" s="16" t="n"/>
      <c r="BF155" s="16" t="n"/>
      <c r="BG155" s="16" t="n"/>
      <c r="BH155" s="16" t="n"/>
      <c r="BI155" s="16" t="n"/>
      <c r="BJ155" s="16" t="n"/>
      <c r="BK155" s="16" t="n"/>
      <c r="BL155" s="16" t="n"/>
      <c r="BM155" s="16" t="n"/>
    </row>
    <row r="156" ht="13.5" customHeight="1" s="251">
      <c r="A156" s="16" t="n"/>
      <c r="B156" s="16" t="n"/>
      <c r="C156" s="16" t="n"/>
      <c r="D156" s="16" t="n"/>
      <c r="E156" s="16" t="n"/>
      <c r="F156" s="16" t="n"/>
      <c r="G156" s="30" t="n"/>
      <c r="I156" s="16" t="n"/>
      <c r="J156" s="282" t="n"/>
      <c r="K156" s="164" t="inlineStr">
        <is>
          <t>Res PV - Chicago - Constant</t>
        </is>
      </c>
      <c r="L156" s="178">
        <f>L153</f>
        <v/>
      </c>
      <c r="M156" s="178">
        <f>M153</f>
        <v/>
      </c>
      <c r="N156" s="178">
        <f>N153</f>
        <v/>
      </c>
      <c r="O156" s="178">
        <f>O153</f>
        <v/>
      </c>
      <c r="P156" s="178">
        <f>P153</f>
        <v/>
      </c>
      <c r="Q156" s="178">
        <f>Q153</f>
        <v/>
      </c>
      <c r="R156" s="178">
        <f>R153</f>
        <v/>
      </c>
      <c r="S156" s="178">
        <f>S153</f>
        <v/>
      </c>
      <c r="T156" s="178">
        <f>T153</f>
        <v/>
      </c>
      <c r="U156" s="178">
        <f>U153</f>
        <v/>
      </c>
      <c r="V156" s="178">
        <f>V153</f>
        <v/>
      </c>
      <c r="W156" s="178">
        <f>W153</f>
        <v/>
      </c>
      <c r="X156" s="178">
        <f>X153</f>
        <v/>
      </c>
      <c r="Y156" s="178">
        <f>Y153</f>
        <v/>
      </c>
      <c r="Z156" s="178">
        <f>Z153</f>
        <v/>
      </c>
      <c r="AA156" s="178">
        <f>AA153</f>
        <v/>
      </c>
      <c r="AB156" s="178">
        <f>AB153</f>
        <v/>
      </c>
      <c r="AC156" s="178">
        <f>AC153</f>
        <v/>
      </c>
      <c r="AD156" s="178">
        <f>AD153</f>
        <v/>
      </c>
      <c r="AE156" s="178">
        <f>AE153</f>
        <v/>
      </c>
      <c r="AF156" s="178">
        <f>AF153</f>
        <v/>
      </c>
      <c r="AG156" s="178">
        <f>AG153</f>
        <v/>
      </c>
      <c r="AH156" s="178">
        <f>AH153</f>
        <v/>
      </c>
      <c r="AI156" s="178">
        <f>AI153</f>
        <v/>
      </c>
      <c r="AJ156" s="178">
        <f>AJ153</f>
        <v/>
      </c>
      <c r="AK156" s="178">
        <f>AK153</f>
        <v/>
      </c>
      <c r="AL156" s="178">
        <f>AL153</f>
        <v/>
      </c>
      <c r="AM156" s="178">
        <f>AM153</f>
        <v/>
      </c>
      <c r="AN156" s="178">
        <f>AN153</f>
        <v/>
      </c>
      <c r="AO156" s="178">
        <f>AO153</f>
        <v/>
      </c>
      <c r="AP156" s="178">
        <f>AP153</f>
        <v/>
      </c>
      <c r="AQ156" s="178">
        <f>AQ153</f>
        <v/>
      </c>
      <c r="AR156" s="178">
        <f>AR153</f>
        <v/>
      </c>
      <c r="AS156" s="178">
        <f>AS153</f>
        <v/>
      </c>
      <c r="AT156" s="16" t="n"/>
      <c r="AU156" s="16" t="n"/>
      <c r="AV156" s="16" t="n"/>
      <c r="AW156" s="16" t="n"/>
      <c r="AX156" s="16" t="n"/>
      <c r="AY156" s="16" t="n"/>
      <c r="AZ156" s="16" t="n"/>
      <c r="BA156" s="16" t="n"/>
      <c r="BB156" s="16" t="n"/>
      <c r="BC156" s="16" t="n"/>
      <c r="BD156" s="16" t="n"/>
      <c r="BE156" s="16" t="n"/>
      <c r="BF156" s="16" t="n"/>
      <c r="BG156" s="16" t="n"/>
      <c r="BH156" s="16" t="n"/>
      <c r="BI156" s="16" t="n"/>
      <c r="BJ156" s="16" t="n"/>
      <c r="BK156" s="16" t="n"/>
      <c r="BL156" s="16" t="n"/>
      <c r="BM156" s="16" t="n"/>
    </row>
    <row r="157" ht="13.5" customHeight="1" s="251">
      <c r="A157" s="16" t="n"/>
      <c r="B157" s="16" t="n"/>
      <c r="C157" s="16" t="n"/>
      <c r="D157" s="16" t="n"/>
      <c r="E157" s="16" t="n"/>
      <c r="F157" s="16" t="n"/>
      <c r="G157" s="30" t="n"/>
      <c r="I157" s="16" t="n"/>
      <c r="J157" s="282" t="n"/>
      <c r="K157" s="160" t="inlineStr">
        <is>
          <t>Res PV - Kansas City - Low</t>
        </is>
      </c>
      <c r="L157" s="176">
        <f>L154</f>
        <v/>
      </c>
      <c r="M157" s="176">
        <f>M154</f>
        <v/>
      </c>
      <c r="N157" s="176">
        <f>N154</f>
        <v/>
      </c>
      <c r="O157" s="176">
        <f>O154</f>
        <v/>
      </c>
      <c r="P157" s="176">
        <f>P154</f>
        <v/>
      </c>
      <c r="Q157" s="176">
        <f>Q154</f>
        <v/>
      </c>
      <c r="R157" s="176">
        <f>R154</f>
        <v/>
      </c>
      <c r="S157" s="176">
        <f>S154</f>
        <v/>
      </c>
      <c r="T157" s="176">
        <f>T154</f>
        <v/>
      </c>
      <c r="U157" s="176">
        <f>U154</f>
        <v/>
      </c>
      <c r="V157" s="176">
        <f>V154</f>
        <v/>
      </c>
      <c r="W157" s="176">
        <f>W154</f>
        <v/>
      </c>
      <c r="X157" s="176">
        <f>X154</f>
        <v/>
      </c>
      <c r="Y157" s="176">
        <f>Y154</f>
        <v/>
      </c>
      <c r="Z157" s="176">
        <f>Z154</f>
        <v/>
      </c>
      <c r="AA157" s="176">
        <f>AA154</f>
        <v/>
      </c>
      <c r="AB157" s="176">
        <f>AB154</f>
        <v/>
      </c>
      <c r="AC157" s="176">
        <f>AC154</f>
        <v/>
      </c>
      <c r="AD157" s="176">
        <f>AD154</f>
        <v/>
      </c>
      <c r="AE157" s="176">
        <f>AE154</f>
        <v/>
      </c>
      <c r="AF157" s="176">
        <f>AF154</f>
        <v/>
      </c>
      <c r="AG157" s="176">
        <f>AG154</f>
        <v/>
      </c>
      <c r="AH157" s="176">
        <f>AH154</f>
        <v/>
      </c>
      <c r="AI157" s="176">
        <f>AI154</f>
        <v/>
      </c>
      <c r="AJ157" s="176">
        <f>AJ154</f>
        <v/>
      </c>
      <c r="AK157" s="176">
        <f>AK154</f>
        <v/>
      </c>
      <c r="AL157" s="176">
        <f>AL154</f>
        <v/>
      </c>
      <c r="AM157" s="176">
        <f>AM154</f>
        <v/>
      </c>
      <c r="AN157" s="176">
        <f>AN154</f>
        <v/>
      </c>
      <c r="AO157" s="176">
        <f>AO154</f>
        <v/>
      </c>
      <c r="AP157" s="176">
        <f>AP154</f>
        <v/>
      </c>
      <c r="AQ157" s="176">
        <f>AQ154</f>
        <v/>
      </c>
      <c r="AR157" s="176">
        <f>AR154</f>
        <v/>
      </c>
      <c r="AS157" s="176">
        <f>AS154</f>
        <v/>
      </c>
      <c r="AT157" s="16" t="n"/>
      <c r="AU157" s="16" t="n"/>
      <c r="AV157" s="16" t="n"/>
      <c r="AW157" s="16" t="n"/>
      <c r="AX157" s="16" t="n"/>
      <c r="AY157" s="16" t="n"/>
      <c r="AZ157" s="16" t="n"/>
      <c r="BA157" s="16" t="n"/>
      <c r="BB157" s="16" t="n"/>
      <c r="BC157" s="16" t="n"/>
      <c r="BD157" s="16" t="n"/>
      <c r="BE157" s="16" t="n"/>
      <c r="BF157" s="16" t="n"/>
      <c r="BG157" s="16" t="n"/>
      <c r="BH157" s="16" t="n"/>
      <c r="BI157" s="16" t="n"/>
      <c r="BJ157" s="16" t="n"/>
      <c r="BK157" s="16" t="n"/>
      <c r="BL157" s="16" t="n"/>
      <c r="BM157" s="16" t="n"/>
    </row>
    <row r="158" ht="13.5" customHeight="1" s="251">
      <c r="A158" s="16" t="n"/>
      <c r="B158" s="16" t="n"/>
      <c r="C158" s="16" t="n"/>
      <c r="D158" s="16" t="n"/>
      <c r="E158" s="16" t="n"/>
      <c r="F158" s="16" t="n"/>
      <c r="G158" s="30" t="n"/>
      <c r="I158" s="16" t="n"/>
      <c r="J158" s="282" t="n"/>
      <c r="K158" s="19" t="inlineStr">
        <is>
          <t>Res PV - Kansas City - Mid</t>
        </is>
      </c>
      <c r="L158" s="177">
        <f>L155</f>
        <v/>
      </c>
      <c r="M158" s="177">
        <f>M155</f>
        <v/>
      </c>
      <c r="N158" s="177">
        <f>N155</f>
        <v/>
      </c>
      <c r="O158" s="177">
        <f>O155</f>
        <v/>
      </c>
      <c r="P158" s="177">
        <f>P155</f>
        <v/>
      </c>
      <c r="Q158" s="177">
        <f>Q155</f>
        <v/>
      </c>
      <c r="R158" s="177">
        <f>R155</f>
        <v/>
      </c>
      <c r="S158" s="177">
        <f>S155</f>
        <v/>
      </c>
      <c r="T158" s="177">
        <f>T155</f>
        <v/>
      </c>
      <c r="U158" s="177">
        <f>U155</f>
        <v/>
      </c>
      <c r="V158" s="177">
        <f>V155</f>
        <v/>
      </c>
      <c r="W158" s="177">
        <f>W155</f>
        <v/>
      </c>
      <c r="X158" s="177">
        <f>X155</f>
        <v/>
      </c>
      <c r="Y158" s="177">
        <f>Y155</f>
        <v/>
      </c>
      <c r="Z158" s="177">
        <f>Z155</f>
        <v/>
      </c>
      <c r="AA158" s="177">
        <f>AA155</f>
        <v/>
      </c>
      <c r="AB158" s="177">
        <f>AB155</f>
        <v/>
      </c>
      <c r="AC158" s="177">
        <f>AC155</f>
        <v/>
      </c>
      <c r="AD158" s="177">
        <f>AD155</f>
        <v/>
      </c>
      <c r="AE158" s="177">
        <f>AE155</f>
        <v/>
      </c>
      <c r="AF158" s="177">
        <f>AF155</f>
        <v/>
      </c>
      <c r="AG158" s="177">
        <f>AG155</f>
        <v/>
      </c>
      <c r="AH158" s="177">
        <f>AH155</f>
        <v/>
      </c>
      <c r="AI158" s="177">
        <f>AI155</f>
        <v/>
      </c>
      <c r="AJ158" s="177">
        <f>AJ155</f>
        <v/>
      </c>
      <c r="AK158" s="177">
        <f>AK155</f>
        <v/>
      </c>
      <c r="AL158" s="177">
        <f>AL155</f>
        <v/>
      </c>
      <c r="AM158" s="177">
        <f>AM155</f>
        <v/>
      </c>
      <c r="AN158" s="177">
        <f>AN155</f>
        <v/>
      </c>
      <c r="AO158" s="177">
        <f>AO155</f>
        <v/>
      </c>
      <c r="AP158" s="177">
        <f>AP155</f>
        <v/>
      </c>
      <c r="AQ158" s="177">
        <f>AQ155</f>
        <v/>
      </c>
      <c r="AR158" s="177">
        <f>AR155</f>
        <v/>
      </c>
      <c r="AS158" s="177">
        <f>AS155</f>
        <v/>
      </c>
      <c r="AT158" s="16" t="n"/>
      <c r="AU158" s="16" t="n"/>
      <c r="AV158" s="16" t="n"/>
      <c r="AW158" s="16" t="n"/>
      <c r="AX158" s="16" t="n"/>
      <c r="AY158" s="16" t="n"/>
      <c r="AZ158" s="16" t="n"/>
      <c r="BA158" s="16" t="n"/>
      <c r="BB158" s="16" t="n"/>
      <c r="BC158" s="16" t="n"/>
      <c r="BD158" s="16" t="n"/>
      <c r="BE158" s="16" t="n"/>
      <c r="BF158" s="16" t="n"/>
      <c r="BG158" s="16" t="n"/>
      <c r="BH158" s="16" t="n"/>
      <c r="BI158" s="16" t="n"/>
      <c r="BJ158" s="16" t="n"/>
      <c r="BK158" s="16" t="n"/>
      <c r="BL158" s="16" t="n"/>
      <c r="BM158" s="16" t="n"/>
    </row>
    <row r="159" ht="13.5" customHeight="1" s="251">
      <c r="A159" s="16" t="n"/>
      <c r="B159" s="16" t="n"/>
      <c r="C159" s="16" t="n"/>
      <c r="D159" s="16" t="n"/>
      <c r="E159" s="16" t="n"/>
      <c r="F159" s="16" t="n"/>
      <c r="G159" s="30" t="n"/>
      <c r="I159" s="16" t="n"/>
      <c r="J159" s="282" t="n"/>
      <c r="K159" s="164" t="inlineStr">
        <is>
          <t>Res PV - Kansas City - Constant</t>
        </is>
      </c>
      <c r="L159" s="178">
        <f>L156</f>
        <v/>
      </c>
      <c r="M159" s="178">
        <f>M156</f>
        <v/>
      </c>
      <c r="N159" s="178">
        <f>N156</f>
        <v/>
      </c>
      <c r="O159" s="178">
        <f>O156</f>
        <v/>
      </c>
      <c r="P159" s="178">
        <f>P156</f>
        <v/>
      </c>
      <c r="Q159" s="178">
        <f>Q156</f>
        <v/>
      </c>
      <c r="R159" s="178">
        <f>R156</f>
        <v/>
      </c>
      <c r="S159" s="178">
        <f>S156</f>
        <v/>
      </c>
      <c r="T159" s="178">
        <f>T156</f>
        <v/>
      </c>
      <c r="U159" s="178">
        <f>U156</f>
        <v/>
      </c>
      <c r="V159" s="178">
        <f>V156</f>
        <v/>
      </c>
      <c r="W159" s="178">
        <f>W156</f>
        <v/>
      </c>
      <c r="X159" s="178">
        <f>X156</f>
        <v/>
      </c>
      <c r="Y159" s="178">
        <f>Y156</f>
        <v/>
      </c>
      <c r="Z159" s="178">
        <f>Z156</f>
        <v/>
      </c>
      <c r="AA159" s="178">
        <f>AA156</f>
        <v/>
      </c>
      <c r="AB159" s="178">
        <f>AB156</f>
        <v/>
      </c>
      <c r="AC159" s="178">
        <f>AC156</f>
        <v/>
      </c>
      <c r="AD159" s="178">
        <f>AD156</f>
        <v/>
      </c>
      <c r="AE159" s="178">
        <f>AE156</f>
        <v/>
      </c>
      <c r="AF159" s="178">
        <f>AF156</f>
        <v/>
      </c>
      <c r="AG159" s="178">
        <f>AG156</f>
        <v/>
      </c>
      <c r="AH159" s="178">
        <f>AH156</f>
        <v/>
      </c>
      <c r="AI159" s="178">
        <f>AI156</f>
        <v/>
      </c>
      <c r="AJ159" s="178">
        <f>AJ156</f>
        <v/>
      </c>
      <c r="AK159" s="178">
        <f>AK156</f>
        <v/>
      </c>
      <c r="AL159" s="178">
        <f>AL156</f>
        <v/>
      </c>
      <c r="AM159" s="178">
        <f>AM156</f>
        <v/>
      </c>
      <c r="AN159" s="178">
        <f>AN156</f>
        <v/>
      </c>
      <c r="AO159" s="178">
        <f>AO156</f>
        <v/>
      </c>
      <c r="AP159" s="178">
        <f>AP156</f>
        <v/>
      </c>
      <c r="AQ159" s="178">
        <f>AQ156</f>
        <v/>
      </c>
      <c r="AR159" s="178">
        <f>AR156</f>
        <v/>
      </c>
      <c r="AS159" s="178">
        <f>AS156</f>
        <v/>
      </c>
      <c r="AT159" s="16" t="n"/>
      <c r="AU159" s="16" t="n"/>
      <c r="AV159" s="16" t="n"/>
      <c r="AW159" s="16" t="n"/>
      <c r="AX159" s="16" t="n"/>
      <c r="AY159" s="16" t="n"/>
      <c r="AZ159" s="16" t="n"/>
      <c r="BA159" s="16" t="n"/>
      <c r="BB159" s="16" t="n"/>
      <c r="BC159" s="16" t="n"/>
      <c r="BD159" s="16" t="n"/>
      <c r="BE159" s="16" t="n"/>
      <c r="BF159" s="16" t="n"/>
      <c r="BG159" s="16" t="n"/>
      <c r="BH159" s="16" t="n"/>
      <c r="BI159" s="16" t="n"/>
      <c r="BJ159" s="16" t="n"/>
      <c r="BK159" s="16" t="n"/>
      <c r="BL159" s="16" t="n"/>
      <c r="BM159" s="16" t="n"/>
    </row>
    <row r="160" ht="13.5" customHeight="1" s="251">
      <c r="A160" s="16" t="n"/>
      <c r="B160" s="16" t="n"/>
      <c r="C160" s="16" t="n"/>
      <c r="D160" s="16" t="n"/>
      <c r="E160" s="16" t="n"/>
      <c r="F160" s="16" t="n"/>
      <c r="G160" s="30" t="n"/>
      <c r="I160" s="16" t="n"/>
      <c r="J160" s="282" t="n"/>
      <c r="K160" s="160" t="inlineStr">
        <is>
          <t>Res PV - Los Angeles - Low</t>
        </is>
      </c>
      <c r="L160" s="176">
        <f>L157</f>
        <v/>
      </c>
      <c r="M160" s="176">
        <f>M157</f>
        <v/>
      </c>
      <c r="N160" s="176">
        <f>N157</f>
        <v/>
      </c>
      <c r="O160" s="176">
        <f>O157</f>
        <v/>
      </c>
      <c r="P160" s="176">
        <f>P157</f>
        <v/>
      </c>
      <c r="Q160" s="176">
        <f>Q157</f>
        <v/>
      </c>
      <c r="R160" s="176">
        <f>R157</f>
        <v/>
      </c>
      <c r="S160" s="176">
        <f>S157</f>
        <v/>
      </c>
      <c r="T160" s="176">
        <f>T157</f>
        <v/>
      </c>
      <c r="U160" s="176">
        <f>U157</f>
        <v/>
      </c>
      <c r="V160" s="176">
        <f>V157</f>
        <v/>
      </c>
      <c r="W160" s="176">
        <f>W157</f>
        <v/>
      </c>
      <c r="X160" s="176">
        <f>X157</f>
        <v/>
      </c>
      <c r="Y160" s="176">
        <f>Y157</f>
        <v/>
      </c>
      <c r="Z160" s="176">
        <f>Z157</f>
        <v/>
      </c>
      <c r="AA160" s="176">
        <f>AA157</f>
        <v/>
      </c>
      <c r="AB160" s="176">
        <f>AB157</f>
        <v/>
      </c>
      <c r="AC160" s="176">
        <f>AC157</f>
        <v/>
      </c>
      <c r="AD160" s="176">
        <f>AD157</f>
        <v/>
      </c>
      <c r="AE160" s="176">
        <f>AE157</f>
        <v/>
      </c>
      <c r="AF160" s="176">
        <f>AF157</f>
        <v/>
      </c>
      <c r="AG160" s="176">
        <f>AG157</f>
        <v/>
      </c>
      <c r="AH160" s="176">
        <f>AH157</f>
        <v/>
      </c>
      <c r="AI160" s="176">
        <f>AI157</f>
        <v/>
      </c>
      <c r="AJ160" s="176">
        <f>AJ157</f>
        <v/>
      </c>
      <c r="AK160" s="176">
        <f>AK157</f>
        <v/>
      </c>
      <c r="AL160" s="176">
        <f>AL157</f>
        <v/>
      </c>
      <c r="AM160" s="176">
        <f>AM157</f>
        <v/>
      </c>
      <c r="AN160" s="176">
        <f>AN157</f>
        <v/>
      </c>
      <c r="AO160" s="176">
        <f>AO157</f>
        <v/>
      </c>
      <c r="AP160" s="176">
        <f>AP157</f>
        <v/>
      </c>
      <c r="AQ160" s="176">
        <f>AQ157</f>
        <v/>
      </c>
      <c r="AR160" s="176">
        <f>AR157</f>
        <v/>
      </c>
      <c r="AS160" s="176">
        <f>AS157</f>
        <v/>
      </c>
      <c r="AT160" s="16" t="n"/>
      <c r="AU160" s="16" t="n"/>
      <c r="AV160" s="16" t="n"/>
      <c r="AW160" s="16" t="n"/>
      <c r="AX160" s="16" t="n"/>
      <c r="AY160" s="16" t="n"/>
      <c r="AZ160" s="16" t="n"/>
      <c r="BA160" s="16" t="n"/>
      <c r="BB160" s="16" t="n"/>
      <c r="BC160" s="16" t="n"/>
      <c r="BD160" s="16" t="n"/>
      <c r="BE160" s="16" t="n"/>
      <c r="BF160" s="16" t="n"/>
      <c r="BG160" s="16" t="n"/>
      <c r="BH160" s="16" t="n"/>
      <c r="BI160" s="16" t="n"/>
      <c r="BJ160" s="16" t="n"/>
      <c r="BK160" s="16" t="n"/>
      <c r="BL160" s="16" t="n"/>
      <c r="BM160" s="16" t="n"/>
    </row>
    <row r="161" ht="13.5" customHeight="1" s="251">
      <c r="A161" s="16" t="n"/>
      <c r="B161" s="16" t="n"/>
      <c r="C161" s="16" t="n"/>
      <c r="D161" s="16" t="n"/>
      <c r="E161" s="16" t="n"/>
      <c r="F161" s="16" t="n"/>
      <c r="G161" s="30" t="n"/>
      <c r="I161" s="16" t="n"/>
      <c r="J161" s="282" t="n"/>
      <c r="K161" s="19" t="inlineStr">
        <is>
          <t>Res PV - Los Angeles - Mid</t>
        </is>
      </c>
      <c r="L161" s="177">
        <f>L158</f>
        <v/>
      </c>
      <c r="M161" s="177">
        <f>M158</f>
        <v/>
      </c>
      <c r="N161" s="177">
        <f>N158</f>
        <v/>
      </c>
      <c r="O161" s="177">
        <f>O158</f>
        <v/>
      </c>
      <c r="P161" s="177">
        <f>P158</f>
        <v/>
      </c>
      <c r="Q161" s="177">
        <f>Q158</f>
        <v/>
      </c>
      <c r="R161" s="177">
        <f>R158</f>
        <v/>
      </c>
      <c r="S161" s="177">
        <f>S158</f>
        <v/>
      </c>
      <c r="T161" s="177">
        <f>T158</f>
        <v/>
      </c>
      <c r="U161" s="177">
        <f>U158</f>
        <v/>
      </c>
      <c r="V161" s="177">
        <f>V158</f>
        <v/>
      </c>
      <c r="W161" s="177">
        <f>W158</f>
        <v/>
      </c>
      <c r="X161" s="177">
        <f>X158</f>
        <v/>
      </c>
      <c r="Y161" s="177">
        <f>Y158</f>
        <v/>
      </c>
      <c r="Z161" s="177">
        <f>Z158</f>
        <v/>
      </c>
      <c r="AA161" s="177">
        <f>AA158</f>
        <v/>
      </c>
      <c r="AB161" s="177">
        <f>AB158</f>
        <v/>
      </c>
      <c r="AC161" s="177">
        <f>AC158</f>
        <v/>
      </c>
      <c r="AD161" s="177">
        <f>AD158</f>
        <v/>
      </c>
      <c r="AE161" s="177">
        <f>AE158</f>
        <v/>
      </c>
      <c r="AF161" s="177">
        <f>AF158</f>
        <v/>
      </c>
      <c r="AG161" s="177">
        <f>AG158</f>
        <v/>
      </c>
      <c r="AH161" s="177">
        <f>AH158</f>
        <v/>
      </c>
      <c r="AI161" s="177">
        <f>AI158</f>
        <v/>
      </c>
      <c r="AJ161" s="177">
        <f>AJ158</f>
        <v/>
      </c>
      <c r="AK161" s="177">
        <f>AK158</f>
        <v/>
      </c>
      <c r="AL161" s="177">
        <f>AL158</f>
        <v/>
      </c>
      <c r="AM161" s="177">
        <f>AM158</f>
        <v/>
      </c>
      <c r="AN161" s="177">
        <f>AN158</f>
        <v/>
      </c>
      <c r="AO161" s="177">
        <f>AO158</f>
        <v/>
      </c>
      <c r="AP161" s="177">
        <f>AP158</f>
        <v/>
      </c>
      <c r="AQ161" s="177">
        <f>AQ158</f>
        <v/>
      </c>
      <c r="AR161" s="177">
        <f>AR158</f>
        <v/>
      </c>
      <c r="AS161" s="177">
        <f>AS158</f>
        <v/>
      </c>
      <c r="AT161" s="16" t="n"/>
      <c r="AU161" s="16" t="n"/>
      <c r="AV161" s="16" t="n"/>
      <c r="AW161" s="16" t="n"/>
      <c r="AX161" s="16" t="n"/>
      <c r="AY161" s="16" t="n"/>
      <c r="AZ161" s="16" t="n"/>
      <c r="BA161" s="16" t="n"/>
      <c r="BB161" s="16" t="n"/>
      <c r="BC161" s="16" t="n"/>
      <c r="BD161" s="16" t="n"/>
      <c r="BE161" s="16" t="n"/>
      <c r="BF161" s="16" t="n"/>
      <c r="BG161" s="16" t="n"/>
      <c r="BH161" s="16" t="n"/>
      <c r="BI161" s="16" t="n"/>
      <c r="BJ161" s="16" t="n"/>
      <c r="BK161" s="16" t="n"/>
      <c r="BL161" s="16" t="n"/>
      <c r="BM161" s="16" t="n"/>
    </row>
    <row r="162" ht="13.5" customHeight="1" s="251">
      <c r="A162" s="16" t="n"/>
      <c r="B162" s="16" t="n"/>
      <c r="C162" s="16" t="n"/>
      <c r="D162" s="16" t="n"/>
      <c r="E162" s="16" t="n"/>
      <c r="F162" s="16" t="n"/>
      <c r="G162" s="30" t="n"/>
      <c r="I162" s="16" t="n"/>
      <c r="J162" s="282" t="n"/>
      <c r="K162" s="164" t="inlineStr">
        <is>
          <t>Res PV - Los Angeles - Constant</t>
        </is>
      </c>
      <c r="L162" s="178">
        <f>L159</f>
        <v/>
      </c>
      <c r="M162" s="178">
        <f>M159</f>
        <v/>
      </c>
      <c r="N162" s="178">
        <f>N159</f>
        <v/>
      </c>
      <c r="O162" s="178">
        <f>O159</f>
        <v/>
      </c>
      <c r="P162" s="178">
        <f>P159</f>
        <v/>
      </c>
      <c r="Q162" s="178">
        <f>Q159</f>
        <v/>
      </c>
      <c r="R162" s="178">
        <f>R159</f>
        <v/>
      </c>
      <c r="S162" s="178">
        <f>S159</f>
        <v/>
      </c>
      <c r="T162" s="178">
        <f>T159</f>
        <v/>
      </c>
      <c r="U162" s="178">
        <f>U159</f>
        <v/>
      </c>
      <c r="V162" s="178">
        <f>V159</f>
        <v/>
      </c>
      <c r="W162" s="178">
        <f>W159</f>
        <v/>
      </c>
      <c r="X162" s="178">
        <f>X159</f>
        <v/>
      </c>
      <c r="Y162" s="178">
        <f>Y159</f>
        <v/>
      </c>
      <c r="Z162" s="178">
        <f>Z159</f>
        <v/>
      </c>
      <c r="AA162" s="178">
        <f>AA159</f>
        <v/>
      </c>
      <c r="AB162" s="178">
        <f>AB159</f>
        <v/>
      </c>
      <c r="AC162" s="178">
        <f>AC159</f>
        <v/>
      </c>
      <c r="AD162" s="178">
        <f>AD159</f>
        <v/>
      </c>
      <c r="AE162" s="178">
        <f>AE159</f>
        <v/>
      </c>
      <c r="AF162" s="178">
        <f>AF159</f>
        <v/>
      </c>
      <c r="AG162" s="178">
        <f>AG159</f>
        <v/>
      </c>
      <c r="AH162" s="178">
        <f>AH159</f>
        <v/>
      </c>
      <c r="AI162" s="178">
        <f>AI159</f>
        <v/>
      </c>
      <c r="AJ162" s="178">
        <f>AJ159</f>
        <v/>
      </c>
      <c r="AK162" s="178">
        <f>AK159</f>
        <v/>
      </c>
      <c r="AL162" s="178">
        <f>AL159</f>
        <v/>
      </c>
      <c r="AM162" s="178">
        <f>AM159</f>
        <v/>
      </c>
      <c r="AN162" s="178">
        <f>AN159</f>
        <v/>
      </c>
      <c r="AO162" s="178">
        <f>AO159</f>
        <v/>
      </c>
      <c r="AP162" s="178">
        <f>AP159</f>
        <v/>
      </c>
      <c r="AQ162" s="178">
        <f>AQ159</f>
        <v/>
      </c>
      <c r="AR162" s="178">
        <f>AR159</f>
        <v/>
      </c>
      <c r="AS162" s="178">
        <f>AS159</f>
        <v/>
      </c>
      <c r="AT162" s="16" t="n"/>
      <c r="AU162" s="16" t="n"/>
      <c r="AV162" s="16" t="n"/>
      <c r="AW162" s="16" t="n"/>
      <c r="AX162" s="16" t="n"/>
      <c r="AY162" s="16" t="n"/>
      <c r="AZ162" s="16" t="n"/>
      <c r="BA162" s="16" t="n"/>
      <c r="BB162" s="16" t="n"/>
      <c r="BC162" s="16" t="n"/>
      <c r="BD162" s="16" t="n"/>
      <c r="BE162" s="16" t="n"/>
      <c r="BF162" s="16" t="n"/>
      <c r="BG162" s="16" t="n"/>
      <c r="BH162" s="16" t="n"/>
      <c r="BI162" s="16" t="n"/>
      <c r="BJ162" s="16" t="n"/>
      <c r="BK162" s="16" t="n"/>
      <c r="BL162" s="16" t="n"/>
      <c r="BM162" s="16" t="n"/>
    </row>
    <row r="163" ht="13.5" customHeight="1" s="251">
      <c r="A163" s="16" t="n"/>
      <c r="B163" s="16" t="n"/>
      <c r="C163" s="16" t="n"/>
      <c r="D163" s="16" t="n"/>
      <c r="E163" s="16" t="n"/>
      <c r="F163" s="16" t="n"/>
      <c r="G163" s="30" t="n"/>
      <c r="I163" s="16" t="n"/>
      <c r="J163" s="282" t="n"/>
      <c r="K163" s="160" t="inlineStr">
        <is>
          <t>Res PV - Daggett, CA - Low</t>
        </is>
      </c>
      <c r="L163" s="176">
        <f>L160</f>
        <v/>
      </c>
      <c r="M163" s="176">
        <f>M160</f>
        <v/>
      </c>
      <c r="N163" s="176">
        <f>N160</f>
        <v/>
      </c>
      <c r="O163" s="176">
        <f>O160</f>
        <v/>
      </c>
      <c r="P163" s="176">
        <f>P160</f>
        <v/>
      </c>
      <c r="Q163" s="176">
        <f>Q160</f>
        <v/>
      </c>
      <c r="R163" s="176">
        <f>R160</f>
        <v/>
      </c>
      <c r="S163" s="176">
        <f>S160</f>
        <v/>
      </c>
      <c r="T163" s="176">
        <f>T160</f>
        <v/>
      </c>
      <c r="U163" s="176">
        <f>U160</f>
        <v/>
      </c>
      <c r="V163" s="176">
        <f>V160</f>
        <v/>
      </c>
      <c r="W163" s="176">
        <f>W160</f>
        <v/>
      </c>
      <c r="X163" s="176">
        <f>X160</f>
        <v/>
      </c>
      <c r="Y163" s="176">
        <f>Y160</f>
        <v/>
      </c>
      <c r="Z163" s="176">
        <f>Z160</f>
        <v/>
      </c>
      <c r="AA163" s="176">
        <f>AA160</f>
        <v/>
      </c>
      <c r="AB163" s="176">
        <f>AB160</f>
        <v/>
      </c>
      <c r="AC163" s="176">
        <f>AC160</f>
        <v/>
      </c>
      <c r="AD163" s="176">
        <f>AD160</f>
        <v/>
      </c>
      <c r="AE163" s="176">
        <f>AE160</f>
        <v/>
      </c>
      <c r="AF163" s="176">
        <f>AF160</f>
        <v/>
      </c>
      <c r="AG163" s="176">
        <f>AG160</f>
        <v/>
      </c>
      <c r="AH163" s="176">
        <f>AH160</f>
        <v/>
      </c>
      <c r="AI163" s="176">
        <f>AI160</f>
        <v/>
      </c>
      <c r="AJ163" s="176">
        <f>AJ160</f>
        <v/>
      </c>
      <c r="AK163" s="176">
        <f>AK160</f>
        <v/>
      </c>
      <c r="AL163" s="176">
        <f>AL160</f>
        <v/>
      </c>
      <c r="AM163" s="176">
        <f>AM160</f>
        <v/>
      </c>
      <c r="AN163" s="176">
        <f>AN160</f>
        <v/>
      </c>
      <c r="AO163" s="176">
        <f>AO160</f>
        <v/>
      </c>
      <c r="AP163" s="176">
        <f>AP160</f>
        <v/>
      </c>
      <c r="AQ163" s="176">
        <f>AQ160</f>
        <v/>
      </c>
      <c r="AR163" s="176">
        <f>AR160</f>
        <v/>
      </c>
      <c r="AS163" s="176">
        <f>AS160</f>
        <v/>
      </c>
      <c r="AT163" s="16" t="n"/>
      <c r="AU163" s="16" t="n"/>
      <c r="AV163" s="16" t="n"/>
      <c r="AW163" s="16" t="n"/>
      <c r="AX163" s="16" t="n"/>
      <c r="AY163" s="16" t="n"/>
      <c r="AZ163" s="16" t="n"/>
      <c r="BA163" s="16" t="n"/>
      <c r="BB163" s="16" t="n"/>
      <c r="BC163" s="16" t="n"/>
      <c r="BD163" s="16" t="n"/>
      <c r="BE163" s="16" t="n"/>
      <c r="BF163" s="16" t="n"/>
      <c r="BG163" s="16" t="n"/>
      <c r="BH163" s="16" t="n"/>
      <c r="BI163" s="16" t="n"/>
      <c r="BJ163" s="16" t="n"/>
      <c r="BK163" s="16" t="n"/>
      <c r="BL163" s="16" t="n"/>
      <c r="BM163" s="16" t="n"/>
    </row>
    <row r="164" ht="13.5" customHeight="1" s="251">
      <c r="A164" s="16" t="n"/>
      <c r="B164" s="16" t="n"/>
      <c r="C164" s="16" t="n"/>
      <c r="D164" s="16" t="n"/>
      <c r="E164" s="16" t="n"/>
      <c r="F164" s="16" t="n"/>
      <c r="G164" s="30" t="n"/>
      <c r="I164" s="16" t="n"/>
      <c r="J164" s="282" t="n"/>
      <c r="K164" s="19" t="inlineStr">
        <is>
          <t>Res PV - Daggett, CA - Mid</t>
        </is>
      </c>
      <c r="L164" s="177">
        <f>L161</f>
        <v/>
      </c>
      <c r="M164" s="177">
        <f>M161</f>
        <v/>
      </c>
      <c r="N164" s="177">
        <f>N161</f>
        <v/>
      </c>
      <c r="O164" s="177">
        <f>O161</f>
        <v/>
      </c>
      <c r="P164" s="177">
        <f>P161</f>
        <v/>
      </c>
      <c r="Q164" s="177">
        <f>Q161</f>
        <v/>
      </c>
      <c r="R164" s="177">
        <f>R161</f>
        <v/>
      </c>
      <c r="S164" s="177">
        <f>S161</f>
        <v/>
      </c>
      <c r="T164" s="177">
        <f>T161</f>
        <v/>
      </c>
      <c r="U164" s="177">
        <f>U161</f>
        <v/>
      </c>
      <c r="V164" s="177">
        <f>V161</f>
        <v/>
      </c>
      <c r="W164" s="177">
        <f>W161</f>
        <v/>
      </c>
      <c r="X164" s="177">
        <f>X161</f>
        <v/>
      </c>
      <c r="Y164" s="177">
        <f>Y161</f>
        <v/>
      </c>
      <c r="Z164" s="177">
        <f>Z161</f>
        <v/>
      </c>
      <c r="AA164" s="177">
        <f>AA161</f>
        <v/>
      </c>
      <c r="AB164" s="177">
        <f>AB161</f>
        <v/>
      </c>
      <c r="AC164" s="177">
        <f>AC161</f>
        <v/>
      </c>
      <c r="AD164" s="177">
        <f>AD161</f>
        <v/>
      </c>
      <c r="AE164" s="177">
        <f>AE161</f>
        <v/>
      </c>
      <c r="AF164" s="177">
        <f>AF161</f>
        <v/>
      </c>
      <c r="AG164" s="177">
        <f>AG161</f>
        <v/>
      </c>
      <c r="AH164" s="177">
        <f>AH161</f>
        <v/>
      </c>
      <c r="AI164" s="177">
        <f>AI161</f>
        <v/>
      </c>
      <c r="AJ164" s="177">
        <f>AJ161</f>
        <v/>
      </c>
      <c r="AK164" s="177">
        <f>AK161</f>
        <v/>
      </c>
      <c r="AL164" s="177">
        <f>AL161</f>
        <v/>
      </c>
      <c r="AM164" s="177">
        <f>AM161</f>
        <v/>
      </c>
      <c r="AN164" s="177">
        <f>AN161</f>
        <v/>
      </c>
      <c r="AO164" s="177">
        <f>AO161</f>
        <v/>
      </c>
      <c r="AP164" s="177">
        <f>AP161</f>
        <v/>
      </c>
      <c r="AQ164" s="177">
        <f>AQ161</f>
        <v/>
      </c>
      <c r="AR164" s="177">
        <f>AR161</f>
        <v/>
      </c>
      <c r="AS164" s="177">
        <f>AS161</f>
        <v/>
      </c>
      <c r="AT164" s="16" t="n"/>
      <c r="AU164" s="16" t="n"/>
      <c r="AV164" s="16" t="n"/>
      <c r="AW164" s="16" t="n"/>
      <c r="AX164" s="16" t="n"/>
      <c r="AY164" s="16" t="n"/>
      <c r="AZ164" s="16" t="n"/>
      <c r="BA164" s="16" t="n"/>
      <c r="BB164" s="16" t="n"/>
      <c r="BC164" s="16" t="n"/>
      <c r="BD164" s="16" t="n"/>
      <c r="BE164" s="16" t="n"/>
      <c r="BF164" s="16" t="n"/>
      <c r="BG164" s="16" t="n"/>
      <c r="BH164" s="16" t="n"/>
      <c r="BI164" s="16" t="n"/>
      <c r="BJ164" s="16" t="n"/>
      <c r="BK164" s="16" t="n"/>
      <c r="BL164" s="16" t="n"/>
      <c r="BM164" s="16" t="n"/>
    </row>
    <row r="165" ht="13.5" customHeight="1" s="251">
      <c r="A165" s="16" t="n"/>
      <c r="B165" s="16" t="n"/>
      <c r="C165" s="16" t="n"/>
      <c r="D165" s="16" t="n"/>
      <c r="E165" s="16" t="n"/>
      <c r="F165" s="16" t="n"/>
      <c r="G165" s="30" t="n"/>
      <c r="I165" s="16" t="n"/>
      <c r="J165" s="283" t="n"/>
      <c r="K165" s="164" t="inlineStr">
        <is>
          <t>Res PV - Daggett, CA - Constant</t>
        </is>
      </c>
      <c r="L165" s="178">
        <f>L162</f>
        <v/>
      </c>
      <c r="M165" s="178">
        <f>M162</f>
        <v/>
      </c>
      <c r="N165" s="178">
        <f>N162</f>
        <v/>
      </c>
      <c r="O165" s="178">
        <f>O162</f>
        <v/>
      </c>
      <c r="P165" s="178">
        <f>P162</f>
        <v/>
      </c>
      <c r="Q165" s="178">
        <f>Q162</f>
        <v/>
      </c>
      <c r="R165" s="178">
        <f>R162</f>
        <v/>
      </c>
      <c r="S165" s="178">
        <f>S162</f>
        <v/>
      </c>
      <c r="T165" s="178">
        <f>T162</f>
        <v/>
      </c>
      <c r="U165" s="178">
        <f>U162</f>
        <v/>
      </c>
      <c r="V165" s="178">
        <f>V162</f>
        <v/>
      </c>
      <c r="W165" s="178">
        <f>W162</f>
        <v/>
      </c>
      <c r="X165" s="178">
        <f>X162</f>
        <v/>
      </c>
      <c r="Y165" s="178">
        <f>Y162</f>
        <v/>
      </c>
      <c r="Z165" s="178">
        <f>Z162</f>
        <v/>
      </c>
      <c r="AA165" s="178">
        <f>AA162</f>
        <v/>
      </c>
      <c r="AB165" s="178">
        <f>AB162</f>
        <v/>
      </c>
      <c r="AC165" s="178">
        <f>AC162</f>
        <v/>
      </c>
      <c r="AD165" s="178">
        <f>AD162</f>
        <v/>
      </c>
      <c r="AE165" s="178">
        <f>AE162</f>
        <v/>
      </c>
      <c r="AF165" s="178">
        <f>AF162</f>
        <v/>
      </c>
      <c r="AG165" s="178">
        <f>AG162</f>
        <v/>
      </c>
      <c r="AH165" s="178">
        <f>AH162</f>
        <v/>
      </c>
      <c r="AI165" s="178">
        <f>AI162</f>
        <v/>
      </c>
      <c r="AJ165" s="178">
        <f>AJ162</f>
        <v/>
      </c>
      <c r="AK165" s="178">
        <f>AK162</f>
        <v/>
      </c>
      <c r="AL165" s="178">
        <f>AL162</f>
        <v/>
      </c>
      <c r="AM165" s="178">
        <f>AM162</f>
        <v/>
      </c>
      <c r="AN165" s="178">
        <f>AN162</f>
        <v/>
      </c>
      <c r="AO165" s="178">
        <f>AO162</f>
        <v/>
      </c>
      <c r="AP165" s="178">
        <f>AP162</f>
        <v/>
      </c>
      <c r="AQ165" s="178">
        <f>AQ162</f>
        <v/>
      </c>
      <c r="AR165" s="178">
        <f>AR162</f>
        <v/>
      </c>
      <c r="AS165" s="178">
        <f>AS162</f>
        <v/>
      </c>
      <c r="AT165" s="16" t="n"/>
      <c r="AU165" s="16" t="n"/>
      <c r="AV165" s="16" t="n"/>
      <c r="AW165" s="16" t="n"/>
      <c r="AX165" s="16" t="n"/>
      <c r="AY165" s="16" t="n"/>
      <c r="AZ165" s="16" t="n"/>
      <c r="BA165" s="16" t="n"/>
      <c r="BB165" s="16" t="n"/>
      <c r="BC165" s="16" t="n"/>
      <c r="BD165" s="16" t="n"/>
      <c r="BE165" s="16" t="n"/>
      <c r="BF165" s="16" t="n"/>
      <c r="BG165" s="16" t="n"/>
      <c r="BH165" s="16" t="n"/>
      <c r="BI165" s="16" t="n"/>
      <c r="BJ165" s="16" t="n"/>
      <c r="BK165" s="16" t="n"/>
      <c r="BL165" s="16" t="n"/>
      <c r="BM165" s="16" t="n"/>
    </row>
    <row r="166" ht="13.5" customHeight="1" s="251">
      <c r="A166" s="16" t="n"/>
      <c r="B166" s="16" t="n"/>
      <c r="C166" s="16" t="n"/>
      <c r="D166" s="16" t="n"/>
      <c r="E166" s="16" t="n"/>
      <c r="F166" s="16" t="n"/>
      <c r="G166" s="30" t="n"/>
      <c r="I166" s="16" t="n"/>
      <c r="J166" s="167" t="n"/>
      <c r="K166" s="19" t="n"/>
      <c r="L166" s="179" t="n"/>
      <c r="M166" s="180" t="n"/>
      <c r="N166" s="180" t="n"/>
      <c r="O166" s="180" t="n"/>
      <c r="P166" s="180" t="n"/>
      <c r="Q166" s="180" t="n"/>
      <c r="R166" s="180" t="n"/>
      <c r="S166" s="180" t="n"/>
      <c r="T166" s="180" t="n"/>
      <c r="U166" s="180" t="n"/>
      <c r="V166" s="180" t="n"/>
      <c r="W166" s="180" t="n"/>
      <c r="X166" s="180" t="n"/>
      <c r="Y166" s="180" t="n"/>
      <c r="Z166" s="180" t="n"/>
      <c r="AA166" s="180" t="n"/>
      <c r="AB166" s="180" t="n"/>
      <c r="AC166" s="180" t="n"/>
      <c r="AD166" s="180" t="n"/>
      <c r="AE166" s="180" t="n"/>
      <c r="AF166" s="180" t="n"/>
      <c r="AG166" s="180" t="n"/>
      <c r="AH166" s="180" t="n"/>
      <c r="AI166" s="180" t="n"/>
      <c r="AJ166" s="180" t="n"/>
      <c r="AK166" s="180" t="n"/>
      <c r="AL166" s="180" t="n"/>
      <c r="AM166" s="180" t="n"/>
      <c r="AN166" s="180" t="n"/>
      <c r="AO166" s="180" t="n"/>
      <c r="AP166" s="180" t="n"/>
      <c r="AQ166" s="180" t="n"/>
      <c r="AR166" s="180" t="n"/>
      <c r="AS166" s="180" t="n"/>
      <c r="AT166" s="16" t="n"/>
      <c r="AU166" s="16" t="n"/>
      <c r="AV166" s="16" t="n"/>
      <c r="AW166" s="16" t="n"/>
      <c r="AX166" s="16" t="n"/>
      <c r="AY166" s="16" t="n"/>
      <c r="AZ166" s="16" t="n"/>
      <c r="BA166" s="16" t="n"/>
      <c r="BB166" s="16" t="n"/>
      <c r="BC166" s="16" t="n"/>
      <c r="BD166" s="16" t="n"/>
      <c r="BE166" s="16" t="n"/>
      <c r="BF166" s="16" t="n"/>
      <c r="BG166" s="16" t="n"/>
      <c r="BH166" s="16" t="n"/>
      <c r="BI166" s="16" t="n"/>
      <c r="BJ166" s="16" t="n"/>
      <c r="BK166" s="16" t="n"/>
      <c r="BL166" s="16" t="n"/>
      <c r="BM166" s="16" t="n"/>
    </row>
    <row r="167" ht="13.5" customHeight="1" s="251">
      <c r="A167" s="16" t="n"/>
      <c r="B167" s="16" t="n"/>
      <c r="C167" s="16" t="n"/>
      <c r="D167" s="16" t="n"/>
      <c r="E167" s="16" t="n"/>
      <c r="F167" s="16" t="n"/>
      <c r="G167" s="30" t="n"/>
      <c r="I167" s="16" t="n"/>
      <c r="J167" s="16" t="n"/>
      <c r="K167" s="16" t="n"/>
      <c r="L167" s="157" t="n">
        <v>2017</v>
      </c>
      <c r="M167" s="157" t="n">
        <v>2018</v>
      </c>
      <c r="N167" s="157" t="n">
        <v>2019</v>
      </c>
      <c r="O167" s="157" t="n">
        <v>2020</v>
      </c>
      <c r="P167" s="157" t="n">
        <v>2021</v>
      </c>
      <c r="Q167" s="157" t="n">
        <v>2022</v>
      </c>
      <c r="R167" s="157" t="n">
        <v>2023</v>
      </c>
      <c r="S167" s="157" t="n">
        <v>2024</v>
      </c>
      <c r="T167" s="157" t="n">
        <v>2025</v>
      </c>
      <c r="U167" s="157" t="n">
        <v>2026</v>
      </c>
      <c r="V167" s="157" t="n">
        <v>2027</v>
      </c>
      <c r="W167" s="157" t="n">
        <v>2028</v>
      </c>
      <c r="X167" s="157" t="n">
        <v>2029</v>
      </c>
      <c r="Y167" s="157" t="n">
        <v>2030</v>
      </c>
      <c r="Z167" s="157" t="n">
        <v>2031</v>
      </c>
      <c r="AA167" s="157" t="n">
        <v>2032</v>
      </c>
      <c r="AB167" s="157" t="n">
        <v>2033</v>
      </c>
      <c r="AC167" s="157" t="n">
        <v>2034</v>
      </c>
      <c r="AD167" s="157" t="n">
        <v>2035</v>
      </c>
      <c r="AE167" s="157" t="n">
        <v>2036</v>
      </c>
      <c r="AF167" s="157" t="n">
        <v>2037</v>
      </c>
      <c r="AG167" s="157" t="n">
        <v>2038</v>
      </c>
      <c r="AH167" s="157" t="n">
        <v>2039</v>
      </c>
      <c r="AI167" s="157" t="n">
        <v>2040</v>
      </c>
      <c r="AJ167" s="157" t="n">
        <v>2041</v>
      </c>
      <c r="AK167" s="157" t="n">
        <v>2042</v>
      </c>
      <c r="AL167" s="157" t="n">
        <v>2043</v>
      </c>
      <c r="AM167" s="157" t="n">
        <v>2044</v>
      </c>
      <c r="AN167" s="157" t="n">
        <v>2045</v>
      </c>
      <c r="AO167" s="157" t="n">
        <v>2046</v>
      </c>
      <c r="AP167" s="157" t="n">
        <v>2047</v>
      </c>
      <c r="AQ167" s="157" t="n">
        <v>2048</v>
      </c>
      <c r="AR167" s="157" t="n">
        <v>2049</v>
      </c>
      <c r="AS167" s="157" t="n">
        <v>2050</v>
      </c>
      <c r="AT167" s="16" t="n"/>
      <c r="AU167" s="16" t="n"/>
      <c r="AV167" s="16" t="n"/>
      <c r="AW167" s="16" t="n"/>
      <c r="AX167" s="16" t="n"/>
      <c r="AY167" s="16" t="n"/>
      <c r="AZ167" s="16" t="n"/>
      <c r="BA167" s="16" t="n"/>
      <c r="BB167" s="16" t="n"/>
      <c r="BC167" s="16" t="n"/>
      <c r="BD167" s="16" t="n"/>
      <c r="BE167" s="16" t="n"/>
      <c r="BF167" s="16" t="n"/>
      <c r="BG167" s="16" t="n"/>
      <c r="BH167" s="16" t="n"/>
      <c r="BI167" s="16" t="n"/>
      <c r="BJ167" s="16" t="n"/>
      <c r="BK167" s="16" t="n"/>
      <c r="BL167" s="16" t="n"/>
      <c r="BM167" s="16" t="n"/>
    </row>
    <row r="168" ht="13.5" customHeight="1" s="251">
      <c r="A168" s="16" t="n"/>
      <c r="B168" s="16" t="n"/>
      <c r="C168" s="16" t="n"/>
      <c r="D168" s="16" t="n"/>
      <c r="E168" s="16" t="n"/>
      <c r="F168" s="16" t="n"/>
      <c r="G168" s="30" t="n"/>
      <c r="I168" s="16" t="n"/>
      <c r="J168" s="281" t="inlineStr">
        <is>
          <t>Fixed Operation and Maintenance Expenses ($/kW-yr)</t>
        </is>
      </c>
      <c r="K168" s="160" t="inlineStr">
        <is>
          <t>Res PV - Seattle - Low</t>
        </is>
      </c>
      <c r="L168" s="176" t="n">
        <v>23.42778178226812</v>
      </c>
      <c r="M168" s="176" t="n">
        <v>21.47546663374577</v>
      </c>
      <c r="N168" s="176" t="n">
        <v>18.76852781999999</v>
      </c>
      <c r="O168" s="176" t="n">
        <v>17.7362587899</v>
      </c>
      <c r="P168" s="176" t="n">
        <v>16.60521839994596</v>
      </c>
      <c r="Q168" s="176" t="n">
        <v>15.47417800999192</v>
      </c>
      <c r="R168" s="176" t="n">
        <v>14.34313762003789</v>
      </c>
      <c r="S168" s="176" t="n">
        <v>13.21209723008386</v>
      </c>
      <c r="T168" s="176" t="n">
        <v>12.08105684012982</v>
      </c>
      <c r="U168" s="176" t="n">
        <v>10.95001645017579</v>
      </c>
      <c r="V168" s="176" t="n">
        <v>9.818976060221754</v>
      </c>
      <c r="W168" s="176" t="n">
        <v>8.68793567026772</v>
      </c>
      <c r="X168" s="176" t="n">
        <v>7.556895280313687</v>
      </c>
      <c r="Y168" s="176" t="n">
        <v>6.425854890359653</v>
      </c>
      <c r="Z168" s="176" t="n">
        <v>6.270098184396375</v>
      </c>
      <c r="AA168" s="176" t="n">
        <v>6.114341478433098</v>
      </c>
      <c r="AB168" s="176" t="n">
        <v>5.958584772469821</v>
      </c>
      <c r="AC168" s="176" t="n">
        <v>5.802828066506543</v>
      </c>
      <c r="AD168" s="176" t="n">
        <v>5.647071360543266</v>
      </c>
      <c r="AE168" s="176" t="n">
        <v>5.491314654579989</v>
      </c>
      <c r="AF168" s="176" t="n">
        <v>5.335557948616712</v>
      </c>
      <c r="AG168" s="176" t="n">
        <v>5.179801242653435</v>
      </c>
      <c r="AH168" s="176" t="n">
        <v>5.024044536690157</v>
      </c>
      <c r="AI168" s="176" t="n">
        <v>4.868287830726883</v>
      </c>
      <c r="AJ168" s="176" t="n">
        <v>4.793788314514545</v>
      </c>
      <c r="AK168" s="176" t="n">
        <v>4.719288798302207</v>
      </c>
      <c r="AL168" s="176" t="n">
        <v>4.644789282089869</v>
      </c>
      <c r="AM168" s="176" t="n">
        <v>4.570289765877531</v>
      </c>
      <c r="AN168" s="176" t="n">
        <v>4.495790249665194</v>
      </c>
      <c r="AO168" s="176" t="n">
        <v>4.476632199732155</v>
      </c>
      <c r="AP168" s="176" t="n">
        <v>4.457474149799117</v>
      </c>
      <c r="AQ168" s="176" t="n">
        <v>4.438316099866078</v>
      </c>
      <c r="AR168" s="176" t="n">
        <v>4.41915804993304</v>
      </c>
      <c r="AS168" s="181" t="n">
        <v>4.4</v>
      </c>
      <c r="AT168" s="16" t="n"/>
      <c r="AU168" s="16" t="n"/>
      <c r="AV168" s="16" t="n"/>
      <c r="AW168" s="16" t="n"/>
      <c r="AX168" s="16" t="n"/>
      <c r="AY168" s="16" t="n"/>
      <c r="AZ168" s="16" t="n"/>
      <c r="BA168" s="16" t="n"/>
      <c r="BB168" s="16" t="n"/>
      <c r="BC168" s="16" t="n"/>
      <c r="BD168" s="16" t="n"/>
      <c r="BE168" s="16" t="n"/>
      <c r="BF168" s="16" t="n"/>
      <c r="BG168" s="16" t="n"/>
      <c r="BH168" s="16" t="n"/>
      <c r="BI168" s="16" t="n"/>
      <c r="BJ168" s="16" t="n"/>
      <c r="BK168" s="16" t="n"/>
      <c r="BL168" s="16" t="n"/>
      <c r="BM168" s="16" t="n"/>
    </row>
    <row r="169" ht="13.5" customHeight="1" s="251">
      <c r="A169" s="16" t="n"/>
      <c r="B169" s="16" t="n"/>
      <c r="C169" s="16" t="n"/>
      <c r="D169" s="16" t="n"/>
      <c r="E169" s="16" t="n"/>
      <c r="F169" s="16" t="n"/>
      <c r="G169" s="30" t="n"/>
      <c r="I169" s="16" t="n"/>
      <c r="J169" s="282" t="n"/>
      <c r="K169" s="19" t="inlineStr">
        <is>
          <t>Res PV - Seattle - Mid</t>
        </is>
      </c>
      <c r="L169" s="177" t="n">
        <v>23.42778178226812</v>
      </c>
      <c r="M169" s="177" t="n">
        <v>21.47546663374577</v>
      </c>
      <c r="N169" s="177" t="n">
        <v>20.60256186383484</v>
      </c>
      <c r="O169" s="177" t="n">
        <v>20.08674519657885</v>
      </c>
      <c r="P169" s="177" t="n">
        <v>19.20486598597318</v>
      </c>
      <c r="Q169" s="177" t="n">
        <v>18.32298677536752</v>
      </c>
      <c r="R169" s="177" t="n">
        <v>17.44110756476185</v>
      </c>
      <c r="S169" s="177" t="n">
        <v>16.55922835415619</v>
      </c>
      <c r="T169" s="177" t="n">
        <v>15.67734914355053</v>
      </c>
      <c r="U169" s="177" t="n">
        <v>14.79546993294486</v>
      </c>
      <c r="V169" s="177" t="n">
        <v>13.91359072233919</v>
      </c>
      <c r="W169" s="177" t="n">
        <v>13.03171151173353</v>
      </c>
      <c r="X169" s="177" t="n">
        <v>12.14983230112786</v>
      </c>
      <c r="Y169" s="177" t="n">
        <v>11.26795309052219</v>
      </c>
      <c r="Z169" s="177" t="n">
        <v>11.05389827197812</v>
      </c>
      <c r="AA169" s="177" t="n">
        <v>10.83984345343405</v>
      </c>
      <c r="AB169" s="177" t="n">
        <v>10.62578863488998</v>
      </c>
      <c r="AC169" s="177" t="n">
        <v>10.41173381634591</v>
      </c>
      <c r="AD169" s="177" t="n">
        <v>10.19767899780184</v>
      </c>
      <c r="AE169" s="177" t="n">
        <v>9.983624179257767</v>
      </c>
      <c r="AF169" s="177" t="n">
        <v>9.769569360713696</v>
      </c>
      <c r="AG169" s="177" t="n">
        <v>9.555514542169627</v>
      </c>
      <c r="AH169" s="177" t="n">
        <v>9.341459723625555</v>
      </c>
      <c r="AI169" s="177" t="n">
        <v>9.127404905081477</v>
      </c>
      <c r="AJ169" s="177" t="n">
        <v>9.035550051138301</v>
      </c>
      <c r="AK169" s="177" t="n">
        <v>8.943695197195126</v>
      </c>
      <c r="AL169" s="177" t="n">
        <v>8.851840343251951</v>
      </c>
      <c r="AM169" s="177" t="n">
        <v>8.759985489308775</v>
      </c>
      <c r="AN169" s="177" t="n">
        <v>8.668130635365596</v>
      </c>
      <c r="AO169" s="177" t="n">
        <v>8.646504508292477</v>
      </c>
      <c r="AP169" s="177" t="n">
        <v>8.624878381219357</v>
      </c>
      <c r="AQ169" s="177" t="n">
        <v>8.603252254146238</v>
      </c>
      <c r="AR169" s="177" t="n">
        <v>8.581626127073118</v>
      </c>
      <c r="AS169" s="182" t="n">
        <v>8.56</v>
      </c>
      <c r="AT169" s="16" t="n"/>
      <c r="AU169" s="16" t="n"/>
      <c r="AV169" s="16" t="n"/>
      <c r="AW169" s="16" t="n"/>
      <c r="AX169" s="16" t="n"/>
      <c r="AY169" s="16" t="n"/>
      <c r="AZ169" s="16" t="n"/>
      <c r="BA169" s="16" t="n"/>
      <c r="BB169" s="16" t="n"/>
      <c r="BC169" s="16" t="n"/>
      <c r="BD169" s="16" t="n"/>
      <c r="BE169" s="16" t="n"/>
      <c r="BF169" s="16" t="n"/>
      <c r="BG169" s="16" t="n"/>
      <c r="BH169" s="16" t="n"/>
      <c r="BI169" s="16" t="n"/>
      <c r="BJ169" s="16" t="n"/>
      <c r="BK169" s="16" t="n"/>
      <c r="BL169" s="16" t="n"/>
      <c r="BM169" s="16" t="n"/>
    </row>
    <row r="170" ht="13.5" customHeight="1" s="251">
      <c r="A170" s="16" t="n"/>
      <c r="B170" s="16" t="n"/>
      <c r="C170" s="16" t="n"/>
      <c r="D170" s="16" t="n"/>
      <c r="E170" s="16" t="n"/>
      <c r="F170" s="16" t="n"/>
      <c r="G170" s="30" t="n"/>
      <c r="I170" s="16" t="n"/>
      <c r="J170" s="282" t="n"/>
      <c r="K170" s="164" t="inlineStr">
        <is>
          <t>Res PV - Seattle - Constant</t>
        </is>
      </c>
      <c r="L170" s="178" t="n">
        <v>23.42778178226812</v>
      </c>
      <c r="M170" s="178" t="n">
        <v>21.47546663374577</v>
      </c>
      <c r="N170" s="178" t="n">
        <v>21.47546663374577</v>
      </c>
      <c r="O170" s="178" t="n">
        <v>21.47546663374577</v>
      </c>
      <c r="P170" s="178" t="n">
        <v>21.47546663374577</v>
      </c>
      <c r="Q170" s="178" t="n">
        <v>21.47546663374577</v>
      </c>
      <c r="R170" s="178" t="n">
        <v>21.47546663374577</v>
      </c>
      <c r="S170" s="178" t="n">
        <v>21.47546663374577</v>
      </c>
      <c r="T170" s="178" t="n">
        <v>21.47546663374577</v>
      </c>
      <c r="U170" s="178" t="n">
        <v>21.47546663374577</v>
      </c>
      <c r="V170" s="178" t="n">
        <v>21.47546663374577</v>
      </c>
      <c r="W170" s="178" t="n">
        <v>21.47546663374577</v>
      </c>
      <c r="X170" s="178" t="n">
        <v>21.47546663374577</v>
      </c>
      <c r="Y170" s="178" t="n">
        <v>21.47546663374577</v>
      </c>
      <c r="Z170" s="178" t="n">
        <v>21.47546663374577</v>
      </c>
      <c r="AA170" s="178" t="n">
        <v>21.47546663374577</v>
      </c>
      <c r="AB170" s="178" t="n">
        <v>21.47546663374577</v>
      </c>
      <c r="AC170" s="178" t="n">
        <v>21.47546663374577</v>
      </c>
      <c r="AD170" s="178" t="n">
        <v>21.47546663374577</v>
      </c>
      <c r="AE170" s="178" t="n">
        <v>21.47546663374577</v>
      </c>
      <c r="AF170" s="178" t="n">
        <v>21.47546663374577</v>
      </c>
      <c r="AG170" s="178" t="n">
        <v>21.47546663374577</v>
      </c>
      <c r="AH170" s="178" t="n">
        <v>21.47546663374577</v>
      </c>
      <c r="AI170" s="178" t="n">
        <v>21.47546663374577</v>
      </c>
      <c r="AJ170" s="178" t="n">
        <v>21.47546663374577</v>
      </c>
      <c r="AK170" s="178" t="n">
        <v>21.47546663374577</v>
      </c>
      <c r="AL170" s="178" t="n">
        <v>21.47546663374577</v>
      </c>
      <c r="AM170" s="178" t="n">
        <v>21.47546663374577</v>
      </c>
      <c r="AN170" s="178" t="n">
        <v>21.47546663374577</v>
      </c>
      <c r="AO170" s="178" t="n">
        <v>21.47546663374577</v>
      </c>
      <c r="AP170" s="178" t="n">
        <v>21.47546663374577</v>
      </c>
      <c r="AQ170" s="178" t="n">
        <v>21.47546663374577</v>
      </c>
      <c r="AR170" s="178" t="n">
        <v>21.47546663374577</v>
      </c>
      <c r="AS170" s="178" t="n">
        <v>21.47546663374577</v>
      </c>
      <c r="AT170" s="16" t="n"/>
      <c r="AU170" s="16" t="n"/>
      <c r="AV170" s="16" t="n"/>
      <c r="AW170" s="16" t="n"/>
      <c r="AX170" s="16" t="n"/>
      <c r="AY170" s="16" t="n"/>
      <c r="AZ170" s="16" t="n"/>
      <c r="BA170" s="16" t="n"/>
      <c r="BB170" s="16" t="n"/>
      <c r="BC170" s="16" t="n"/>
      <c r="BD170" s="16" t="n"/>
      <c r="BE170" s="16" t="n"/>
      <c r="BF170" s="16" t="n"/>
      <c r="BG170" s="16" t="n"/>
      <c r="BH170" s="16" t="n"/>
      <c r="BI170" s="16" t="n"/>
      <c r="BJ170" s="16" t="n"/>
      <c r="BK170" s="16" t="n"/>
      <c r="BL170" s="16" t="n"/>
      <c r="BM170" s="16" t="n"/>
    </row>
    <row r="171" ht="13.5" customHeight="1" s="251">
      <c r="A171" s="16" t="n"/>
      <c r="B171" s="16" t="n"/>
      <c r="C171" s="16" t="n"/>
      <c r="D171" s="16" t="n"/>
      <c r="E171" s="16" t="n"/>
      <c r="F171" s="16" t="n"/>
      <c r="G171" s="30" t="n"/>
      <c r="I171" s="16" t="n"/>
      <c r="J171" s="282" t="n"/>
      <c r="K171" s="160" t="inlineStr">
        <is>
          <t>Res PV - Chicago - Low</t>
        </is>
      </c>
      <c r="L171" s="176">
        <f>L168</f>
        <v/>
      </c>
      <c r="M171" s="176">
        <f>M168</f>
        <v/>
      </c>
      <c r="N171" s="176">
        <f>N168</f>
        <v/>
      </c>
      <c r="O171" s="176">
        <f>O168</f>
        <v/>
      </c>
      <c r="P171" s="176">
        <f>P168</f>
        <v/>
      </c>
      <c r="Q171" s="176">
        <f>Q168</f>
        <v/>
      </c>
      <c r="R171" s="176">
        <f>R168</f>
        <v/>
      </c>
      <c r="S171" s="176">
        <f>S168</f>
        <v/>
      </c>
      <c r="T171" s="176">
        <f>T168</f>
        <v/>
      </c>
      <c r="U171" s="176">
        <f>U168</f>
        <v/>
      </c>
      <c r="V171" s="176">
        <f>V168</f>
        <v/>
      </c>
      <c r="W171" s="176">
        <f>W168</f>
        <v/>
      </c>
      <c r="X171" s="176">
        <f>X168</f>
        <v/>
      </c>
      <c r="Y171" s="176">
        <f>Y168</f>
        <v/>
      </c>
      <c r="Z171" s="176">
        <f>Z168</f>
        <v/>
      </c>
      <c r="AA171" s="176">
        <f>AA168</f>
        <v/>
      </c>
      <c r="AB171" s="176">
        <f>AB168</f>
        <v/>
      </c>
      <c r="AC171" s="176">
        <f>AC168</f>
        <v/>
      </c>
      <c r="AD171" s="176">
        <f>AD168</f>
        <v/>
      </c>
      <c r="AE171" s="176">
        <f>AE168</f>
        <v/>
      </c>
      <c r="AF171" s="176">
        <f>AF168</f>
        <v/>
      </c>
      <c r="AG171" s="176">
        <f>AG168</f>
        <v/>
      </c>
      <c r="AH171" s="176">
        <f>AH168</f>
        <v/>
      </c>
      <c r="AI171" s="176">
        <f>AI168</f>
        <v/>
      </c>
      <c r="AJ171" s="176">
        <f>AJ168</f>
        <v/>
      </c>
      <c r="AK171" s="176">
        <f>AK168</f>
        <v/>
      </c>
      <c r="AL171" s="176">
        <f>AL168</f>
        <v/>
      </c>
      <c r="AM171" s="176">
        <f>AM168</f>
        <v/>
      </c>
      <c r="AN171" s="176">
        <f>AN168</f>
        <v/>
      </c>
      <c r="AO171" s="176">
        <f>AO168</f>
        <v/>
      </c>
      <c r="AP171" s="176">
        <f>AP168</f>
        <v/>
      </c>
      <c r="AQ171" s="176">
        <f>AQ168</f>
        <v/>
      </c>
      <c r="AR171" s="176">
        <f>AR168</f>
        <v/>
      </c>
      <c r="AS171" s="181">
        <f>AS168</f>
        <v/>
      </c>
      <c r="AT171" s="16" t="n"/>
      <c r="AU171" s="16" t="n"/>
      <c r="AV171" s="16" t="n"/>
      <c r="AW171" s="16" t="n"/>
      <c r="AX171" s="16" t="n"/>
      <c r="AY171" s="16" t="n"/>
      <c r="AZ171" s="16" t="n"/>
      <c r="BA171" s="16" t="n"/>
      <c r="BB171" s="16" t="n"/>
      <c r="BC171" s="16" t="n"/>
      <c r="BD171" s="16" t="n"/>
      <c r="BE171" s="16" t="n"/>
      <c r="BF171" s="16" t="n"/>
      <c r="BG171" s="16" t="n"/>
      <c r="BH171" s="16" t="n"/>
      <c r="BI171" s="16" t="n"/>
      <c r="BJ171" s="16" t="n"/>
      <c r="BK171" s="16" t="n"/>
      <c r="BL171" s="16" t="n"/>
      <c r="BM171" s="16" t="n"/>
    </row>
    <row r="172" ht="13.5" customHeight="1" s="251">
      <c r="A172" s="16" t="n"/>
      <c r="B172" s="16" t="n"/>
      <c r="C172" s="16" t="n"/>
      <c r="D172" s="16" t="n"/>
      <c r="E172" s="16" t="n"/>
      <c r="F172" s="16" t="n"/>
      <c r="G172" s="30" t="n"/>
      <c r="I172" s="16" t="n"/>
      <c r="J172" s="282" t="n"/>
      <c r="K172" s="19" t="inlineStr">
        <is>
          <t>Res PV - Chicago - Mid</t>
        </is>
      </c>
      <c r="L172" s="177">
        <f>L169</f>
        <v/>
      </c>
      <c r="M172" s="177">
        <f>M169</f>
        <v/>
      </c>
      <c r="N172" s="177">
        <f>N169</f>
        <v/>
      </c>
      <c r="O172" s="177">
        <f>O169</f>
        <v/>
      </c>
      <c r="P172" s="177">
        <f>P169</f>
        <v/>
      </c>
      <c r="Q172" s="177">
        <f>Q169</f>
        <v/>
      </c>
      <c r="R172" s="177">
        <f>R169</f>
        <v/>
      </c>
      <c r="S172" s="177">
        <f>S169</f>
        <v/>
      </c>
      <c r="T172" s="177">
        <f>T169</f>
        <v/>
      </c>
      <c r="U172" s="177">
        <f>U169</f>
        <v/>
      </c>
      <c r="V172" s="177">
        <f>V169</f>
        <v/>
      </c>
      <c r="W172" s="177">
        <f>W169</f>
        <v/>
      </c>
      <c r="X172" s="177">
        <f>X169</f>
        <v/>
      </c>
      <c r="Y172" s="177">
        <f>Y169</f>
        <v/>
      </c>
      <c r="Z172" s="177">
        <f>Z169</f>
        <v/>
      </c>
      <c r="AA172" s="177">
        <f>AA169</f>
        <v/>
      </c>
      <c r="AB172" s="177">
        <f>AB169</f>
        <v/>
      </c>
      <c r="AC172" s="177">
        <f>AC169</f>
        <v/>
      </c>
      <c r="AD172" s="177">
        <f>AD169</f>
        <v/>
      </c>
      <c r="AE172" s="177">
        <f>AE169</f>
        <v/>
      </c>
      <c r="AF172" s="177">
        <f>AF169</f>
        <v/>
      </c>
      <c r="AG172" s="177">
        <f>AG169</f>
        <v/>
      </c>
      <c r="AH172" s="177">
        <f>AH169</f>
        <v/>
      </c>
      <c r="AI172" s="177">
        <f>AI169</f>
        <v/>
      </c>
      <c r="AJ172" s="177">
        <f>AJ169</f>
        <v/>
      </c>
      <c r="AK172" s="177">
        <f>AK169</f>
        <v/>
      </c>
      <c r="AL172" s="177">
        <f>AL169</f>
        <v/>
      </c>
      <c r="AM172" s="177">
        <f>AM169</f>
        <v/>
      </c>
      <c r="AN172" s="177">
        <f>AN169</f>
        <v/>
      </c>
      <c r="AO172" s="177">
        <f>AO169</f>
        <v/>
      </c>
      <c r="AP172" s="177">
        <f>AP169</f>
        <v/>
      </c>
      <c r="AQ172" s="177">
        <f>AQ169</f>
        <v/>
      </c>
      <c r="AR172" s="177">
        <f>AR169</f>
        <v/>
      </c>
      <c r="AS172" s="182">
        <f>AS169</f>
        <v/>
      </c>
      <c r="AT172" s="16" t="n"/>
      <c r="AU172" s="16" t="n"/>
      <c r="AV172" s="16" t="n"/>
      <c r="AW172" s="16" t="n"/>
      <c r="AX172" s="16" t="n"/>
      <c r="AY172" s="16" t="n"/>
      <c r="AZ172" s="16" t="n"/>
      <c r="BA172" s="16" t="n"/>
      <c r="BB172" s="16" t="n"/>
      <c r="BC172" s="16" t="n"/>
      <c r="BD172" s="16" t="n"/>
      <c r="BE172" s="16" t="n"/>
      <c r="BF172" s="16" t="n"/>
      <c r="BG172" s="16" t="n"/>
      <c r="BH172" s="16" t="n"/>
      <c r="BI172" s="16" t="n"/>
      <c r="BJ172" s="16" t="n"/>
      <c r="BK172" s="16" t="n"/>
      <c r="BL172" s="16" t="n"/>
      <c r="BM172" s="16" t="n"/>
    </row>
    <row r="173" ht="13.5" customHeight="1" s="251">
      <c r="A173" s="16" t="n"/>
      <c r="B173" s="16" t="n"/>
      <c r="C173" s="16" t="n"/>
      <c r="D173" s="16" t="n"/>
      <c r="E173" s="16" t="n"/>
      <c r="F173" s="16" t="n"/>
      <c r="G173" s="30" t="n"/>
      <c r="I173" s="16" t="n"/>
      <c r="J173" s="282" t="n"/>
      <c r="K173" s="164" t="inlineStr">
        <is>
          <t>Res PV - Chicago - Constant</t>
        </is>
      </c>
      <c r="L173" s="178">
        <f>L170</f>
        <v/>
      </c>
      <c r="M173" s="178">
        <f>M170</f>
        <v/>
      </c>
      <c r="N173" s="178">
        <f>N170</f>
        <v/>
      </c>
      <c r="O173" s="178">
        <f>O170</f>
        <v/>
      </c>
      <c r="P173" s="178">
        <f>P170</f>
        <v/>
      </c>
      <c r="Q173" s="178">
        <f>Q170</f>
        <v/>
      </c>
      <c r="R173" s="178">
        <f>R170</f>
        <v/>
      </c>
      <c r="S173" s="178">
        <f>S170</f>
        <v/>
      </c>
      <c r="T173" s="178">
        <f>T170</f>
        <v/>
      </c>
      <c r="U173" s="178">
        <f>U170</f>
        <v/>
      </c>
      <c r="V173" s="178">
        <f>V170</f>
        <v/>
      </c>
      <c r="W173" s="178">
        <f>W170</f>
        <v/>
      </c>
      <c r="X173" s="178">
        <f>X170</f>
        <v/>
      </c>
      <c r="Y173" s="178">
        <f>Y170</f>
        <v/>
      </c>
      <c r="Z173" s="178">
        <f>Z170</f>
        <v/>
      </c>
      <c r="AA173" s="178">
        <f>AA170</f>
        <v/>
      </c>
      <c r="AB173" s="178">
        <f>AB170</f>
        <v/>
      </c>
      <c r="AC173" s="178">
        <f>AC170</f>
        <v/>
      </c>
      <c r="AD173" s="178">
        <f>AD170</f>
        <v/>
      </c>
      <c r="AE173" s="178">
        <f>AE170</f>
        <v/>
      </c>
      <c r="AF173" s="178">
        <f>AF170</f>
        <v/>
      </c>
      <c r="AG173" s="178">
        <f>AG170</f>
        <v/>
      </c>
      <c r="AH173" s="178">
        <f>AH170</f>
        <v/>
      </c>
      <c r="AI173" s="178">
        <f>AI170</f>
        <v/>
      </c>
      <c r="AJ173" s="178">
        <f>AJ170</f>
        <v/>
      </c>
      <c r="AK173" s="178">
        <f>AK170</f>
        <v/>
      </c>
      <c r="AL173" s="178">
        <f>AL170</f>
        <v/>
      </c>
      <c r="AM173" s="178">
        <f>AM170</f>
        <v/>
      </c>
      <c r="AN173" s="178">
        <f>AN170</f>
        <v/>
      </c>
      <c r="AO173" s="178">
        <f>AO170</f>
        <v/>
      </c>
      <c r="AP173" s="178">
        <f>AP170</f>
        <v/>
      </c>
      <c r="AQ173" s="178">
        <f>AQ170</f>
        <v/>
      </c>
      <c r="AR173" s="178">
        <f>AR170</f>
        <v/>
      </c>
      <c r="AS173" s="178">
        <f>AS170</f>
        <v/>
      </c>
      <c r="AT173" s="16" t="n"/>
      <c r="AU173" s="16" t="n"/>
      <c r="AV173" s="16" t="n"/>
      <c r="AW173" s="16" t="n"/>
      <c r="AX173" s="16" t="n"/>
      <c r="AY173" s="16" t="n"/>
      <c r="AZ173" s="16" t="n"/>
      <c r="BA173" s="16" t="n"/>
      <c r="BB173" s="16" t="n"/>
      <c r="BC173" s="16" t="n"/>
      <c r="BD173" s="16" t="n"/>
      <c r="BE173" s="16" t="n"/>
      <c r="BF173" s="16" t="n"/>
      <c r="BG173" s="16" t="n"/>
      <c r="BH173" s="16" t="n"/>
      <c r="BI173" s="16" t="n"/>
      <c r="BJ173" s="16" t="n"/>
      <c r="BK173" s="16" t="n"/>
      <c r="BL173" s="16" t="n"/>
      <c r="BM173" s="16" t="n"/>
    </row>
    <row r="174" ht="13.5" customHeight="1" s="251">
      <c r="A174" s="16" t="n"/>
      <c r="B174" s="16" t="n"/>
      <c r="C174" s="16" t="n"/>
      <c r="D174" s="16" t="n"/>
      <c r="E174" s="16" t="n"/>
      <c r="F174" s="16" t="n"/>
      <c r="G174" s="30" t="n"/>
      <c r="I174" s="16" t="n"/>
      <c r="J174" s="282" t="n"/>
      <c r="K174" s="160" t="inlineStr">
        <is>
          <t>Res PV - Kansas City - Low</t>
        </is>
      </c>
      <c r="L174" s="176">
        <f>L171</f>
        <v/>
      </c>
      <c r="M174" s="176">
        <f>M171</f>
        <v/>
      </c>
      <c r="N174" s="176">
        <f>N171</f>
        <v/>
      </c>
      <c r="O174" s="176">
        <f>O171</f>
        <v/>
      </c>
      <c r="P174" s="176">
        <f>P171</f>
        <v/>
      </c>
      <c r="Q174" s="176">
        <f>Q171</f>
        <v/>
      </c>
      <c r="R174" s="176">
        <f>R171</f>
        <v/>
      </c>
      <c r="S174" s="176">
        <f>S171</f>
        <v/>
      </c>
      <c r="T174" s="176">
        <f>T171</f>
        <v/>
      </c>
      <c r="U174" s="176">
        <f>U171</f>
        <v/>
      </c>
      <c r="V174" s="176">
        <f>V171</f>
        <v/>
      </c>
      <c r="W174" s="176">
        <f>W171</f>
        <v/>
      </c>
      <c r="X174" s="176">
        <f>X171</f>
        <v/>
      </c>
      <c r="Y174" s="176">
        <f>Y171</f>
        <v/>
      </c>
      <c r="Z174" s="176">
        <f>Z171</f>
        <v/>
      </c>
      <c r="AA174" s="176">
        <f>AA171</f>
        <v/>
      </c>
      <c r="AB174" s="176">
        <f>AB171</f>
        <v/>
      </c>
      <c r="AC174" s="176">
        <f>AC171</f>
        <v/>
      </c>
      <c r="AD174" s="176">
        <f>AD171</f>
        <v/>
      </c>
      <c r="AE174" s="176">
        <f>AE171</f>
        <v/>
      </c>
      <c r="AF174" s="176">
        <f>AF171</f>
        <v/>
      </c>
      <c r="AG174" s="176">
        <f>AG171</f>
        <v/>
      </c>
      <c r="AH174" s="176">
        <f>AH171</f>
        <v/>
      </c>
      <c r="AI174" s="176">
        <f>AI171</f>
        <v/>
      </c>
      <c r="AJ174" s="176">
        <f>AJ171</f>
        <v/>
      </c>
      <c r="AK174" s="176">
        <f>AK171</f>
        <v/>
      </c>
      <c r="AL174" s="176">
        <f>AL171</f>
        <v/>
      </c>
      <c r="AM174" s="176">
        <f>AM171</f>
        <v/>
      </c>
      <c r="AN174" s="176">
        <f>AN171</f>
        <v/>
      </c>
      <c r="AO174" s="176">
        <f>AO171</f>
        <v/>
      </c>
      <c r="AP174" s="176">
        <f>AP171</f>
        <v/>
      </c>
      <c r="AQ174" s="176">
        <f>AQ171</f>
        <v/>
      </c>
      <c r="AR174" s="176">
        <f>AR171</f>
        <v/>
      </c>
      <c r="AS174" s="181">
        <f>AS171</f>
        <v/>
      </c>
      <c r="AT174" s="16" t="n"/>
      <c r="AU174" s="16" t="n"/>
      <c r="AV174" s="16" t="n"/>
      <c r="AW174" s="16" t="n"/>
      <c r="AX174" s="16" t="n"/>
      <c r="AY174" s="16" t="n"/>
      <c r="AZ174" s="16" t="n"/>
      <c r="BA174" s="16" t="n"/>
      <c r="BB174" s="16" t="n"/>
      <c r="BC174" s="16" t="n"/>
      <c r="BD174" s="16" t="n"/>
      <c r="BE174" s="16" t="n"/>
      <c r="BF174" s="16" t="n"/>
      <c r="BG174" s="16" t="n"/>
      <c r="BH174" s="16" t="n"/>
      <c r="BI174" s="16" t="n"/>
      <c r="BJ174" s="16" t="n"/>
      <c r="BK174" s="16" t="n"/>
      <c r="BL174" s="16" t="n"/>
      <c r="BM174" s="16" t="n"/>
    </row>
    <row r="175" ht="13.5" customHeight="1" s="251">
      <c r="A175" s="16" t="n"/>
      <c r="B175" s="16" t="n"/>
      <c r="C175" s="16" t="n"/>
      <c r="D175" s="16" t="n"/>
      <c r="E175" s="16" t="n"/>
      <c r="F175" s="16" t="n"/>
      <c r="G175" s="30" t="n"/>
      <c r="I175" s="16" t="n"/>
      <c r="J175" s="282" t="n"/>
      <c r="K175" s="19" t="inlineStr">
        <is>
          <t>Res PV - Kansas City - Mid</t>
        </is>
      </c>
      <c r="L175" s="177">
        <f>L172</f>
        <v/>
      </c>
      <c r="M175" s="177">
        <f>M172</f>
        <v/>
      </c>
      <c r="N175" s="177">
        <f>N172</f>
        <v/>
      </c>
      <c r="O175" s="177">
        <f>O172</f>
        <v/>
      </c>
      <c r="P175" s="177">
        <f>P172</f>
        <v/>
      </c>
      <c r="Q175" s="177">
        <f>Q172</f>
        <v/>
      </c>
      <c r="R175" s="177">
        <f>R172</f>
        <v/>
      </c>
      <c r="S175" s="177">
        <f>S172</f>
        <v/>
      </c>
      <c r="T175" s="177">
        <f>T172</f>
        <v/>
      </c>
      <c r="U175" s="177">
        <f>U172</f>
        <v/>
      </c>
      <c r="V175" s="177">
        <f>V172</f>
        <v/>
      </c>
      <c r="W175" s="177">
        <f>W172</f>
        <v/>
      </c>
      <c r="X175" s="177">
        <f>X172</f>
        <v/>
      </c>
      <c r="Y175" s="177">
        <f>Y172</f>
        <v/>
      </c>
      <c r="Z175" s="177">
        <f>Z172</f>
        <v/>
      </c>
      <c r="AA175" s="177">
        <f>AA172</f>
        <v/>
      </c>
      <c r="AB175" s="177">
        <f>AB172</f>
        <v/>
      </c>
      <c r="AC175" s="177">
        <f>AC172</f>
        <v/>
      </c>
      <c r="AD175" s="177">
        <f>AD172</f>
        <v/>
      </c>
      <c r="AE175" s="177">
        <f>AE172</f>
        <v/>
      </c>
      <c r="AF175" s="177">
        <f>AF172</f>
        <v/>
      </c>
      <c r="AG175" s="177">
        <f>AG172</f>
        <v/>
      </c>
      <c r="AH175" s="177">
        <f>AH172</f>
        <v/>
      </c>
      <c r="AI175" s="177">
        <f>AI172</f>
        <v/>
      </c>
      <c r="AJ175" s="177">
        <f>AJ172</f>
        <v/>
      </c>
      <c r="AK175" s="177">
        <f>AK172</f>
        <v/>
      </c>
      <c r="AL175" s="177">
        <f>AL172</f>
        <v/>
      </c>
      <c r="AM175" s="177">
        <f>AM172</f>
        <v/>
      </c>
      <c r="AN175" s="177">
        <f>AN172</f>
        <v/>
      </c>
      <c r="AO175" s="177">
        <f>AO172</f>
        <v/>
      </c>
      <c r="AP175" s="177">
        <f>AP172</f>
        <v/>
      </c>
      <c r="AQ175" s="177">
        <f>AQ172</f>
        <v/>
      </c>
      <c r="AR175" s="177">
        <f>AR172</f>
        <v/>
      </c>
      <c r="AS175" s="182">
        <f>AS172</f>
        <v/>
      </c>
      <c r="AT175" s="16" t="n"/>
      <c r="AU175" s="16" t="n"/>
      <c r="AV175" s="16" t="n"/>
      <c r="AW175" s="16" t="n"/>
      <c r="AX175" s="16" t="n"/>
      <c r="AY175" s="16" t="n"/>
      <c r="AZ175" s="16" t="n"/>
      <c r="BA175" s="16" t="n"/>
      <c r="BB175" s="16" t="n"/>
      <c r="BC175" s="16" t="n"/>
      <c r="BD175" s="16" t="n"/>
      <c r="BE175" s="16" t="n"/>
      <c r="BF175" s="16" t="n"/>
      <c r="BG175" s="16" t="n"/>
      <c r="BH175" s="16" t="n"/>
      <c r="BI175" s="16" t="n"/>
      <c r="BJ175" s="16" t="n"/>
      <c r="BK175" s="16" t="n"/>
      <c r="BL175" s="16" t="n"/>
      <c r="BM175" s="16" t="n"/>
    </row>
    <row r="176" ht="13.5" customHeight="1" s="251">
      <c r="A176" s="16" t="n"/>
      <c r="B176" s="16" t="n"/>
      <c r="C176" s="16" t="n"/>
      <c r="D176" s="16" t="n"/>
      <c r="E176" s="16" t="n"/>
      <c r="F176" s="16" t="n"/>
      <c r="G176" s="30" t="n"/>
      <c r="I176" s="16" t="n"/>
      <c r="J176" s="282" t="n"/>
      <c r="K176" s="164" t="inlineStr">
        <is>
          <t>Res PV - Kansas City - Constant</t>
        </is>
      </c>
      <c r="L176" s="178">
        <f>L173</f>
        <v/>
      </c>
      <c r="M176" s="178">
        <f>M173</f>
        <v/>
      </c>
      <c r="N176" s="178">
        <f>N173</f>
        <v/>
      </c>
      <c r="O176" s="178">
        <f>O173</f>
        <v/>
      </c>
      <c r="P176" s="178">
        <f>P173</f>
        <v/>
      </c>
      <c r="Q176" s="178">
        <f>Q173</f>
        <v/>
      </c>
      <c r="R176" s="178">
        <f>R173</f>
        <v/>
      </c>
      <c r="S176" s="178">
        <f>S173</f>
        <v/>
      </c>
      <c r="T176" s="178">
        <f>T173</f>
        <v/>
      </c>
      <c r="U176" s="178">
        <f>U173</f>
        <v/>
      </c>
      <c r="V176" s="178">
        <f>V173</f>
        <v/>
      </c>
      <c r="W176" s="178">
        <f>W173</f>
        <v/>
      </c>
      <c r="X176" s="178">
        <f>X173</f>
        <v/>
      </c>
      <c r="Y176" s="178">
        <f>Y173</f>
        <v/>
      </c>
      <c r="Z176" s="178">
        <f>Z173</f>
        <v/>
      </c>
      <c r="AA176" s="178">
        <f>AA173</f>
        <v/>
      </c>
      <c r="AB176" s="178">
        <f>AB173</f>
        <v/>
      </c>
      <c r="AC176" s="178">
        <f>AC173</f>
        <v/>
      </c>
      <c r="AD176" s="178">
        <f>AD173</f>
        <v/>
      </c>
      <c r="AE176" s="178">
        <f>AE173</f>
        <v/>
      </c>
      <c r="AF176" s="178">
        <f>AF173</f>
        <v/>
      </c>
      <c r="AG176" s="178">
        <f>AG173</f>
        <v/>
      </c>
      <c r="AH176" s="178">
        <f>AH173</f>
        <v/>
      </c>
      <c r="AI176" s="178">
        <f>AI173</f>
        <v/>
      </c>
      <c r="AJ176" s="178">
        <f>AJ173</f>
        <v/>
      </c>
      <c r="AK176" s="178">
        <f>AK173</f>
        <v/>
      </c>
      <c r="AL176" s="178">
        <f>AL173</f>
        <v/>
      </c>
      <c r="AM176" s="178">
        <f>AM173</f>
        <v/>
      </c>
      <c r="AN176" s="178">
        <f>AN173</f>
        <v/>
      </c>
      <c r="AO176" s="178">
        <f>AO173</f>
        <v/>
      </c>
      <c r="AP176" s="178">
        <f>AP173</f>
        <v/>
      </c>
      <c r="AQ176" s="178">
        <f>AQ173</f>
        <v/>
      </c>
      <c r="AR176" s="178">
        <f>AR173</f>
        <v/>
      </c>
      <c r="AS176" s="178">
        <f>AS173</f>
        <v/>
      </c>
      <c r="AT176" s="16" t="n"/>
      <c r="AU176" s="16" t="n"/>
      <c r="AV176" s="16" t="n"/>
      <c r="AW176" s="16" t="n"/>
      <c r="AX176" s="16" t="n"/>
      <c r="AY176" s="16" t="n"/>
      <c r="AZ176" s="16" t="n"/>
      <c r="BA176" s="16" t="n"/>
      <c r="BB176" s="16" t="n"/>
      <c r="BC176" s="16" t="n"/>
      <c r="BD176" s="16" t="n"/>
      <c r="BE176" s="16" t="n"/>
      <c r="BF176" s="16" t="n"/>
      <c r="BG176" s="16" t="n"/>
      <c r="BH176" s="16" t="n"/>
      <c r="BI176" s="16" t="n"/>
      <c r="BJ176" s="16" t="n"/>
      <c r="BK176" s="16" t="n"/>
      <c r="BL176" s="16" t="n"/>
      <c r="BM176" s="16" t="n"/>
    </row>
    <row r="177" ht="13.5" customHeight="1" s="251">
      <c r="A177" s="16" t="n"/>
      <c r="B177" s="16" t="n"/>
      <c r="C177" s="16" t="n"/>
      <c r="D177" s="16" t="n"/>
      <c r="E177" s="16" t="n"/>
      <c r="F177" s="16" t="n"/>
      <c r="G177" s="30" t="n"/>
      <c r="I177" s="16" t="n"/>
      <c r="J177" s="282" t="n"/>
      <c r="K177" s="160" t="inlineStr">
        <is>
          <t>Res PV - Los Angeles - Low</t>
        </is>
      </c>
      <c r="L177" s="176">
        <f>L174</f>
        <v/>
      </c>
      <c r="M177" s="176">
        <f>M174</f>
        <v/>
      </c>
      <c r="N177" s="176">
        <f>N174</f>
        <v/>
      </c>
      <c r="O177" s="176">
        <f>O174</f>
        <v/>
      </c>
      <c r="P177" s="176">
        <f>P174</f>
        <v/>
      </c>
      <c r="Q177" s="176">
        <f>Q174</f>
        <v/>
      </c>
      <c r="R177" s="176">
        <f>R174</f>
        <v/>
      </c>
      <c r="S177" s="176">
        <f>S174</f>
        <v/>
      </c>
      <c r="T177" s="176">
        <f>T174</f>
        <v/>
      </c>
      <c r="U177" s="176">
        <f>U174</f>
        <v/>
      </c>
      <c r="V177" s="176">
        <f>V174</f>
        <v/>
      </c>
      <c r="W177" s="176">
        <f>W174</f>
        <v/>
      </c>
      <c r="X177" s="176">
        <f>X174</f>
        <v/>
      </c>
      <c r="Y177" s="176">
        <f>Y174</f>
        <v/>
      </c>
      <c r="Z177" s="176">
        <f>Z174</f>
        <v/>
      </c>
      <c r="AA177" s="176">
        <f>AA174</f>
        <v/>
      </c>
      <c r="AB177" s="176">
        <f>AB174</f>
        <v/>
      </c>
      <c r="AC177" s="176">
        <f>AC174</f>
        <v/>
      </c>
      <c r="AD177" s="176">
        <f>AD174</f>
        <v/>
      </c>
      <c r="AE177" s="176">
        <f>AE174</f>
        <v/>
      </c>
      <c r="AF177" s="176">
        <f>AF174</f>
        <v/>
      </c>
      <c r="AG177" s="176">
        <f>AG174</f>
        <v/>
      </c>
      <c r="AH177" s="176">
        <f>AH174</f>
        <v/>
      </c>
      <c r="AI177" s="176">
        <f>AI174</f>
        <v/>
      </c>
      <c r="AJ177" s="176">
        <f>AJ174</f>
        <v/>
      </c>
      <c r="AK177" s="176">
        <f>AK174</f>
        <v/>
      </c>
      <c r="AL177" s="176">
        <f>AL174</f>
        <v/>
      </c>
      <c r="AM177" s="176">
        <f>AM174</f>
        <v/>
      </c>
      <c r="AN177" s="176">
        <f>AN174</f>
        <v/>
      </c>
      <c r="AO177" s="176">
        <f>AO174</f>
        <v/>
      </c>
      <c r="AP177" s="176">
        <f>AP174</f>
        <v/>
      </c>
      <c r="AQ177" s="176">
        <f>AQ174</f>
        <v/>
      </c>
      <c r="AR177" s="176">
        <f>AR174</f>
        <v/>
      </c>
      <c r="AS177" s="181">
        <f>AS174</f>
        <v/>
      </c>
      <c r="AT177" s="16" t="n"/>
      <c r="AU177" s="16" t="n"/>
      <c r="AV177" s="16" t="n"/>
      <c r="AW177" s="16" t="n"/>
      <c r="AX177" s="16" t="n"/>
      <c r="AY177" s="16" t="n"/>
      <c r="AZ177" s="16" t="n"/>
      <c r="BA177" s="16" t="n"/>
      <c r="BB177" s="16" t="n"/>
      <c r="BC177" s="16" t="n"/>
      <c r="BD177" s="16" t="n"/>
      <c r="BE177" s="16" t="n"/>
      <c r="BF177" s="16" t="n"/>
      <c r="BG177" s="16" t="n"/>
      <c r="BH177" s="16" t="n"/>
      <c r="BI177" s="16" t="n"/>
      <c r="BJ177" s="16" t="n"/>
      <c r="BK177" s="16" t="n"/>
      <c r="BL177" s="16" t="n"/>
      <c r="BM177" s="16" t="n"/>
    </row>
    <row r="178" ht="13.5" customHeight="1" s="251">
      <c r="A178" s="16" t="n"/>
      <c r="B178" s="16" t="n"/>
      <c r="C178" s="16" t="n"/>
      <c r="D178" s="16" t="n"/>
      <c r="E178" s="16" t="n"/>
      <c r="F178" s="16" t="n"/>
      <c r="G178" s="30" t="n"/>
      <c r="I178" s="16" t="n"/>
      <c r="J178" s="282" t="n"/>
      <c r="K178" s="19" t="inlineStr">
        <is>
          <t>Res PV - Los Angeles - Mid</t>
        </is>
      </c>
      <c r="L178" s="177">
        <f>L175</f>
        <v/>
      </c>
      <c r="M178" s="177">
        <f>M175</f>
        <v/>
      </c>
      <c r="N178" s="177">
        <f>N175</f>
        <v/>
      </c>
      <c r="O178" s="177">
        <f>O175</f>
        <v/>
      </c>
      <c r="P178" s="177">
        <f>P175</f>
        <v/>
      </c>
      <c r="Q178" s="177">
        <f>Q175</f>
        <v/>
      </c>
      <c r="R178" s="177">
        <f>R175</f>
        <v/>
      </c>
      <c r="S178" s="177">
        <f>S175</f>
        <v/>
      </c>
      <c r="T178" s="177">
        <f>T175</f>
        <v/>
      </c>
      <c r="U178" s="177">
        <f>U175</f>
        <v/>
      </c>
      <c r="V178" s="177">
        <f>V175</f>
        <v/>
      </c>
      <c r="W178" s="177">
        <f>W175</f>
        <v/>
      </c>
      <c r="X178" s="177">
        <f>X175</f>
        <v/>
      </c>
      <c r="Y178" s="177">
        <f>Y175</f>
        <v/>
      </c>
      <c r="Z178" s="177">
        <f>Z175</f>
        <v/>
      </c>
      <c r="AA178" s="177">
        <f>AA175</f>
        <v/>
      </c>
      <c r="AB178" s="177">
        <f>AB175</f>
        <v/>
      </c>
      <c r="AC178" s="177">
        <f>AC175</f>
        <v/>
      </c>
      <c r="AD178" s="177">
        <f>AD175</f>
        <v/>
      </c>
      <c r="AE178" s="177">
        <f>AE175</f>
        <v/>
      </c>
      <c r="AF178" s="177">
        <f>AF175</f>
        <v/>
      </c>
      <c r="AG178" s="177">
        <f>AG175</f>
        <v/>
      </c>
      <c r="AH178" s="177">
        <f>AH175</f>
        <v/>
      </c>
      <c r="AI178" s="177">
        <f>AI175</f>
        <v/>
      </c>
      <c r="AJ178" s="177">
        <f>AJ175</f>
        <v/>
      </c>
      <c r="AK178" s="177">
        <f>AK175</f>
        <v/>
      </c>
      <c r="AL178" s="177">
        <f>AL175</f>
        <v/>
      </c>
      <c r="AM178" s="177">
        <f>AM175</f>
        <v/>
      </c>
      <c r="AN178" s="177">
        <f>AN175</f>
        <v/>
      </c>
      <c r="AO178" s="177">
        <f>AO175</f>
        <v/>
      </c>
      <c r="AP178" s="177">
        <f>AP175</f>
        <v/>
      </c>
      <c r="AQ178" s="177">
        <f>AQ175</f>
        <v/>
      </c>
      <c r="AR178" s="177">
        <f>AR175</f>
        <v/>
      </c>
      <c r="AS178" s="182">
        <f>AS175</f>
        <v/>
      </c>
      <c r="AT178" s="16" t="n"/>
      <c r="AU178" s="16" t="n"/>
      <c r="AV178" s="16" t="n"/>
      <c r="AW178" s="16" t="n"/>
      <c r="AX178" s="16" t="n"/>
      <c r="AY178" s="16" t="n"/>
      <c r="AZ178" s="16" t="n"/>
      <c r="BA178" s="16" t="n"/>
      <c r="BB178" s="16" t="n"/>
      <c r="BC178" s="16" t="n"/>
      <c r="BD178" s="16" t="n"/>
      <c r="BE178" s="16" t="n"/>
      <c r="BF178" s="16" t="n"/>
      <c r="BG178" s="16" t="n"/>
      <c r="BH178" s="16" t="n"/>
      <c r="BI178" s="16" t="n"/>
      <c r="BJ178" s="16" t="n"/>
      <c r="BK178" s="16" t="n"/>
      <c r="BL178" s="16" t="n"/>
      <c r="BM178" s="16" t="n"/>
    </row>
    <row r="179" ht="13.5" customHeight="1" s="251">
      <c r="A179" s="16" t="n"/>
      <c r="B179" s="16" t="n"/>
      <c r="C179" s="16" t="n"/>
      <c r="D179" s="16" t="n"/>
      <c r="E179" s="16" t="n"/>
      <c r="F179" s="16" t="n"/>
      <c r="G179" s="30" t="n"/>
      <c r="I179" s="16" t="n"/>
      <c r="J179" s="282" t="n"/>
      <c r="K179" s="164" t="inlineStr">
        <is>
          <t>Res PV - Los Angeles - Constant</t>
        </is>
      </c>
      <c r="L179" s="178">
        <f>L176</f>
        <v/>
      </c>
      <c r="M179" s="178">
        <f>M176</f>
        <v/>
      </c>
      <c r="N179" s="178">
        <f>N176</f>
        <v/>
      </c>
      <c r="O179" s="178">
        <f>O176</f>
        <v/>
      </c>
      <c r="P179" s="178">
        <f>P176</f>
        <v/>
      </c>
      <c r="Q179" s="178">
        <f>Q176</f>
        <v/>
      </c>
      <c r="R179" s="178">
        <f>R176</f>
        <v/>
      </c>
      <c r="S179" s="178">
        <f>S176</f>
        <v/>
      </c>
      <c r="T179" s="178">
        <f>T176</f>
        <v/>
      </c>
      <c r="U179" s="178">
        <f>U176</f>
        <v/>
      </c>
      <c r="V179" s="178">
        <f>V176</f>
        <v/>
      </c>
      <c r="W179" s="178">
        <f>W176</f>
        <v/>
      </c>
      <c r="X179" s="178">
        <f>X176</f>
        <v/>
      </c>
      <c r="Y179" s="178">
        <f>Y176</f>
        <v/>
      </c>
      <c r="Z179" s="178">
        <f>Z176</f>
        <v/>
      </c>
      <c r="AA179" s="178">
        <f>AA176</f>
        <v/>
      </c>
      <c r="AB179" s="178">
        <f>AB176</f>
        <v/>
      </c>
      <c r="AC179" s="178">
        <f>AC176</f>
        <v/>
      </c>
      <c r="AD179" s="178">
        <f>AD176</f>
        <v/>
      </c>
      <c r="AE179" s="178">
        <f>AE176</f>
        <v/>
      </c>
      <c r="AF179" s="178">
        <f>AF176</f>
        <v/>
      </c>
      <c r="AG179" s="178">
        <f>AG176</f>
        <v/>
      </c>
      <c r="AH179" s="178">
        <f>AH176</f>
        <v/>
      </c>
      <c r="AI179" s="178">
        <f>AI176</f>
        <v/>
      </c>
      <c r="AJ179" s="178">
        <f>AJ176</f>
        <v/>
      </c>
      <c r="AK179" s="178">
        <f>AK176</f>
        <v/>
      </c>
      <c r="AL179" s="178">
        <f>AL176</f>
        <v/>
      </c>
      <c r="AM179" s="178">
        <f>AM176</f>
        <v/>
      </c>
      <c r="AN179" s="178">
        <f>AN176</f>
        <v/>
      </c>
      <c r="AO179" s="178">
        <f>AO176</f>
        <v/>
      </c>
      <c r="AP179" s="178">
        <f>AP176</f>
        <v/>
      </c>
      <c r="AQ179" s="178">
        <f>AQ176</f>
        <v/>
      </c>
      <c r="AR179" s="178">
        <f>AR176</f>
        <v/>
      </c>
      <c r="AS179" s="178">
        <f>AS176</f>
        <v/>
      </c>
      <c r="AT179" s="16" t="n"/>
      <c r="AU179" s="16" t="n"/>
      <c r="AV179" s="16" t="n"/>
      <c r="AW179" s="16" t="n"/>
      <c r="AX179" s="16" t="n"/>
      <c r="AY179" s="16" t="n"/>
      <c r="AZ179" s="16" t="n"/>
      <c r="BA179" s="16" t="n"/>
      <c r="BB179" s="16" t="n"/>
      <c r="BC179" s="16" t="n"/>
      <c r="BD179" s="16" t="n"/>
      <c r="BE179" s="16" t="n"/>
      <c r="BF179" s="16" t="n"/>
      <c r="BG179" s="16" t="n"/>
      <c r="BH179" s="16" t="n"/>
      <c r="BI179" s="16" t="n"/>
      <c r="BJ179" s="16" t="n"/>
      <c r="BK179" s="16" t="n"/>
      <c r="BL179" s="16" t="n"/>
      <c r="BM179" s="16" t="n"/>
    </row>
    <row r="180" ht="13.5" customHeight="1" s="251">
      <c r="A180" s="16" t="n"/>
      <c r="B180" s="16" t="n"/>
      <c r="C180" s="16" t="n"/>
      <c r="D180" s="16" t="n"/>
      <c r="E180" s="16" t="n"/>
      <c r="F180" s="16" t="n"/>
      <c r="G180" s="30" t="n"/>
      <c r="I180" s="16" t="n"/>
      <c r="J180" s="282" t="n"/>
      <c r="K180" s="160" t="inlineStr">
        <is>
          <t>Res PV - Daggett, CA - Low</t>
        </is>
      </c>
      <c r="L180" s="176">
        <f>L177</f>
        <v/>
      </c>
      <c r="M180" s="176">
        <f>M177</f>
        <v/>
      </c>
      <c r="N180" s="176">
        <f>N177</f>
        <v/>
      </c>
      <c r="O180" s="176">
        <f>O177</f>
        <v/>
      </c>
      <c r="P180" s="176">
        <f>P177</f>
        <v/>
      </c>
      <c r="Q180" s="176">
        <f>Q177</f>
        <v/>
      </c>
      <c r="R180" s="176">
        <f>R177</f>
        <v/>
      </c>
      <c r="S180" s="176">
        <f>S177</f>
        <v/>
      </c>
      <c r="T180" s="176">
        <f>T177</f>
        <v/>
      </c>
      <c r="U180" s="176">
        <f>U177</f>
        <v/>
      </c>
      <c r="V180" s="176">
        <f>V177</f>
        <v/>
      </c>
      <c r="W180" s="176">
        <f>W177</f>
        <v/>
      </c>
      <c r="X180" s="176">
        <f>X177</f>
        <v/>
      </c>
      <c r="Y180" s="176">
        <f>Y177</f>
        <v/>
      </c>
      <c r="Z180" s="176">
        <f>Z177</f>
        <v/>
      </c>
      <c r="AA180" s="176">
        <f>AA177</f>
        <v/>
      </c>
      <c r="AB180" s="176">
        <f>AB177</f>
        <v/>
      </c>
      <c r="AC180" s="176">
        <f>AC177</f>
        <v/>
      </c>
      <c r="AD180" s="176">
        <f>AD177</f>
        <v/>
      </c>
      <c r="AE180" s="176">
        <f>AE177</f>
        <v/>
      </c>
      <c r="AF180" s="176">
        <f>AF177</f>
        <v/>
      </c>
      <c r="AG180" s="176">
        <f>AG177</f>
        <v/>
      </c>
      <c r="AH180" s="176">
        <f>AH177</f>
        <v/>
      </c>
      <c r="AI180" s="176">
        <f>AI177</f>
        <v/>
      </c>
      <c r="AJ180" s="176">
        <f>AJ177</f>
        <v/>
      </c>
      <c r="AK180" s="176">
        <f>AK177</f>
        <v/>
      </c>
      <c r="AL180" s="176">
        <f>AL177</f>
        <v/>
      </c>
      <c r="AM180" s="176">
        <f>AM177</f>
        <v/>
      </c>
      <c r="AN180" s="176">
        <f>AN177</f>
        <v/>
      </c>
      <c r="AO180" s="176">
        <f>AO177</f>
        <v/>
      </c>
      <c r="AP180" s="176">
        <f>AP177</f>
        <v/>
      </c>
      <c r="AQ180" s="176">
        <f>AQ177</f>
        <v/>
      </c>
      <c r="AR180" s="176">
        <f>AR177</f>
        <v/>
      </c>
      <c r="AS180" s="181">
        <f>AS177</f>
        <v/>
      </c>
      <c r="AT180" s="16" t="n"/>
      <c r="AU180" s="16" t="n"/>
      <c r="AV180" s="16" t="n"/>
      <c r="AW180" s="16" t="n"/>
      <c r="AX180" s="16" t="n"/>
      <c r="AY180" s="16" t="n"/>
      <c r="AZ180" s="16" t="n"/>
      <c r="BA180" s="16" t="n"/>
      <c r="BB180" s="16" t="n"/>
      <c r="BC180" s="16" t="n"/>
      <c r="BD180" s="16" t="n"/>
      <c r="BE180" s="16" t="n"/>
      <c r="BF180" s="16" t="n"/>
      <c r="BG180" s="16" t="n"/>
      <c r="BH180" s="16" t="n"/>
      <c r="BI180" s="16" t="n"/>
      <c r="BJ180" s="16" t="n"/>
      <c r="BK180" s="16" t="n"/>
      <c r="BL180" s="16" t="n"/>
      <c r="BM180" s="16" t="n"/>
    </row>
    <row r="181" ht="13.5" customHeight="1" s="251">
      <c r="A181" s="16" t="n"/>
      <c r="B181" s="16" t="n"/>
      <c r="C181" s="16" t="n"/>
      <c r="D181" s="16" t="n"/>
      <c r="E181" s="16" t="n"/>
      <c r="F181" s="16" t="n"/>
      <c r="G181" s="30" t="n"/>
      <c r="I181" s="16" t="n"/>
      <c r="J181" s="282" t="n"/>
      <c r="K181" s="19" t="inlineStr">
        <is>
          <t>Res PV - Daggett, CA - Mid</t>
        </is>
      </c>
      <c r="L181" s="177">
        <f>L178</f>
        <v/>
      </c>
      <c r="M181" s="177">
        <f>M178</f>
        <v/>
      </c>
      <c r="N181" s="177">
        <f>N178</f>
        <v/>
      </c>
      <c r="O181" s="177">
        <f>O178</f>
        <v/>
      </c>
      <c r="P181" s="177">
        <f>P178</f>
        <v/>
      </c>
      <c r="Q181" s="177">
        <f>Q178</f>
        <v/>
      </c>
      <c r="R181" s="177">
        <f>R178</f>
        <v/>
      </c>
      <c r="S181" s="177">
        <f>S178</f>
        <v/>
      </c>
      <c r="T181" s="177">
        <f>T178</f>
        <v/>
      </c>
      <c r="U181" s="177">
        <f>U178</f>
        <v/>
      </c>
      <c r="V181" s="177">
        <f>V178</f>
        <v/>
      </c>
      <c r="W181" s="177">
        <f>W178</f>
        <v/>
      </c>
      <c r="X181" s="177">
        <f>X178</f>
        <v/>
      </c>
      <c r="Y181" s="177">
        <f>Y178</f>
        <v/>
      </c>
      <c r="Z181" s="177">
        <f>Z178</f>
        <v/>
      </c>
      <c r="AA181" s="177">
        <f>AA178</f>
        <v/>
      </c>
      <c r="AB181" s="177">
        <f>AB178</f>
        <v/>
      </c>
      <c r="AC181" s="177">
        <f>AC178</f>
        <v/>
      </c>
      <c r="AD181" s="177">
        <f>AD178</f>
        <v/>
      </c>
      <c r="AE181" s="177">
        <f>AE178</f>
        <v/>
      </c>
      <c r="AF181" s="177">
        <f>AF178</f>
        <v/>
      </c>
      <c r="AG181" s="177">
        <f>AG178</f>
        <v/>
      </c>
      <c r="AH181" s="177">
        <f>AH178</f>
        <v/>
      </c>
      <c r="AI181" s="177">
        <f>AI178</f>
        <v/>
      </c>
      <c r="AJ181" s="177">
        <f>AJ178</f>
        <v/>
      </c>
      <c r="AK181" s="177">
        <f>AK178</f>
        <v/>
      </c>
      <c r="AL181" s="177">
        <f>AL178</f>
        <v/>
      </c>
      <c r="AM181" s="177">
        <f>AM178</f>
        <v/>
      </c>
      <c r="AN181" s="177">
        <f>AN178</f>
        <v/>
      </c>
      <c r="AO181" s="177">
        <f>AO178</f>
        <v/>
      </c>
      <c r="AP181" s="177">
        <f>AP178</f>
        <v/>
      </c>
      <c r="AQ181" s="177">
        <f>AQ178</f>
        <v/>
      </c>
      <c r="AR181" s="177">
        <f>AR178</f>
        <v/>
      </c>
      <c r="AS181" s="182">
        <f>AS178</f>
        <v/>
      </c>
      <c r="AT181" s="16" t="n"/>
      <c r="AU181" s="16" t="n"/>
      <c r="AV181" s="16" t="n"/>
      <c r="AW181" s="16" t="n"/>
      <c r="AX181" s="16" t="n"/>
      <c r="AY181" s="16" t="n"/>
      <c r="AZ181" s="16" t="n"/>
      <c r="BA181" s="16" t="n"/>
      <c r="BB181" s="16" t="n"/>
      <c r="BC181" s="16" t="n"/>
      <c r="BD181" s="16" t="n"/>
      <c r="BE181" s="16" t="n"/>
      <c r="BF181" s="16" t="n"/>
      <c r="BG181" s="16" t="n"/>
      <c r="BH181" s="16" t="n"/>
      <c r="BI181" s="16" t="n"/>
      <c r="BJ181" s="16" t="n"/>
      <c r="BK181" s="16" t="n"/>
      <c r="BL181" s="16" t="n"/>
      <c r="BM181" s="16" t="n"/>
    </row>
    <row r="182" ht="13.5" customHeight="1" s="251">
      <c r="A182" s="16" t="n"/>
      <c r="B182" s="16" t="n"/>
      <c r="C182" s="16" t="n"/>
      <c r="D182" s="16" t="n"/>
      <c r="E182" s="16" t="n"/>
      <c r="F182" s="16" t="n"/>
      <c r="G182" s="30" t="n"/>
      <c r="I182" s="16" t="n"/>
      <c r="J182" s="283" t="n"/>
      <c r="K182" s="164" t="inlineStr">
        <is>
          <t>Res PV - Daggett, CA - Constant</t>
        </is>
      </c>
      <c r="L182" s="178">
        <f>L179</f>
        <v/>
      </c>
      <c r="M182" s="178">
        <f>M179</f>
        <v/>
      </c>
      <c r="N182" s="178">
        <f>N179</f>
        <v/>
      </c>
      <c r="O182" s="178">
        <f>O179</f>
        <v/>
      </c>
      <c r="P182" s="178">
        <f>P179</f>
        <v/>
      </c>
      <c r="Q182" s="178">
        <f>Q179</f>
        <v/>
      </c>
      <c r="R182" s="178">
        <f>R179</f>
        <v/>
      </c>
      <c r="S182" s="178">
        <f>S179</f>
        <v/>
      </c>
      <c r="T182" s="178">
        <f>T179</f>
        <v/>
      </c>
      <c r="U182" s="178">
        <f>U179</f>
        <v/>
      </c>
      <c r="V182" s="178">
        <f>V179</f>
        <v/>
      </c>
      <c r="W182" s="178">
        <f>W179</f>
        <v/>
      </c>
      <c r="X182" s="178">
        <f>X179</f>
        <v/>
      </c>
      <c r="Y182" s="178">
        <f>Y179</f>
        <v/>
      </c>
      <c r="Z182" s="178">
        <f>Z179</f>
        <v/>
      </c>
      <c r="AA182" s="178">
        <f>AA179</f>
        <v/>
      </c>
      <c r="AB182" s="178">
        <f>AB179</f>
        <v/>
      </c>
      <c r="AC182" s="178">
        <f>AC179</f>
        <v/>
      </c>
      <c r="AD182" s="178">
        <f>AD179</f>
        <v/>
      </c>
      <c r="AE182" s="178">
        <f>AE179</f>
        <v/>
      </c>
      <c r="AF182" s="178">
        <f>AF179</f>
        <v/>
      </c>
      <c r="AG182" s="178">
        <f>AG179</f>
        <v/>
      </c>
      <c r="AH182" s="178">
        <f>AH179</f>
        <v/>
      </c>
      <c r="AI182" s="178">
        <f>AI179</f>
        <v/>
      </c>
      <c r="AJ182" s="178">
        <f>AJ179</f>
        <v/>
      </c>
      <c r="AK182" s="178">
        <f>AK179</f>
        <v/>
      </c>
      <c r="AL182" s="178">
        <f>AL179</f>
        <v/>
      </c>
      <c r="AM182" s="178">
        <f>AM179</f>
        <v/>
      </c>
      <c r="AN182" s="178">
        <f>AN179</f>
        <v/>
      </c>
      <c r="AO182" s="178">
        <f>AO179</f>
        <v/>
      </c>
      <c r="AP182" s="178">
        <f>AP179</f>
        <v/>
      </c>
      <c r="AQ182" s="178">
        <f>AQ179</f>
        <v/>
      </c>
      <c r="AR182" s="178">
        <f>AR179</f>
        <v/>
      </c>
      <c r="AS182" s="178">
        <f>AS179</f>
        <v/>
      </c>
      <c r="AT182" s="16" t="n"/>
      <c r="AU182" s="16" t="n"/>
      <c r="AV182" s="16" t="n"/>
      <c r="AW182" s="16" t="n"/>
      <c r="AX182" s="16" t="n"/>
      <c r="AY182" s="16" t="n"/>
      <c r="AZ182" s="16" t="n"/>
      <c r="BA182" s="16" t="n"/>
      <c r="BB182" s="16" t="n"/>
      <c r="BC182" s="16" t="n"/>
      <c r="BD182" s="16" t="n"/>
      <c r="BE182" s="16" t="n"/>
      <c r="BF182" s="16" t="n"/>
      <c r="BG182" s="16" t="n"/>
      <c r="BH182" s="16" t="n"/>
      <c r="BI182" s="16" t="n"/>
      <c r="BJ182" s="16" t="n"/>
      <c r="BK182" s="16" t="n"/>
      <c r="BL182" s="16" t="n"/>
      <c r="BM182" s="16" t="n"/>
    </row>
    <row r="183" ht="13.5" customHeight="1" s="251">
      <c r="A183" s="16" t="n"/>
      <c r="B183" s="16" t="n"/>
      <c r="C183" s="16" t="n"/>
      <c r="D183" s="16" t="n"/>
      <c r="E183" s="16" t="n"/>
      <c r="F183" s="16" t="n"/>
      <c r="G183" s="30" t="n"/>
      <c r="I183" s="16" t="n"/>
      <c r="J183" s="167" t="n"/>
      <c r="K183" s="19" t="n"/>
      <c r="L183" s="183" t="n"/>
      <c r="M183" s="183" t="n"/>
      <c r="N183" s="183" t="n"/>
      <c r="O183" s="183" t="n"/>
      <c r="P183" s="183" t="n"/>
      <c r="Q183" s="183" t="n"/>
      <c r="R183" s="183" t="n"/>
      <c r="S183" s="183" t="n"/>
      <c r="T183" s="183" t="n"/>
      <c r="U183" s="183" t="n"/>
      <c r="V183" s="183" t="n"/>
      <c r="W183" s="183" t="n"/>
      <c r="X183" s="183" t="n"/>
      <c r="Y183" s="183" t="n"/>
      <c r="Z183" s="183" t="n"/>
      <c r="AA183" s="183" t="n"/>
      <c r="AB183" s="183" t="n"/>
      <c r="AC183" s="183" t="n"/>
      <c r="AD183" s="183" t="n"/>
      <c r="AE183" s="183" t="n"/>
      <c r="AF183" s="183" t="n"/>
      <c r="AG183" s="183" t="n"/>
      <c r="AH183" s="183" t="n"/>
      <c r="AI183" s="183" t="n"/>
      <c r="AJ183" s="183" t="n"/>
      <c r="AK183" s="183" t="n"/>
      <c r="AL183" s="183" t="n"/>
      <c r="AM183" s="183" t="n"/>
      <c r="AN183" s="183" t="n"/>
      <c r="AO183" s="183" t="n"/>
      <c r="AP183" s="183" t="n"/>
      <c r="AQ183" s="183" t="n"/>
      <c r="AR183" s="183" t="n"/>
      <c r="AS183" s="183" t="n"/>
      <c r="AT183" s="16" t="n"/>
      <c r="AU183" s="16" t="n"/>
      <c r="AV183" s="16" t="n"/>
      <c r="AW183" s="16" t="n"/>
      <c r="AX183" s="16" t="n"/>
      <c r="AY183" s="16" t="n"/>
      <c r="AZ183" s="16" t="n"/>
      <c r="BA183" s="16" t="n"/>
      <c r="BB183" s="16" t="n"/>
      <c r="BC183" s="16" t="n"/>
      <c r="BD183" s="16" t="n"/>
      <c r="BE183" s="16" t="n"/>
      <c r="BF183" s="16" t="n"/>
      <c r="BG183" s="16" t="n"/>
      <c r="BH183" s="16" t="n"/>
      <c r="BI183" s="16" t="n"/>
      <c r="BJ183" s="16" t="n"/>
      <c r="BK183" s="16" t="n"/>
      <c r="BL183" s="16" t="n"/>
      <c r="BM183" s="16" t="n"/>
    </row>
    <row r="184" ht="13.5" customHeight="1" s="251">
      <c r="A184" s="16" t="n"/>
      <c r="B184" s="16" t="n"/>
      <c r="C184" s="16" t="n"/>
      <c r="D184" s="16" t="n"/>
      <c r="E184" s="16" t="n"/>
      <c r="F184" s="16" t="n"/>
      <c r="G184" s="30" t="n"/>
      <c r="I184" s="16" t="n"/>
      <c r="J184" s="16" t="n"/>
      <c r="K184" s="16" t="n"/>
      <c r="L184" s="157" t="n">
        <v>2017</v>
      </c>
      <c r="M184" s="157" t="n">
        <v>2018</v>
      </c>
      <c r="N184" s="157" t="n">
        <v>2019</v>
      </c>
      <c r="O184" s="157" t="n">
        <v>2020</v>
      </c>
      <c r="P184" s="157" t="n">
        <v>2021</v>
      </c>
      <c r="Q184" s="157" t="n">
        <v>2022</v>
      </c>
      <c r="R184" s="157" t="n">
        <v>2023</v>
      </c>
      <c r="S184" s="157" t="n">
        <v>2024</v>
      </c>
      <c r="T184" s="157" t="n">
        <v>2025</v>
      </c>
      <c r="U184" s="157" t="n">
        <v>2026</v>
      </c>
      <c r="V184" s="157" t="n">
        <v>2027</v>
      </c>
      <c r="W184" s="157" t="n">
        <v>2028</v>
      </c>
      <c r="X184" s="157" t="n">
        <v>2029</v>
      </c>
      <c r="Y184" s="157" t="n">
        <v>2030</v>
      </c>
      <c r="Z184" s="157" t="n">
        <v>2031</v>
      </c>
      <c r="AA184" s="157" t="n">
        <v>2032</v>
      </c>
      <c r="AB184" s="157" t="n">
        <v>2033</v>
      </c>
      <c r="AC184" s="157" t="n">
        <v>2034</v>
      </c>
      <c r="AD184" s="157" t="n">
        <v>2035</v>
      </c>
      <c r="AE184" s="157" t="n">
        <v>2036</v>
      </c>
      <c r="AF184" s="157" t="n">
        <v>2037</v>
      </c>
      <c r="AG184" s="157" t="n">
        <v>2038</v>
      </c>
      <c r="AH184" s="157" t="n">
        <v>2039</v>
      </c>
      <c r="AI184" s="157" t="n">
        <v>2040</v>
      </c>
      <c r="AJ184" s="157" t="n">
        <v>2041</v>
      </c>
      <c r="AK184" s="157" t="n">
        <v>2042</v>
      </c>
      <c r="AL184" s="157" t="n">
        <v>2043</v>
      </c>
      <c r="AM184" s="157" t="n">
        <v>2044</v>
      </c>
      <c r="AN184" s="157" t="n">
        <v>2045</v>
      </c>
      <c r="AO184" s="157" t="n">
        <v>2046</v>
      </c>
      <c r="AP184" s="157" t="n">
        <v>2047</v>
      </c>
      <c r="AQ184" s="157" t="n">
        <v>2048</v>
      </c>
      <c r="AR184" s="157" t="n">
        <v>2049</v>
      </c>
      <c r="AS184" s="157" t="n">
        <v>2050</v>
      </c>
      <c r="AT184" s="16" t="n"/>
      <c r="AU184" s="16" t="n"/>
      <c r="AV184" s="16" t="n"/>
      <c r="AW184" s="16" t="n"/>
      <c r="AX184" s="16" t="n"/>
      <c r="AY184" s="16" t="n"/>
      <c r="AZ184" s="16" t="n"/>
      <c r="BA184" s="16" t="n"/>
      <c r="BB184" s="16" t="n"/>
      <c r="BC184" s="16" t="n"/>
      <c r="BD184" s="16" t="n"/>
      <c r="BE184" s="16" t="n"/>
      <c r="BF184" s="16" t="n"/>
      <c r="BG184" s="16" t="n"/>
      <c r="BH184" s="16" t="n"/>
      <c r="BI184" s="16" t="n"/>
      <c r="BJ184" s="16" t="n"/>
      <c r="BK184" s="16" t="n"/>
      <c r="BL184" s="16" t="n"/>
      <c r="BM184" s="16" t="n"/>
    </row>
    <row r="185" ht="13.5" customHeight="1" s="251">
      <c r="A185" s="16" t="n"/>
      <c r="B185" s="16" t="n"/>
      <c r="C185" s="16" t="n"/>
      <c r="D185" s="16" t="n"/>
      <c r="E185" s="16" t="n"/>
      <c r="F185" s="16" t="n"/>
      <c r="G185" s="30" t="n"/>
      <c r="I185" s="16" t="n"/>
      <c r="J185" s="281" t="inlineStr">
        <is>
          <t>Variable Operation and Maintenance Expenses ($/MWh)</t>
        </is>
      </c>
      <c r="K185" s="160" t="inlineStr">
        <is>
          <t>Res PV - Seattle - Low</t>
        </is>
      </c>
      <c r="L185" s="184" t="n">
        <v>0</v>
      </c>
      <c r="M185" s="184" t="n">
        <v>0</v>
      </c>
      <c r="N185" s="184" t="n">
        <v>0</v>
      </c>
      <c r="O185" s="184" t="n">
        <v>0</v>
      </c>
      <c r="P185" s="184" t="n">
        <v>0</v>
      </c>
      <c r="Q185" s="184" t="n">
        <v>0</v>
      </c>
      <c r="R185" s="184" t="n">
        <v>0</v>
      </c>
      <c r="S185" s="184" t="n">
        <v>0</v>
      </c>
      <c r="T185" s="184" t="n">
        <v>0</v>
      </c>
      <c r="U185" s="184" t="n">
        <v>0</v>
      </c>
      <c r="V185" s="184" t="n">
        <v>0</v>
      </c>
      <c r="W185" s="184" t="n">
        <v>0</v>
      </c>
      <c r="X185" s="184" t="n">
        <v>0</v>
      </c>
      <c r="Y185" s="184" t="n">
        <v>0</v>
      </c>
      <c r="Z185" s="184" t="n">
        <v>0</v>
      </c>
      <c r="AA185" s="184" t="n">
        <v>0</v>
      </c>
      <c r="AB185" s="184" t="n">
        <v>0</v>
      </c>
      <c r="AC185" s="184" t="n">
        <v>0</v>
      </c>
      <c r="AD185" s="184" t="n">
        <v>0</v>
      </c>
      <c r="AE185" s="184" t="n">
        <v>0</v>
      </c>
      <c r="AF185" s="184" t="n">
        <v>0</v>
      </c>
      <c r="AG185" s="184" t="n">
        <v>0</v>
      </c>
      <c r="AH185" s="184" t="n">
        <v>0</v>
      </c>
      <c r="AI185" s="184" t="n">
        <v>0</v>
      </c>
      <c r="AJ185" s="184" t="n">
        <v>0</v>
      </c>
      <c r="AK185" s="184" t="n">
        <v>0</v>
      </c>
      <c r="AL185" s="184" t="n">
        <v>0</v>
      </c>
      <c r="AM185" s="184" t="n">
        <v>0</v>
      </c>
      <c r="AN185" s="184" t="n">
        <v>0</v>
      </c>
      <c r="AO185" s="184" t="n">
        <v>0</v>
      </c>
      <c r="AP185" s="184" t="n">
        <v>0</v>
      </c>
      <c r="AQ185" s="184" t="n">
        <v>0</v>
      </c>
      <c r="AR185" s="184" t="n">
        <v>0</v>
      </c>
      <c r="AS185" s="185" t="n">
        <v>0</v>
      </c>
      <c r="AT185" s="16" t="n"/>
      <c r="AU185" s="16" t="n"/>
      <c r="AV185" s="16" t="n"/>
      <c r="AW185" s="16" t="n"/>
      <c r="AX185" s="16" t="n"/>
      <c r="AY185" s="16" t="n"/>
      <c r="AZ185" s="16" t="n"/>
      <c r="BA185" s="16" t="n"/>
      <c r="BB185" s="16" t="n"/>
      <c r="BC185" s="16" t="n"/>
      <c r="BD185" s="16" t="n"/>
      <c r="BE185" s="16" t="n"/>
      <c r="BF185" s="16" t="n"/>
      <c r="BG185" s="16" t="n"/>
      <c r="BH185" s="16" t="n"/>
      <c r="BI185" s="16" t="n"/>
      <c r="BJ185" s="16" t="n"/>
      <c r="BK185" s="16" t="n"/>
      <c r="BL185" s="16" t="n"/>
      <c r="BM185" s="16" t="n"/>
    </row>
    <row r="186" ht="13.5" customHeight="1" s="251">
      <c r="A186" s="16" t="n"/>
      <c r="B186" s="16" t="n"/>
      <c r="C186" s="16" t="n"/>
      <c r="D186" s="16" t="n"/>
      <c r="E186" s="16" t="n"/>
      <c r="F186" s="16" t="n"/>
      <c r="G186" s="30" t="n"/>
      <c r="I186" s="16" t="n"/>
      <c r="J186" s="282" t="n"/>
      <c r="K186" s="19" t="inlineStr">
        <is>
          <t>Res PV - Seattle - Mid</t>
        </is>
      </c>
      <c r="L186" s="186" t="n">
        <v>0</v>
      </c>
      <c r="M186" s="186" t="n">
        <v>0</v>
      </c>
      <c r="N186" s="186" t="n">
        <v>0</v>
      </c>
      <c r="O186" s="186" t="n">
        <v>0</v>
      </c>
      <c r="P186" s="186" t="n">
        <v>0</v>
      </c>
      <c r="Q186" s="186" t="n">
        <v>0</v>
      </c>
      <c r="R186" s="186" t="n">
        <v>0</v>
      </c>
      <c r="S186" s="186" t="n">
        <v>0</v>
      </c>
      <c r="T186" s="186" t="n">
        <v>0</v>
      </c>
      <c r="U186" s="186" t="n">
        <v>0</v>
      </c>
      <c r="V186" s="186" t="n">
        <v>0</v>
      </c>
      <c r="W186" s="186" t="n">
        <v>0</v>
      </c>
      <c r="X186" s="186" t="n">
        <v>0</v>
      </c>
      <c r="Y186" s="186" t="n">
        <v>0</v>
      </c>
      <c r="Z186" s="186" t="n">
        <v>0</v>
      </c>
      <c r="AA186" s="186" t="n">
        <v>0</v>
      </c>
      <c r="AB186" s="186" t="n">
        <v>0</v>
      </c>
      <c r="AC186" s="186" t="n">
        <v>0</v>
      </c>
      <c r="AD186" s="186" t="n">
        <v>0</v>
      </c>
      <c r="AE186" s="186" t="n">
        <v>0</v>
      </c>
      <c r="AF186" s="186" t="n">
        <v>0</v>
      </c>
      <c r="AG186" s="186" t="n">
        <v>0</v>
      </c>
      <c r="AH186" s="186" t="n">
        <v>0</v>
      </c>
      <c r="AI186" s="186" t="n">
        <v>0</v>
      </c>
      <c r="AJ186" s="186" t="n">
        <v>0</v>
      </c>
      <c r="AK186" s="186" t="n">
        <v>0</v>
      </c>
      <c r="AL186" s="186" t="n">
        <v>0</v>
      </c>
      <c r="AM186" s="186" t="n">
        <v>0</v>
      </c>
      <c r="AN186" s="186" t="n">
        <v>0</v>
      </c>
      <c r="AO186" s="186" t="n">
        <v>0</v>
      </c>
      <c r="AP186" s="186" t="n">
        <v>0</v>
      </c>
      <c r="AQ186" s="186" t="n">
        <v>0</v>
      </c>
      <c r="AR186" s="186" t="n">
        <v>0</v>
      </c>
      <c r="AS186" s="187" t="n">
        <v>0</v>
      </c>
      <c r="AT186" s="16" t="n"/>
      <c r="AU186" s="16" t="n"/>
      <c r="AV186" s="16" t="n"/>
      <c r="AW186" s="16" t="n"/>
      <c r="AX186" s="16" t="n"/>
      <c r="AY186" s="16" t="n"/>
      <c r="AZ186" s="16" t="n"/>
      <c r="BA186" s="16" t="n"/>
      <c r="BB186" s="16" t="n"/>
      <c r="BC186" s="16" t="n"/>
      <c r="BD186" s="16" t="n"/>
      <c r="BE186" s="16" t="n"/>
      <c r="BF186" s="16" t="n"/>
      <c r="BG186" s="16" t="n"/>
      <c r="BH186" s="16" t="n"/>
      <c r="BI186" s="16" t="n"/>
      <c r="BJ186" s="16" t="n"/>
      <c r="BK186" s="16" t="n"/>
      <c r="BL186" s="16" t="n"/>
      <c r="BM186" s="16" t="n"/>
    </row>
    <row r="187" ht="13.5" customHeight="1" s="251">
      <c r="A187" s="16" t="n"/>
      <c r="B187" s="16" t="n"/>
      <c r="C187" s="16" t="n"/>
      <c r="D187" s="16" t="n"/>
      <c r="E187" s="16" t="n"/>
      <c r="F187" s="16" t="n"/>
      <c r="G187" s="30" t="n"/>
      <c r="I187" s="16" t="n"/>
      <c r="J187" s="282" t="n"/>
      <c r="K187" s="164" t="inlineStr">
        <is>
          <t>Res PV - Seattle - Constant</t>
        </is>
      </c>
      <c r="L187" s="188" t="n">
        <v>0</v>
      </c>
      <c r="M187" s="188" t="n">
        <v>0</v>
      </c>
      <c r="N187" s="188" t="n">
        <v>0</v>
      </c>
      <c r="O187" s="188" t="n">
        <v>0</v>
      </c>
      <c r="P187" s="188" t="n">
        <v>0</v>
      </c>
      <c r="Q187" s="188" t="n">
        <v>0</v>
      </c>
      <c r="R187" s="188" t="n">
        <v>0</v>
      </c>
      <c r="S187" s="188" t="n">
        <v>0</v>
      </c>
      <c r="T187" s="188" t="n">
        <v>0</v>
      </c>
      <c r="U187" s="188" t="n">
        <v>0</v>
      </c>
      <c r="V187" s="188" t="n">
        <v>0</v>
      </c>
      <c r="W187" s="188" t="n">
        <v>0</v>
      </c>
      <c r="X187" s="188" t="n">
        <v>0</v>
      </c>
      <c r="Y187" s="188" t="n">
        <v>0</v>
      </c>
      <c r="Z187" s="188" t="n">
        <v>0</v>
      </c>
      <c r="AA187" s="188" t="n">
        <v>0</v>
      </c>
      <c r="AB187" s="188" t="n">
        <v>0</v>
      </c>
      <c r="AC187" s="188" t="n">
        <v>0</v>
      </c>
      <c r="AD187" s="188" t="n">
        <v>0</v>
      </c>
      <c r="AE187" s="188" t="n">
        <v>0</v>
      </c>
      <c r="AF187" s="188" t="n">
        <v>0</v>
      </c>
      <c r="AG187" s="188" t="n">
        <v>0</v>
      </c>
      <c r="AH187" s="188" t="n">
        <v>0</v>
      </c>
      <c r="AI187" s="188" t="n">
        <v>0</v>
      </c>
      <c r="AJ187" s="188" t="n">
        <v>0</v>
      </c>
      <c r="AK187" s="188" t="n">
        <v>0</v>
      </c>
      <c r="AL187" s="188" t="n">
        <v>0</v>
      </c>
      <c r="AM187" s="188" t="n">
        <v>0</v>
      </c>
      <c r="AN187" s="188" t="n">
        <v>0</v>
      </c>
      <c r="AO187" s="188" t="n">
        <v>0</v>
      </c>
      <c r="AP187" s="188" t="n">
        <v>0</v>
      </c>
      <c r="AQ187" s="188" t="n">
        <v>0</v>
      </c>
      <c r="AR187" s="188" t="n">
        <v>0</v>
      </c>
      <c r="AS187" s="189" t="n">
        <v>0</v>
      </c>
      <c r="AT187" s="16" t="n"/>
      <c r="AU187" s="16" t="n"/>
      <c r="AV187" s="16" t="n"/>
      <c r="AW187" s="16" t="n"/>
      <c r="AX187" s="16" t="n"/>
      <c r="AY187" s="16" t="n"/>
      <c r="AZ187" s="16" t="n"/>
      <c r="BA187" s="16" t="n"/>
      <c r="BB187" s="16" t="n"/>
      <c r="BC187" s="16" t="n"/>
      <c r="BD187" s="16" t="n"/>
      <c r="BE187" s="16" t="n"/>
      <c r="BF187" s="16" t="n"/>
      <c r="BG187" s="16" t="n"/>
      <c r="BH187" s="16" t="n"/>
      <c r="BI187" s="16" t="n"/>
      <c r="BJ187" s="16" t="n"/>
      <c r="BK187" s="16" t="n"/>
      <c r="BL187" s="16" t="n"/>
      <c r="BM187" s="16" t="n"/>
    </row>
    <row r="188" ht="13.5" customHeight="1" s="251">
      <c r="A188" s="16" t="n"/>
      <c r="B188" s="16" t="n"/>
      <c r="C188" s="16" t="n"/>
      <c r="D188" s="16" t="n"/>
      <c r="E188" s="16" t="n"/>
      <c r="F188" s="16" t="n"/>
      <c r="G188" s="30" t="n"/>
      <c r="I188" s="16" t="n"/>
      <c r="J188" s="282" t="n"/>
      <c r="K188" s="160" t="inlineStr">
        <is>
          <t>Res PV - Chicago - Low</t>
        </is>
      </c>
      <c r="L188" s="190" t="n">
        <v>0</v>
      </c>
      <c r="M188" s="190" t="n">
        <v>0</v>
      </c>
      <c r="N188" s="190" t="n">
        <v>0</v>
      </c>
      <c r="O188" s="190" t="n">
        <v>0</v>
      </c>
      <c r="P188" s="190" t="n">
        <v>0</v>
      </c>
      <c r="Q188" s="190" t="n">
        <v>0</v>
      </c>
      <c r="R188" s="190" t="n">
        <v>0</v>
      </c>
      <c r="S188" s="190" t="n">
        <v>0</v>
      </c>
      <c r="T188" s="190" t="n">
        <v>0</v>
      </c>
      <c r="U188" s="190" t="n">
        <v>0</v>
      </c>
      <c r="V188" s="190" t="n">
        <v>0</v>
      </c>
      <c r="W188" s="190" t="n">
        <v>0</v>
      </c>
      <c r="X188" s="190" t="n">
        <v>0</v>
      </c>
      <c r="Y188" s="190" t="n">
        <v>0</v>
      </c>
      <c r="Z188" s="190" t="n">
        <v>0</v>
      </c>
      <c r="AA188" s="190" t="n">
        <v>0</v>
      </c>
      <c r="AB188" s="190" t="n">
        <v>0</v>
      </c>
      <c r="AC188" s="190" t="n">
        <v>0</v>
      </c>
      <c r="AD188" s="190" t="n">
        <v>0</v>
      </c>
      <c r="AE188" s="190" t="n">
        <v>0</v>
      </c>
      <c r="AF188" s="190" t="n">
        <v>0</v>
      </c>
      <c r="AG188" s="190" t="n">
        <v>0</v>
      </c>
      <c r="AH188" s="190" t="n">
        <v>0</v>
      </c>
      <c r="AI188" s="190" t="n">
        <v>0</v>
      </c>
      <c r="AJ188" s="190" t="n">
        <v>0</v>
      </c>
      <c r="AK188" s="190" t="n">
        <v>0</v>
      </c>
      <c r="AL188" s="190" t="n">
        <v>0</v>
      </c>
      <c r="AM188" s="190" t="n">
        <v>0</v>
      </c>
      <c r="AN188" s="190" t="n">
        <v>0</v>
      </c>
      <c r="AO188" s="190" t="n">
        <v>0</v>
      </c>
      <c r="AP188" s="190" t="n">
        <v>0</v>
      </c>
      <c r="AQ188" s="190" t="n">
        <v>0</v>
      </c>
      <c r="AR188" s="190" t="n">
        <v>0</v>
      </c>
      <c r="AS188" s="191" t="n">
        <v>0</v>
      </c>
      <c r="AT188" s="16" t="n"/>
      <c r="AU188" s="16" t="n"/>
      <c r="AV188" s="16" t="n"/>
      <c r="AW188" s="16" t="n"/>
      <c r="AX188" s="16" t="n"/>
      <c r="AY188" s="16" t="n"/>
      <c r="AZ188" s="16" t="n"/>
      <c r="BA188" s="16" t="n"/>
      <c r="BB188" s="16" t="n"/>
      <c r="BC188" s="16" t="n"/>
      <c r="BD188" s="16" t="n"/>
      <c r="BE188" s="16" t="n"/>
      <c r="BF188" s="16" t="n"/>
      <c r="BG188" s="16" t="n"/>
      <c r="BH188" s="16" t="n"/>
      <c r="BI188" s="16" t="n"/>
      <c r="BJ188" s="16" t="n"/>
      <c r="BK188" s="16" t="n"/>
      <c r="BL188" s="16" t="n"/>
      <c r="BM188" s="16" t="n"/>
    </row>
    <row r="189" ht="13.5" customHeight="1" s="251">
      <c r="A189" s="16" t="n"/>
      <c r="B189" s="16" t="n"/>
      <c r="C189" s="16" t="n"/>
      <c r="D189" s="16" t="n"/>
      <c r="E189" s="16" t="n"/>
      <c r="F189" s="16" t="n"/>
      <c r="G189" s="30" t="n"/>
      <c r="I189" s="16" t="n"/>
      <c r="J189" s="282" t="n"/>
      <c r="K189" s="19" t="inlineStr">
        <is>
          <t>Res PV - Chicago - Mid</t>
        </is>
      </c>
      <c r="L189" s="186" t="n">
        <v>0</v>
      </c>
      <c r="M189" s="186" t="n">
        <v>0</v>
      </c>
      <c r="N189" s="186" t="n">
        <v>0</v>
      </c>
      <c r="O189" s="186" t="n">
        <v>0</v>
      </c>
      <c r="P189" s="186" t="n">
        <v>0</v>
      </c>
      <c r="Q189" s="186" t="n">
        <v>0</v>
      </c>
      <c r="R189" s="186" t="n">
        <v>0</v>
      </c>
      <c r="S189" s="186" t="n">
        <v>0</v>
      </c>
      <c r="T189" s="186" t="n">
        <v>0</v>
      </c>
      <c r="U189" s="186" t="n">
        <v>0</v>
      </c>
      <c r="V189" s="186" t="n">
        <v>0</v>
      </c>
      <c r="W189" s="186" t="n">
        <v>0</v>
      </c>
      <c r="X189" s="186" t="n">
        <v>0</v>
      </c>
      <c r="Y189" s="186" t="n">
        <v>0</v>
      </c>
      <c r="Z189" s="186" t="n">
        <v>0</v>
      </c>
      <c r="AA189" s="186" t="n">
        <v>0</v>
      </c>
      <c r="AB189" s="186" t="n">
        <v>0</v>
      </c>
      <c r="AC189" s="186" t="n">
        <v>0</v>
      </c>
      <c r="AD189" s="186" t="n">
        <v>0</v>
      </c>
      <c r="AE189" s="186" t="n">
        <v>0</v>
      </c>
      <c r="AF189" s="186" t="n">
        <v>0</v>
      </c>
      <c r="AG189" s="186" t="n">
        <v>0</v>
      </c>
      <c r="AH189" s="186" t="n">
        <v>0</v>
      </c>
      <c r="AI189" s="186" t="n">
        <v>0</v>
      </c>
      <c r="AJ189" s="186" t="n">
        <v>0</v>
      </c>
      <c r="AK189" s="186" t="n">
        <v>0</v>
      </c>
      <c r="AL189" s="186" t="n">
        <v>0</v>
      </c>
      <c r="AM189" s="186" t="n">
        <v>0</v>
      </c>
      <c r="AN189" s="186" t="n">
        <v>0</v>
      </c>
      <c r="AO189" s="186" t="n">
        <v>0</v>
      </c>
      <c r="AP189" s="186" t="n">
        <v>0</v>
      </c>
      <c r="AQ189" s="186" t="n">
        <v>0</v>
      </c>
      <c r="AR189" s="186" t="n">
        <v>0</v>
      </c>
      <c r="AS189" s="187" t="n">
        <v>0</v>
      </c>
      <c r="AT189" s="16" t="n"/>
      <c r="AU189" s="16" t="n"/>
      <c r="AV189" s="16" t="n"/>
      <c r="AW189" s="16" t="n"/>
      <c r="AX189" s="16" t="n"/>
      <c r="AY189" s="16" t="n"/>
      <c r="AZ189" s="16" t="n"/>
      <c r="BA189" s="16" t="n"/>
      <c r="BB189" s="16" t="n"/>
      <c r="BC189" s="16" t="n"/>
      <c r="BD189" s="16" t="n"/>
      <c r="BE189" s="16" t="n"/>
      <c r="BF189" s="16" t="n"/>
      <c r="BG189" s="16" t="n"/>
      <c r="BH189" s="16" t="n"/>
      <c r="BI189" s="16" t="n"/>
      <c r="BJ189" s="16" t="n"/>
      <c r="BK189" s="16" t="n"/>
      <c r="BL189" s="16" t="n"/>
      <c r="BM189" s="16" t="n"/>
    </row>
    <row r="190" ht="13.5" customHeight="1" s="251">
      <c r="A190" s="16" t="n"/>
      <c r="B190" s="16" t="n"/>
      <c r="C190" s="16" t="n"/>
      <c r="D190" s="16" t="n"/>
      <c r="E190" s="16" t="n"/>
      <c r="F190" s="16" t="n"/>
      <c r="G190" s="30" t="n"/>
      <c r="I190" s="16" t="n"/>
      <c r="J190" s="282" t="n"/>
      <c r="K190" s="164" t="inlineStr">
        <is>
          <t>Res PV - Chicago - Constant</t>
        </is>
      </c>
      <c r="L190" s="188" t="n">
        <v>0</v>
      </c>
      <c r="M190" s="188" t="n">
        <v>0</v>
      </c>
      <c r="N190" s="188" t="n">
        <v>0</v>
      </c>
      <c r="O190" s="188" t="n">
        <v>0</v>
      </c>
      <c r="P190" s="188" t="n">
        <v>0</v>
      </c>
      <c r="Q190" s="188" t="n">
        <v>0</v>
      </c>
      <c r="R190" s="188" t="n">
        <v>0</v>
      </c>
      <c r="S190" s="188" t="n">
        <v>0</v>
      </c>
      <c r="T190" s="188" t="n">
        <v>0</v>
      </c>
      <c r="U190" s="188" t="n">
        <v>0</v>
      </c>
      <c r="V190" s="188" t="n">
        <v>0</v>
      </c>
      <c r="W190" s="188" t="n">
        <v>0</v>
      </c>
      <c r="X190" s="188" t="n">
        <v>0</v>
      </c>
      <c r="Y190" s="188" t="n">
        <v>0</v>
      </c>
      <c r="Z190" s="188" t="n">
        <v>0</v>
      </c>
      <c r="AA190" s="188" t="n">
        <v>0</v>
      </c>
      <c r="AB190" s="188" t="n">
        <v>0</v>
      </c>
      <c r="AC190" s="188" t="n">
        <v>0</v>
      </c>
      <c r="AD190" s="188" t="n">
        <v>0</v>
      </c>
      <c r="AE190" s="188" t="n">
        <v>0</v>
      </c>
      <c r="AF190" s="188" t="n">
        <v>0</v>
      </c>
      <c r="AG190" s="188" t="n">
        <v>0</v>
      </c>
      <c r="AH190" s="188" t="n">
        <v>0</v>
      </c>
      <c r="AI190" s="188" t="n">
        <v>0</v>
      </c>
      <c r="AJ190" s="188" t="n">
        <v>0</v>
      </c>
      <c r="AK190" s="188" t="n">
        <v>0</v>
      </c>
      <c r="AL190" s="188" t="n">
        <v>0</v>
      </c>
      <c r="AM190" s="188" t="n">
        <v>0</v>
      </c>
      <c r="AN190" s="188" t="n">
        <v>0</v>
      </c>
      <c r="AO190" s="188" t="n">
        <v>0</v>
      </c>
      <c r="AP190" s="188" t="n">
        <v>0</v>
      </c>
      <c r="AQ190" s="188" t="n">
        <v>0</v>
      </c>
      <c r="AR190" s="188" t="n">
        <v>0</v>
      </c>
      <c r="AS190" s="189" t="n">
        <v>0</v>
      </c>
      <c r="AT190" s="16" t="n"/>
      <c r="AU190" s="16" t="n"/>
      <c r="AV190" s="16" t="n"/>
      <c r="AW190" s="16" t="n"/>
      <c r="AX190" s="16" t="n"/>
      <c r="AY190" s="16" t="n"/>
      <c r="AZ190" s="16" t="n"/>
      <c r="BA190" s="16" t="n"/>
      <c r="BB190" s="16" t="n"/>
      <c r="BC190" s="16" t="n"/>
      <c r="BD190" s="16" t="n"/>
      <c r="BE190" s="16" t="n"/>
      <c r="BF190" s="16" t="n"/>
      <c r="BG190" s="16" t="n"/>
      <c r="BH190" s="16" t="n"/>
      <c r="BI190" s="16" t="n"/>
      <c r="BJ190" s="16" t="n"/>
      <c r="BK190" s="16" t="n"/>
      <c r="BL190" s="16" t="n"/>
      <c r="BM190" s="16" t="n"/>
    </row>
    <row r="191" ht="13.5" customHeight="1" s="251">
      <c r="A191" s="16" t="n"/>
      <c r="B191" s="16" t="n"/>
      <c r="C191" s="16" t="n"/>
      <c r="D191" s="16" t="n"/>
      <c r="E191" s="16" t="n"/>
      <c r="F191" s="16" t="n"/>
      <c r="G191" s="30" t="n"/>
      <c r="I191" s="16" t="n"/>
      <c r="J191" s="282" t="n"/>
      <c r="K191" s="160" t="inlineStr">
        <is>
          <t>Res PV - Kansas City - Low</t>
        </is>
      </c>
      <c r="L191" s="190" t="n">
        <v>0</v>
      </c>
      <c r="M191" s="190" t="n">
        <v>0</v>
      </c>
      <c r="N191" s="190" t="n">
        <v>0</v>
      </c>
      <c r="O191" s="190" t="n">
        <v>0</v>
      </c>
      <c r="P191" s="190" t="n">
        <v>0</v>
      </c>
      <c r="Q191" s="190" t="n">
        <v>0</v>
      </c>
      <c r="R191" s="190" t="n">
        <v>0</v>
      </c>
      <c r="S191" s="190" t="n">
        <v>0</v>
      </c>
      <c r="T191" s="190" t="n">
        <v>0</v>
      </c>
      <c r="U191" s="190" t="n">
        <v>0</v>
      </c>
      <c r="V191" s="190" t="n">
        <v>0</v>
      </c>
      <c r="W191" s="190" t="n">
        <v>0</v>
      </c>
      <c r="X191" s="190" t="n">
        <v>0</v>
      </c>
      <c r="Y191" s="190" t="n">
        <v>0</v>
      </c>
      <c r="Z191" s="190" t="n">
        <v>0</v>
      </c>
      <c r="AA191" s="190" t="n">
        <v>0</v>
      </c>
      <c r="AB191" s="190" t="n">
        <v>0</v>
      </c>
      <c r="AC191" s="190" t="n">
        <v>0</v>
      </c>
      <c r="AD191" s="190" t="n">
        <v>0</v>
      </c>
      <c r="AE191" s="190" t="n">
        <v>0</v>
      </c>
      <c r="AF191" s="190" t="n">
        <v>0</v>
      </c>
      <c r="AG191" s="190" t="n">
        <v>0</v>
      </c>
      <c r="AH191" s="190" t="n">
        <v>0</v>
      </c>
      <c r="AI191" s="190" t="n">
        <v>0</v>
      </c>
      <c r="AJ191" s="190" t="n">
        <v>0</v>
      </c>
      <c r="AK191" s="190" t="n">
        <v>0</v>
      </c>
      <c r="AL191" s="190" t="n">
        <v>0</v>
      </c>
      <c r="AM191" s="190" t="n">
        <v>0</v>
      </c>
      <c r="AN191" s="190" t="n">
        <v>0</v>
      </c>
      <c r="AO191" s="190" t="n">
        <v>0</v>
      </c>
      <c r="AP191" s="190" t="n">
        <v>0</v>
      </c>
      <c r="AQ191" s="190" t="n">
        <v>0</v>
      </c>
      <c r="AR191" s="190" t="n">
        <v>0</v>
      </c>
      <c r="AS191" s="191" t="n">
        <v>0</v>
      </c>
      <c r="AT191" s="16" t="n"/>
      <c r="AU191" s="16" t="n"/>
      <c r="AV191" s="16" t="n"/>
      <c r="AW191" s="16" t="n"/>
      <c r="AX191" s="16" t="n"/>
      <c r="AY191" s="16" t="n"/>
      <c r="AZ191" s="16" t="n"/>
      <c r="BA191" s="16" t="n"/>
      <c r="BB191" s="16" t="n"/>
      <c r="BC191" s="16" t="n"/>
      <c r="BD191" s="16" t="n"/>
      <c r="BE191" s="16" t="n"/>
      <c r="BF191" s="16" t="n"/>
      <c r="BG191" s="16" t="n"/>
      <c r="BH191" s="16" t="n"/>
      <c r="BI191" s="16" t="n"/>
      <c r="BJ191" s="16" t="n"/>
      <c r="BK191" s="16" t="n"/>
      <c r="BL191" s="16" t="n"/>
      <c r="BM191" s="16" t="n"/>
    </row>
    <row r="192" ht="13.5" customHeight="1" s="251">
      <c r="A192" s="16" t="n"/>
      <c r="B192" s="16" t="n"/>
      <c r="C192" s="16" t="n"/>
      <c r="D192" s="16" t="n"/>
      <c r="E192" s="16" t="n"/>
      <c r="F192" s="16" t="n"/>
      <c r="G192" s="30" t="n"/>
      <c r="I192" s="16" t="n"/>
      <c r="J192" s="282" t="n"/>
      <c r="K192" s="19" t="inlineStr">
        <is>
          <t>Res PV - Kansas City - Mid</t>
        </is>
      </c>
      <c r="L192" s="186" t="n">
        <v>0</v>
      </c>
      <c r="M192" s="186" t="n">
        <v>0</v>
      </c>
      <c r="N192" s="186" t="n">
        <v>0</v>
      </c>
      <c r="O192" s="186" t="n">
        <v>0</v>
      </c>
      <c r="P192" s="186" t="n">
        <v>0</v>
      </c>
      <c r="Q192" s="186" t="n">
        <v>0</v>
      </c>
      <c r="R192" s="186" t="n">
        <v>0</v>
      </c>
      <c r="S192" s="186" t="n">
        <v>0</v>
      </c>
      <c r="T192" s="186" t="n">
        <v>0</v>
      </c>
      <c r="U192" s="186" t="n">
        <v>0</v>
      </c>
      <c r="V192" s="186" t="n">
        <v>0</v>
      </c>
      <c r="W192" s="186" t="n">
        <v>0</v>
      </c>
      <c r="X192" s="186" t="n">
        <v>0</v>
      </c>
      <c r="Y192" s="186" t="n">
        <v>0</v>
      </c>
      <c r="Z192" s="186" t="n">
        <v>0</v>
      </c>
      <c r="AA192" s="186" t="n">
        <v>0</v>
      </c>
      <c r="AB192" s="186" t="n">
        <v>0</v>
      </c>
      <c r="AC192" s="186" t="n">
        <v>0</v>
      </c>
      <c r="AD192" s="186" t="n">
        <v>0</v>
      </c>
      <c r="AE192" s="186" t="n">
        <v>0</v>
      </c>
      <c r="AF192" s="186" t="n">
        <v>0</v>
      </c>
      <c r="AG192" s="186" t="n">
        <v>0</v>
      </c>
      <c r="AH192" s="186" t="n">
        <v>0</v>
      </c>
      <c r="AI192" s="186" t="n">
        <v>0</v>
      </c>
      <c r="AJ192" s="186" t="n">
        <v>0</v>
      </c>
      <c r="AK192" s="186" t="n">
        <v>0</v>
      </c>
      <c r="AL192" s="186" t="n">
        <v>0</v>
      </c>
      <c r="AM192" s="186" t="n">
        <v>0</v>
      </c>
      <c r="AN192" s="186" t="n">
        <v>0</v>
      </c>
      <c r="AO192" s="186" t="n">
        <v>0</v>
      </c>
      <c r="AP192" s="186" t="n">
        <v>0</v>
      </c>
      <c r="AQ192" s="186" t="n">
        <v>0</v>
      </c>
      <c r="AR192" s="186" t="n">
        <v>0</v>
      </c>
      <c r="AS192" s="187" t="n">
        <v>0</v>
      </c>
      <c r="AT192" s="16" t="n"/>
      <c r="AU192" s="16" t="n"/>
      <c r="AV192" s="16" t="n"/>
      <c r="AW192" s="16" t="n"/>
      <c r="AX192" s="16" t="n"/>
      <c r="AY192" s="16" t="n"/>
      <c r="AZ192" s="16" t="n"/>
      <c r="BA192" s="16" t="n"/>
      <c r="BB192" s="16" t="n"/>
      <c r="BC192" s="16" t="n"/>
      <c r="BD192" s="16" t="n"/>
      <c r="BE192" s="16" t="n"/>
      <c r="BF192" s="16" t="n"/>
      <c r="BG192" s="16" t="n"/>
      <c r="BH192" s="16" t="n"/>
      <c r="BI192" s="16" t="n"/>
      <c r="BJ192" s="16" t="n"/>
      <c r="BK192" s="16" t="n"/>
      <c r="BL192" s="16" t="n"/>
      <c r="BM192" s="16" t="n"/>
    </row>
    <row r="193" ht="13.5" customHeight="1" s="251">
      <c r="A193" s="16" t="inlineStr">
        <is>
          <t xml:space="preserve"> </t>
        </is>
      </c>
      <c r="B193" s="16" t="n"/>
      <c r="C193" s="16" t="n"/>
      <c r="D193" s="16" t="n"/>
      <c r="E193" s="16" t="n"/>
      <c r="F193" s="16" t="n"/>
      <c r="G193" s="30" t="n"/>
      <c r="I193" s="16" t="n"/>
      <c r="J193" s="282" t="n"/>
      <c r="K193" s="164" t="inlineStr">
        <is>
          <t>Res PV - Kansas City - Constant</t>
        </is>
      </c>
      <c r="L193" s="192" t="n">
        <v>0</v>
      </c>
      <c r="M193" s="192" t="n">
        <v>0</v>
      </c>
      <c r="N193" s="192" t="n">
        <v>0</v>
      </c>
      <c r="O193" s="192" t="n">
        <v>0</v>
      </c>
      <c r="P193" s="192" t="n">
        <v>0</v>
      </c>
      <c r="Q193" s="192" t="n">
        <v>0</v>
      </c>
      <c r="R193" s="192" t="n">
        <v>0</v>
      </c>
      <c r="S193" s="192" t="n">
        <v>0</v>
      </c>
      <c r="T193" s="192" t="n">
        <v>0</v>
      </c>
      <c r="U193" s="192" t="n">
        <v>0</v>
      </c>
      <c r="V193" s="192" t="n">
        <v>0</v>
      </c>
      <c r="W193" s="192" t="n">
        <v>0</v>
      </c>
      <c r="X193" s="192" t="n">
        <v>0</v>
      </c>
      <c r="Y193" s="192" t="n">
        <v>0</v>
      </c>
      <c r="Z193" s="192" t="n">
        <v>0</v>
      </c>
      <c r="AA193" s="192" t="n">
        <v>0</v>
      </c>
      <c r="AB193" s="192" t="n">
        <v>0</v>
      </c>
      <c r="AC193" s="192" t="n">
        <v>0</v>
      </c>
      <c r="AD193" s="192" t="n">
        <v>0</v>
      </c>
      <c r="AE193" s="192" t="n">
        <v>0</v>
      </c>
      <c r="AF193" s="192" t="n">
        <v>0</v>
      </c>
      <c r="AG193" s="192" t="n">
        <v>0</v>
      </c>
      <c r="AH193" s="192" t="n">
        <v>0</v>
      </c>
      <c r="AI193" s="192" t="n">
        <v>0</v>
      </c>
      <c r="AJ193" s="192" t="n">
        <v>0</v>
      </c>
      <c r="AK193" s="192" t="n">
        <v>0</v>
      </c>
      <c r="AL193" s="192" t="n">
        <v>0</v>
      </c>
      <c r="AM193" s="192" t="n">
        <v>0</v>
      </c>
      <c r="AN193" s="192" t="n">
        <v>0</v>
      </c>
      <c r="AO193" s="192" t="n">
        <v>0</v>
      </c>
      <c r="AP193" s="192" t="n">
        <v>0</v>
      </c>
      <c r="AQ193" s="192" t="n">
        <v>0</v>
      </c>
      <c r="AR193" s="192" t="n">
        <v>0</v>
      </c>
      <c r="AS193" s="193" t="n">
        <v>0</v>
      </c>
      <c r="AT193" s="16" t="n"/>
      <c r="AU193" s="16" t="n"/>
      <c r="AV193" s="16" t="n"/>
      <c r="AW193" s="16" t="n"/>
      <c r="AX193" s="16" t="n"/>
      <c r="AY193" s="16" t="n"/>
      <c r="AZ193" s="16" t="n"/>
      <c r="BA193" s="16" t="n"/>
      <c r="BB193" s="16" t="n"/>
      <c r="BC193" s="16" t="n"/>
      <c r="BD193" s="16" t="n"/>
      <c r="BE193" s="16" t="n"/>
      <c r="BF193" s="16" t="n"/>
      <c r="BG193" s="16" t="n"/>
      <c r="BH193" s="16" t="n"/>
      <c r="BI193" s="16" t="n"/>
      <c r="BJ193" s="16" t="n"/>
      <c r="BK193" s="16" t="n"/>
      <c r="BL193" s="16" t="n"/>
      <c r="BM193" s="16" t="n"/>
    </row>
    <row r="194" ht="13.5" customHeight="1" s="251">
      <c r="A194" s="16" t="n"/>
      <c r="B194" s="16" t="n"/>
      <c r="C194" s="16" t="n"/>
      <c r="D194" s="16" t="n"/>
      <c r="E194" s="16" t="n"/>
      <c r="F194" s="16" t="n"/>
      <c r="G194" s="30" t="n"/>
      <c r="I194" s="16" t="n"/>
      <c r="J194" s="282" t="n"/>
      <c r="K194" s="160" t="inlineStr">
        <is>
          <t>Res PV - Los Angeles - Low</t>
        </is>
      </c>
      <c r="L194" s="190" t="n">
        <v>0</v>
      </c>
      <c r="M194" s="190" t="n">
        <v>0</v>
      </c>
      <c r="N194" s="190" t="n">
        <v>0</v>
      </c>
      <c r="O194" s="190" t="n">
        <v>0</v>
      </c>
      <c r="P194" s="190" t="n">
        <v>0</v>
      </c>
      <c r="Q194" s="190" t="n">
        <v>0</v>
      </c>
      <c r="R194" s="190" t="n">
        <v>0</v>
      </c>
      <c r="S194" s="190" t="n">
        <v>0</v>
      </c>
      <c r="T194" s="190" t="n">
        <v>0</v>
      </c>
      <c r="U194" s="190" t="n">
        <v>0</v>
      </c>
      <c r="V194" s="190" t="n">
        <v>0</v>
      </c>
      <c r="W194" s="190" t="n">
        <v>0</v>
      </c>
      <c r="X194" s="190" t="n">
        <v>0</v>
      </c>
      <c r="Y194" s="190" t="n">
        <v>0</v>
      </c>
      <c r="Z194" s="190" t="n">
        <v>0</v>
      </c>
      <c r="AA194" s="190" t="n">
        <v>0</v>
      </c>
      <c r="AB194" s="190" t="n">
        <v>0</v>
      </c>
      <c r="AC194" s="190" t="n">
        <v>0</v>
      </c>
      <c r="AD194" s="190" t="n">
        <v>0</v>
      </c>
      <c r="AE194" s="190" t="n">
        <v>0</v>
      </c>
      <c r="AF194" s="190" t="n">
        <v>0</v>
      </c>
      <c r="AG194" s="190" t="n">
        <v>0</v>
      </c>
      <c r="AH194" s="190" t="n">
        <v>0</v>
      </c>
      <c r="AI194" s="190" t="n">
        <v>0</v>
      </c>
      <c r="AJ194" s="190" t="n">
        <v>0</v>
      </c>
      <c r="AK194" s="190" t="n">
        <v>0</v>
      </c>
      <c r="AL194" s="190" t="n">
        <v>0</v>
      </c>
      <c r="AM194" s="190" t="n">
        <v>0</v>
      </c>
      <c r="AN194" s="190" t="n">
        <v>0</v>
      </c>
      <c r="AO194" s="190" t="n">
        <v>0</v>
      </c>
      <c r="AP194" s="190" t="n">
        <v>0</v>
      </c>
      <c r="AQ194" s="190" t="n">
        <v>0</v>
      </c>
      <c r="AR194" s="190" t="n">
        <v>0</v>
      </c>
      <c r="AS194" s="191" t="n">
        <v>0</v>
      </c>
      <c r="AT194" s="16" t="n"/>
      <c r="AU194" s="16" t="n"/>
      <c r="AV194" s="16" t="n"/>
      <c r="AW194" s="16" t="n"/>
      <c r="AX194" s="16" t="n"/>
      <c r="AY194" s="16" t="n"/>
      <c r="AZ194" s="16" t="n"/>
      <c r="BA194" s="16" t="n"/>
      <c r="BB194" s="16" t="n"/>
      <c r="BC194" s="16" t="n"/>
      <c r="BD194" s="16" t="n"/>
      <c r="BE194" s="16" t="n"/>
      <c r="BF194" s="16" t="n"/>
      <c r="BG194" s="16" t="n"/>
      <c r="BH194" s="16" t="n"/>
      <c r="BI194" s="16" t="n"/>
      <c r="BJ194" s="16" t="n"/>
      <c r="BK194" s="16" t="n"/>
      <c r="BL194" s="16" t="n"/>
      <c r="BM194" s="16" t="n"/>
    </row>
    <row r="195" ht="13.5" customHeight="1" s="251">
      <c r="A195" s="16" t="n"/>
      <c r="B195" s="16" t="n"/>
      <c r="C195" s="16" t="n"/>
      <c r="D195" s="16" t="n"/>
      <c r="E195" s="16" t="n"/>
      <c r="F195" s="16" t="n"/>
      <c r="G195" s="30" t="n"/>
      <c r="I195" s="16" t="n"/>
      <c r="J195" s="282" t="n"/>
      <c r="K195" s="19" t="inlineStr">
        <is>
          <t>Res PV - Los Angeles - Mid</t>
        </is>
      </c>
      <c r="L195" s="186" t="n">
        <v>0</v>
      </c>
      <c r="M195" s="186" t="n">
        <v>0</v>
      </c>
      <c r="N195" s="186" t="n">
        <v>0</v>
      </c>
      <c r="O195" s="186" t="n">
        <v>0</v>
      </c>
      <c r="P195" s="186" t="n">
        <v>0</v>
      </c>
      <c r="Q195" s="186" t="n">
        <v>0</v>
      </c>
      <c r="R195" s="186" t="n">
        <v>0</v>
      </c>
      <c r="S195" s="186" t="n">
        <v>0</v>
      </c>
      <c r="T195" s="186" t="n">
        <v>0</v>
      </c>
      <c r="U195" s="186" t="n">
        <v>0</v>
      </c>
      <c r="V195" s="186" t="n">
        <v>0</v>
      </c>
      <c r="W195" s="186" t="n">
        <v>0</v>
      </c>
      <c r="X195" s="186" t="n">
        <v>0</v>
      </c>
      <c r="Y195" s="186" t="n">
        <v>0</v>
      </c>
      <c r="Z195" s="186" t="n">
        <v>0</v>
      </c>
      <c r="AA195" s="186" t="n">
        <v>0</v>
      </c>
      <c r="AB195" s="186" t="n">
        <v>0</v>
      </c>
      <c r="AC195" s="186" t="n">
        <v>0</v>
      </c>
      <c r="AD195" s="186" t="n">
        <v>0</v>
      </c>
      <c r="AE195" s="186" t="n">
        <v>0</v>
      </c>
      <c r="AF195" s="186" t="n">
        <v>0</v>
      </c>
      <c r="AG195" s="186" t="n">
        <v>0</v>
      </c>
      <c r="AH195" s="186" t="n">
        <v>0</v>
      </c>
      <c r="AI195" s="186" t="n">
        <v>0</v>
      </c>
      <c r="AJ195" s="186" t="n">
        <v>0</v>
      </c>
      <c r="AK195" s="186" t="n">
        <v>0</v>
      </c>
      <c r="AL195" s="186" t="n">
        <v>0</v>
      </c>
      <c r="AM195" s="186" t="n">
        <v>0</v>
      </c>
      <c r="AN195" s="186" t="n">
        <v>0</v>
      </c>
      <c r="AO195" s="186" t="n">
        <v>0</v>
      </c>
      <c r="AP195" s="186" t="n">
        <v>0</v>
      </c>
      <c r="AQ195" s="186" t="n">
        <v>0</v>
      </c>
      <c r="AR195" s="186" t="n">
        <v>0</v>
      </c>
      <c r="AS195" s="187" t="n">
        <v>0</v>
      </c>
      <c r="AT195" s="16" t="n"/>
      <c r="AU195" s="16" t="n"/>
      <c r="AV195" s="16" t="n"/>
      <c r="AW195" s="16" t="n"/>
      <c r="AX195" s="16" t="n"/>
      <c r="AY195" s="16" t="n"/>
      <c r="AZ195" s="16" t="n"/>
      <c r="BA195" s="16" t="n"/>
      <c r="BB195" s="16" t="n"/>
      <c r="BC195" s="16" t="n"/>
      <c r="BD195" s="16" t="n"/>
      <c r="BE195" s="16" t="n"/>
      <c r="BF195" s="16" t="n"/>
      <c r="BG195" s="16" t="n"/>
      <c r="BH195" s="16" t="n"/>
      <c r="BI195" s="16" t="n"/>
      <c r="BJ195" s="16" t="n"/>
      <c r="BK195" s="16" t="n"/>
      <c r="BL195" s="16" t="n"/>
      <c r="BM195" s="16" t="n"/>
    </row>
    <row r="196" ht="13.5" customHeight="1" s="251">
      <c r="A196" s="16" t="inlineStr">
        <is>
          <t xml:space="preserve"> </t>
        </is>
      </c>
      <c r="B196" s="16" t="n"/>
      <c r="C196" s="16" t="n"/>
      <c r="D196" s="16" t="n"/>
      <c r="E196" s="16" t="n"/>
      <c r="F196" s="16" t="n"/>
      <c r="G196" s="30" t="n"/>
      <c r="I196" s="16" t="n"/>
      <c r="J196" s="282" t="n"/>
      <c r="K196" s="164" t="inlineStr">
        <is>
          <t>Res PV - Los Angeles - Constant</t>
        </is>
      </c>
      <c r="L196" s="192" t="n">
        <v>0</v>
      </c>
      <c r="M196" s="192" t="n">
        <v>0</v>
      </c>
      <c r="N196" s="192" t="n">
        <v>0</v>
      </c>
      <c r="O196" s="192" t="n">
        <v>0</v>
      </c>
      <c r="P196" s="192" t="n">
        <v>0</v>
      </c>
      <c r="Q196" s="192" t="n">
        <v>0</v>
      </c>
      <c r="R196" s="192" t="n">
        <v>0</v>
      </c>
      <c r="S196" s="192" t="n">
        <v>0</v>
      </c>
      <c r="T196" s="192" t="n">
        <v>0</v>
      </c>
      <c r="U196" s="192" t="n">
        <v>0</v>
      </c>
      <c r="V196" s="192" t="n">
        <v>0</v>
      </c>
      <c r="W196" s="192" t="n">
        <v>0</v>
      </c>
      <c r="X196" s="192" t="n">
        <v>0</v>
      </c>
      <c r="Y196" s="192" t="n">
        <v>0</v>
      </c>
      <c r="Z196" s="192" t="n">
        <v>0</v>
      </c>
      <c r="AA196" s="192" t="n">
        <v>0</v>
      </c>
      <c r="AB196" s="192" t="n">
        <v>0</v>
      </c>
      <c r="AC196" s="192" t="n">
        <v>0</v>
      </c>
      <c r="AD196" s="192" t="n">
        <v>0</v>
      </c>
      <c r="AE196" s="192" t="n">
        <v>0</v>
      </c>
      <c r="AF196" s="192" t="n">
        <v>0</v>
      </c>
      <c r="AG196" s="192" t="n">
        <v>0</v>
      </c>
      <c r="AH196" s="192" t="n">
        <v>0</v>
      </c>
      <c r="AI196" s="192" t="n">
        <v>0</v>
      </c>
      <c r="AJ196" s="192" t="n">
        <v>0</v>
      </c>
      <c r="AK196" s="192" t="n">
        <v>0</v>
      </c>
      <c r="AL196" s="192" t="n">
        <v>0</v>
      </c>
      <c r="AM196" s="192" t="n">
        <v>0</v>
      </c>
      <c r="AN196" s="192" t="n">
        <v>0</v>
      </c>
      <c r="AO196" s="192" t="n">
        <v>0</v>
      </c>
      <c r="AP196" s="192" t="n">
        <v>0</v>
      </c>
      <c r="AQ196" s="192" t="n">
        <v>0</v>
      </c>
      <c r="AR196" s="192" t="n">
        <v>0</v>
      </c>
      <c r="AS196" s="193" t="n">
        <v>0</v>
      </c>
      <c r="AT196" s="16" t="n"/>
      <c r="AU196" s="16" t="n"/>
      <c r="AV196" s="16" t="n"/>
      <c r="AW196" s="16" t="n"/>
      <c r="AX196" s="16" t="n"/>
      <c r="AY196" s="16" t="n"/>
      <c r="AZ196" s="16" t="n"/>
      <c r="BA196" s="16" t="n"/>
      <c r="BB196" s="16" t="n"/>
      <c r="BC196" s="16" t="n"/>
      <c r="BD196" s="16" t="n"/>
      <c r="BE196" s="16" t="n"/>
      <c r="BF196" s="16" t="n"/>
      <c r="BG196" s="16" t="n"/>
      <c r="BH196" s="16" t="n"/>
      <c r="BI196" s="16" t="n"/>
      <c r="BJ196" s="16" t="n"/>
      <c r="BK196" s="16" t="n"/>
      <c r="BL196" s="16" t="n"/>
      <c r="BM196" s="16" t="n"/>
    </row>
    <row r="197" ht="13.5" customHeight="1" s="251">
      <c r="A197" s="16" t="n"/>
      <c r="B197" s="16" t="n"/>
      <c r="C197" s="16" t="n"/>
      <c r="D197" s="16" t="n"/>
      <c r="E197" s="16" t="n"/>
      <c r="F197" s="16" t="n"/>
      <c r="G197" s="30" t="n"/>
      <c r="I197" s="16" t="n"/>
      <c r="J197" s="282" t="n"/>
      <c r="K197" s="160" t="inlineStr">
        <is>
          <t>Res PV - Daggett, CA - Low</t>
        </is>
      </c>
      <c r="L197" s="190" t="n">
        <v>0</v>
      </c>
      <c r="M197" s="190" t="n">
        <v>0</v>
      </c>
      <c r="N197" s="190" t="n">
        <v>0</v>
      </c>
      <c r="O197" s="190" t="n">
        <v>0</v>
      </c>
      <c r="P197" s="190" t="n">
        <v>0</v>
      </c>
      <c r="Q197" s="190" t="n">
        <v>0</v>
      </c>
      <c r="R197" s="190" t="n">
        <v>0</v>
      </c>
      <c r="S197" s="190" t="n">
        <v>0</v>
      </c>
      <c r="T197" s="190" t="n">
        <v>0</v>
      </c>
      <c r="U197" s="190" t="n">
        <v>0</v>
      </c>
      <c r="V197" s="190" t="n">
        <v>0</v>
      </c>
      <c r="W197" s="190" t="n">
        <v>0</v>
      </c>
      <c r="X197" s="190" t="n">
        <v>0</v>
      </c>
      <c r="Y197" s="190" t="n">
        <v>0</v>
      </c>
      <c r="Z197" s="190" t="n">
        <v>0</v>
      </c>
      <c r="AA197" s="190" t="n">
        <v>0</v>
      </c>
      <c r="AB197" s="190" t="n">
        <v>0</v>
      </c>
      <c r="AC197" s="190" t="n">
        <v>0</v>
      </c>
      <c r="AD197" s="190" t="n">
        <v>0</v>
      </c>
      <c r="AE197" s="190" t="n">
        <v>0</v>
      </c>
      <c r="AF197" s="190" t="n">
        <v>0</v>
      </c>
      <c r="AG197" s="190" t="n">
        <v>0</v>
      </c>
      <c r="AH197" s="190" t="n">
        <v>0</v>
      </c>
      <c r="AI197" s="190" t="n">
        <v>0</v>
      </c>
      <c r="AJ197" s="190" t="n">
        <v>0</v>
      </c>
      <c r="AK197" s="190" t="n">
        <v>0</v>
      </c>
      <c r="AL197" s="190" t="n">
        <v>0</v>
      </c>
      <c r="AM197" s="190" t="n">
        <v>0</v>
      </c>
      <c r="AN197" s="190" t="n">
        <v>0</v>
      </c>
      <c r="AO197" s="190" t="n">
        <v>0</v>
      </c>
      <c r="AP197" s="190" t="n">
        <v>0</v>
      </c>
      <c r="AQ197" s="190" t="n">
        <v>0</v>
      </c>
      <c r="AR197" s="190" t="n">
        <v>0</v>
      </c>
      <c r="AS197" s="191" t="n">
        <v>0</v>
      </c>
      <c r="AT197" s="16" t="n"/>
      <c r="AU197" s="16" t="n"/>
      <c r="AV197" s="16" t="n"/>
      <c r="AW197" s="16" t="n"/>
      <c r="AX197" s="16" t="n"/>
      <c r="AY197" s="16" t="n"/>
      <c r="AZ197" s="16" t="n"/>
      <c r="BA197" s="16" t="n"/>
      <c r="BB197" s="16" t="n"/>
      <c r="BC197" s="16" t="n"/>
      <c r="BD197" s="16" t="n"/>
      <c r="BE197" s="16" t="n"/>
      <c r="BF197" s="16" t="n"/>
      <c r="BG197" s="16" t="n"/>
      <c r="BH197" s="16" t="n"/>
      <c r="BI197" s="16" t="n"/>
      <c r="BJ197" s="16" t="n"/>
      <c r="BK197" s="16" t="n"/>
      <c r="BL197" s="16" t="n"/>
      <c r="BM197" s="16" t="n"/>
    </row>
    <row r="198" ht="13.5" customHeight="1" s="251">
      <c r="A198" s="16" t="n"/>
      <c r="B198" s="16" t="n"/>
      <c r="C198" s="16" t="n"/>
      <c r="D198" s="16" t="n"/>
      <c r="E198" s="16" t="n"/>
      <c r="F198" s="16" t="n"/>
      <c r="G198" s="30" t="n"/>
      <c r="I198" s="16" t="n"/>
      <c r="J198" s="282" t="n"/>
      <c r="K198" s="19" t="inlineStr">
        <is>
          <t>Res PV - Daggett, CA - Mid</t>
        </is>
      </c>
      <c r="L198" s="186" t="n">
        <v>0</v>
      </c>
      <c r="M198" s="186" t="n">
        <v>0</v>
      </c>
      <c r="N198" s="186" t="n">
        <v>0</v>
      </c>
      <c r="O198" s="186" t="n">
        <v>0</v>
      </c>
      <c r="P198" s="186" t="n">
        <v>0</v>
      </c>
      <c r="Q198" s="186" t="n">
        <v>0</v>
      </c>
      <c r="R198" s="186" t="n">
        <v>0</v>
      </c>
      <c r="S198" s="186" t="n">
        <v>0</v>
      </c>
      <c r="T198" s="186" t="n">
        <v>0</v>
      </c>
      <c r="U198" s="186" t="n">
        <v>0</v>
      </c>
      <c r="V198" s="186" t="n">
        <v>0</v>
      </c>
      <c r="W198" s="186" t="n">
        <v>0</v>
      </c>
      <c r="X198" s="186" t="n">
        <v>0</v>
      </c>
      <c r="Y198" s="186" t="n">
        <v>0</v>
      </c>
      <c r="Z198" s="186" t="n">
        <v>0</v>
      </c>
      <c r="AA198" s="186" t="n">
        <v>0</v>
      </c>
      <c r="AB198" s="186" t="n">
        <v>0</v>
      </c>
      <c r="AC198" s="186" t="n">
        <v>0</v>
      </c>
      <c r="AD198" s="186" t="n">
        <v>0</v>
      </c>
      <c r="AE198" s="186" t="n">
        <v>0</v>
      </c>
      <c r="AF198" s="186" t="n">
        <v>0</v>
      </c>
      <c r="AG198" s="186" t="n">
        <v>0</v>
      </c>
      <c r="AH198" s="186" t="n">
        <v>0</v>
      </c>
      <c r="AI198" s="186" t="n">
        <v>0</v>
      </c>
      <c r="AJ198" s="186" t="n">
        <v>0</v>
      </c>
      <c r="AK198" s="186" t="n">
        <v>0</v>
      </c>
      <c r="AL198" s="186" t="n">
        <v>0</v>
      </c>
      <c r="AM198" s="186" t="n">
        <v>0</v>
      </c>
      <c r="AN198" s="186" t="n">
        <v>0</v>
      </c>
      <c r="AO198" s="186" t="n">
        <v>0</v>
      </c>
      <c r="AP198" s="186" t="n">
        <v>0</v>
      </c>
      <c r="AQ198" s="186" t="n">
        <v>0</v>
      </c>
      <c r="AR198" s="186" t="n">
        <v>0</v>
      </c>
      <c r="AS198" s="187" t="n">
        <v>0</v>
      </c>
      <c r="AT198" s="16" t="n"/>
      <c r="AU198" s="16" t="n"/>
      <c r="AV198" s="16" t="n"/>
      <c r="AW198" s="16" t="n"/>
      <c r="AX198" s="16" t="n"/>
      <c r="AY198" s="16" t="n"/>
      <c r="AZ198" s="16" t="n"/>
      <c r="BA198" s="16" t="n"/>
      <c r="BB198" s="16" t="n"/>
      <c r="BC198" s="16" t="n"/>
      <c r="BD198" s="16" t="n"/>
      <c r="BE198" s="16" t="n"/>
      <c r="BF198" s="16" t="n"/>
      <c r="BG198" s="16" t="n"/>
      <c r="BH198" s="16" t="n"/>
      <c r="BI198" s="16" t="n"/>
      <c r="BJ198" s="16" t="n"/>
      <c r="BK198" s="16" t="n"/>
      <c r="BL198" s="16" t="n"/>
      <c r="BM198" s="16" t="n"/>
    </row>
    <row r="199" ht="13.5" customHeight="1" s="251">
      <c r="A199" s="16" t="inlineStr">
        <is>
          <t xml:space="preserve"> </t>
        </is>
      </c>
      <c r="B199" s="16" t="n"/>
      <c r="C199" s="16" t="n"/>
      <c r="D199" s="16" t="n"/>
      <c r="E199" s="16" t="n"/>
      <c r="F199" s="16" t="n"/>
      <c r="G199" s="30" t="n"/>
      <c r="I199" s="16" t="n"/>
      <c r="J199" s="283" t="n"/>
      <c r="K199" s="164" t="inlineStr">
        <is>
          <t>Res PV - Daggett, CA - Constant</t>
        </is>
      </c>
      <c r="L199" s="192" t="n">
        <v>0</v>
      </c>
      <c r="M199" s="192" t="n">
        <v>0</v>
      </c>
      <c r="N199" s="192" t="n">
        <v>0</v>
      </c>
      <c r="O199" s="192" t="n">
        <v>0</v>
      </c>
      <c r="P199" s="192" t="n">
        <v>0</v>
      </c>
      <c r="Q199" s="192" t="n">
        <v>0</v>
      </c>
      <c r="R199" s="192" t="n">
        <v>0</v>
      </c>
      <c r="S199" s="192" t="n">
        <v>0</v>
      </c>
      <c r="T199" s="192" t="n">
        <v>0</v>
      </c>
      <c r="U199" s="192" t="n">
        <v>0</v>
      </c>
      <c r="V199" s="192" t="n">
        <v>0</v>
      </c>
      <c r="W199" s="192" t="n">
        <v>0</v>
      </c>
      <c r="X199" s="192" t="n">
        <v>0</v>
      </c>
      <c r="Y199" s="192" t="n">
        <v>0</v>
      </c>
      <c r="Z199" s="192" t="n">
        <v>0</v>
      </c>
      <c r="AA199" s="192" t="n">
        <v>0</v>
      </c>
      <c r="AB199" s="192" t="n">
        <v>0</v>
      </c>
      <c r="AC199" s="192" t="n">
        <v>0</v>
      </c>
      <c r="AD199" s="192" t="n">
        <v>0</v>
      </c>
      <c r="AE199" s="192" t="n">
        <v>0</v>
      </c>
      <c r="AF199" s="192" t="n">
        <v>0</v>
      </c>
      <c r="AG199" s="192" t="n">
        <v>0</v>
      </c>
      <c r="AH199" s="192" t="n">
        <v>0</v>
      </c>
      <c r="AI199" s="192" t="n">
        <v>0</v>
      </c>
      <c r="AJ199" s="192" t="n">
        <v>0</v>
      </c>
      <c r="AK199" s="192" t="n">
        <v>0</v>
      </c>
      <c r="AL199" s="192" t="n">
        <v>0</v>
      </c>
      <c r="AM199" s="192" t="n">
        <v>0</v>
      </c>
      <c r="AN199" s="192" t="n">
        <v>0</v>
      </c>
      <c r="AO199" s="192" t="n">
        <v>0</v>
      </c>
      <c r="AP199" s="192" t="n">
        <v>0</v>
      </c>
      <c r="AQ199" s="192" t="n">
        <v>0</v>
      </c>
      <c r="AR199" s="192" t="n">
        <v>0</v>
      </c>
      <c r="AS199" s="193" t="n">
        <v>0</v>
      </c>
      <c r="AT199" s="16" t="n"/>
      <c r="AU199" s="16" t="n"/>
      <c r="AV199" s="16" t="n"/>
      <c r="AW199" s="16" t="n"/>
      <c r="AX199" s="16" t="n"/>
      <c r="AY199" s="16" t="n"/>
      <c r="AZ199" s="16" t="n"/>
      <c r="BA199" s="16" t="n"/>
      <c r="BB199" s="16" t="n"/>
      <c r="BC199" s="16" t="n"/>
      <c r="BD199" s="16" t="n"/>
      <c r="BE199" s="16" t="n"/>
      <c r="BF199" s="16" t="n"/>
      <c r="BG199" s="16" t="n"/>
      <c r="BH199" s="16" t="n"/>
      <c r="BI199" s="16" t="n"/>
      <c r="BJ199" s="16" t="n"/>
      <c r="BK199" s="16" t="n"/>
      <c r="BL199" s="16" t="n"/>
      <c r="BM199" s="16" t="n"/>
    </row>
    <row r="200" ht="13.5" customHeight="1" s="251">
      <c r="A200" s="16" t="n"/>
      <c r="B200" s="16" t="n"/>
      <c r="C200" s="16" t="n"/>
      <c r="D200" s="16" t="n"/>
      <c r="E200" s="16" t="n"/>
      <c r="F200" s="16" t="n"/>
      <c r="G200" s="30" t="n"/>
      <c r="H200" s="194" t="n"/>
      <c r="I200" s="16" t="n"/>
      <c r="J200" s="97" t="n"/>
      <c r="K200" s="97" t="n"/>
      <c r="L200" s="97" t="n"/>
      <c r="M200" s="97" t="n"/>
      <c r="N200" s="97" t="n"/>
      <c r="O200" s="97" t="n"/>
      <c r="P200" s="97" t="n"/>
      <c r="Q200" s="97" t="n"/>
      <c r="R200" s="97" t="n"/>
      <c r="S200" s="97" t="n"/>
      <c r="T200" s="97" t="n"/>
      <c r="U200" s="97" t="n"/>
      <c r="V200" s="97" t="n"/>
      <c r="W200" s="97" t="n"/>
      <c r="X200" s="97" t="n"/>
      <c r="Y200" s="97" t="n"/>
      <c r="Z200" s="97" t="n"/>
      <c r="AA200" s="97" t="n"/>
      <c r="AB200" s="97" t="n"/>
      <c r="AC200" s="97" t="n"/>
      <c r="AD200" s="97" t="n"/>
      <c r="AE200" s="97" t="n"/>
      <c r="AF200" s="97" t="n"/>
      <c r="AG200" s="97" t="n"/>
      <c r="AH200" s="97" t="n"/>
      <c r="AI200" s="97" t="n"/>
      <c r="AJ200" s="97" t="n"/>
      <c r="AK200" s="97" t="n"/>
      <c r="AL200" s="97" t="n"/>
      <c r="AM200" s="97" t="n"/>
      <c r="AN200" s="97" t="n"/>
      <c r="AO200" s="97" t="n"/>
      <c r="AP200" s="97" t="n"/>
      <c r="AQ200" s="97" t="n"/>
      <c r="AR200" s="97" t="n"/>
      <c r="AS200" s="97" t="n"/>
      <c r="AT200" s="16" t="n"/>
      <c r="AU200" s="16" t="n"/>
      <c r="AV200" s="16" t="n"/>
      <c r="AW200" s="16" t="n"/>
      <c r="AX200" s="16" t="n"/>
      <c r="AY200" s="16" t="n"/>
      <c r="AZ200" s="16" t="n"/>
      <c r="BA200" s="16" t="n"/>
      <c r="BB200" s="16" t="n"/>
      <c r="BC200" s="16" t="n"/>
      <c r="BD200" s="16" t="n"/>
      <c r="BE200" s="16" t="n"/>
      <c r="BF200" s="16" t="n"/>
      <c r="BG200" s="16" t="n"/>
      <c r="BH200" s="16" t="n"/>
      <c r="BI200" s="16" t="n"/>
      <c r="BJ200" s="16" t="n"/>
      <c r="BK200" s="16" t="n"/>
      <c r="BL200" s="16" t="n"/>
      <c r="BM200" s="16" t="n"/>
    </row>
    <row r="201" ht="13.5" customHeight="1" s="251">
      <c r="A201" s="16" t="n"/>
      <c r="B201" s="16" t="n"/>
      <c r="C201" s="16" t="n"/>
      <c r="D201" s="16" t="n"/>
      <c r="E201" s="16" t="n"/>
      <c r="F201" s="16" t="n"/>
      <c r="G201" s="101" t="n"/>
      <c r="H201" s="101" t="n"/>
      <c r="I201" s="101" t="n"/>
      <c r="J201" s="101" t="n"/>
      <c r="K201" s="101" t="n"/>
      <c r="L201" s="101" t="n"/>
      <c r="M201" s="101" t="n"/>
      <c r="N201" s="101" t="n"/>
      <c r="O201" s="101" t="n"/>
      <c r="P201" s="101" t="n"/>
      <c r="Q201" s="101" t="n"/>
      <c r="R201" s="101" t="n"/>
      <c r="S201" s="101" t="n"/>
      <c r="T201" s="101" t="n"/>
      <c r="U201" s="101" t="n"/>
      <c r="V201" s="101" t="n"/>
      <c r="W201" s="101" t="n"/>
      <c r="X201" s="101" t="n"/>
      <c r="Y201" s="101" t="n"/>
      <c r="Z201" s="101" t="n"/>
      <c r="AA201" s="101" t="n"/>
      <c r="AB201" s="101" t="n"/>
      <c r="AC201" s="101" t="n"/>
      <c r="AD201" s="101" t="n"/>
      <c r="AE201" s="101" t="n"/>
      <c r="AF201" s="101" t="n"/>
      <c r="AG201" s="101" t="n"/>
      <c r="AH201" s="101" t="n"/>
      <c r="AI201" s="101" t="n"/>
      <c r="AJ201" s="101" t="n"/>
      <c r="AK201" s="101" t="n"/>
      <c r="AL201" s="101" t="n"/>
      <c r="AM201" s="101" t="n"/>
      <c r="AN201" s="101" t="n"/>
      <c r="AO201" s="101" t="n"/>
      <c r="AP201" s="101" t="n"/>
      <c r="AQ201" s="101" t="n"/>
      <c r="AR201" s="101" t="n"/>
      <c r="AS201" s="101" t="n"/>
      <c r="AT201" s="16" t="n"/>
      <c r="AU201" s="16" t="n"/>
      <c r="AV201" s="16" t="n"/>
      <c r="AW201" s="16" t="n"/>
      <c r="AX201" s="16" t="n"/>
      <c r="AY201" s="16" t="n"/>
      <c r="AZ201" s="16" t="n"/>
      <c r="BA201" s="16" t="n"/>
      <c r="BB201" s="16" t="n"/>
      <c r="BC201" s="16" t="n"/>
      <c r="BD201" s="16" t="n"/>
      <c r="BE201" s="16" t="n"/>
      <c r="BF201" s="16" t="n"/>
      <c r="BG201" s="16" t="n"/>
      <c r="BH201" s="16" t="n"/>
      <c r="BI201" s="16" t="n"/>
      <c r="BJ201" s="16" t="n"/>
      <c r="BK201" s="16" t="n"/>
      <c r="BL201" s="16" t="n"/>
      <c r="BM201" s="16" t="n"/>
    </row>
    <row r="202" ht="13.5" customHeight="1" s="251">
      <c r="A202" s="16" t="n"/>
      <c r="B202" s="16" t="n"/>
      <c r="C202" s="16" t="n"/>
      <c r="D202" s="16" t="n"/>
      <c r="E202" s="16" t="n"/>
      <c r="F202" s="16" t="n"/>
      <c r="G202" s="16" t="n"/>
      <c r="H202" s="16" t="n"/>
      <c r="I202" s="16" t="n"/>
      <c r="J202" s="16" t="n"/>
      <c r="K202" s="16" t="n"/>
      <c r="L202" s="157" t="n">
        <v>2017</v>
      </c>
      <c r="M202" s="157" t="n">
        <v>2018</v>
      </c>
      <c r="N202" s="157" t="n">
        <v>2019</v>
      </c>
      <c r="O202" s="157" t="n">
        <v>2020</v>
      </c>
      <c r="P202" s="157" t="n">
        <v>2021</v>
      </c>
      <c r="Q202" s="157" t="n">
        <v>2022</v>
      </c>
      <c r="R202" s="157" t="n">
        <v>2023</v>
      </c>
      <c r="S202" s="157" t="n">
        <v>2024</v>
      </c>
      <c r="T202" s="157" t="n">
        <v>2025</v>
      </c>
      <c r="U202" s="157" t="n">
        <v>2026</v>
      </c>
      <c r="V202" s="157" t="n">
        <v>2027</v>
      </c>
      <c r="W202" s="157" t="n">
        <v>2028</v>
      </c>
      <c r="X202" s="157" t="n">
        <v>2029</v>
      </c>
      <c r="Y202" s="157" t="n">
        <v>2030</v>
      </c>
      <c r="Z202" s="157" t="n">
        <v>2031</v>
      </c>
      <c r="AA202" s="157" t="n">
        <v>2032</v>
      </c>
      <c r="AB202" s="157" t="n">
        <v>2033</v>
      </c>
      <c r="AC202" s="157" t="n">
        <v>2034</v>
      </c>
      <c r="AD202" s="157" t="n">
        <v>2035</v>
      </c>
      <c r="AE202" s="157" t="n">
        <v>2036</v>
      </c>
      <c r="AF202" s="157" t="n">
        <v>2037</v>
      </c>
      <c r="AG202" s="157" t="n">
        <v>2038</v>
      </c>
      <c r="AH202" s="157" t="n">
        <v>2039</v>
      </c>
      <c r="AI202" s="157" t="n">
        <v>2040</v>
      </c>
      <c r="AJ202" s="157" t="n">
        <v>2041</v>
      </c>
      <c r="AK202" s="157" t="n">
        <v>2042</v>
      </c>
      <c r="AL202" s="157" t="n">
        <v>2043</v>
      </c>
      <c r="AM202" s="157" t="n">
        <v>2044</v>
      </c>
      <c r="AN202" s="157" t="n">
        <v>2045</v>
      </c>
      <c r="AO202" s="157" t="n">
        <v>2046</v>
      </c>
      <c r="AP202" s="157" t="n">
        <v>2047</v>
      </c>
      <c r="AQ202" s="157" t="n">
        <v>2048</v>
      </c>
      <c r="AR202" s="157" t="n">
        <v>2049</v>
      </c>
      <c r="AS202" s="157" t="n">
        <v>2050</v>
      </c>
      <c r="AT202" s="16" t="n"/>
      <c r="AU202" s="16" t="n"/>
      <c r="AV202" s="16" t="n"/>
      <c r="AW202" s="16" t="n"/>
      <c r="AX202" s="16" t="n"/>
      <c r="AY202" s="16" t="n"/>
      <c r="AZ202" s="16" t="n"/>
      <c r="BA202" s="16" t="n"/>
      <c r="BB202" s="16" t="n"/>
      <c r="BC202" s="16" t="n"/>
      <c r="BD202" s="16" t="n"/>
      <c r="BE202" s="16" t="n"/>
      <c r="BF202" s="16" t="n"/>
      <c r="BG202" s="16" t="n"/>
      <c r="BH202" s="16" t="n"/>
      <c r="BI202" s="16" t="n"/>
      <c r="BJ202" s="16" t="n"/>
      <c r="BK202" s="16" t="n"/>
      <c r="BL202" s="16" t="n"/>
      <c r="BM202" s="16" t="n"/>
    </row>
    <row r="203" ht="13.5" customHeight="1" s="251">
      <c r="A203" s="16" t="n"/>
      <c r="B203" s="16" t="n"/>
      <c r="C203" s="16" t="n"/>
      <c r="D203" s="16" t="n"/>
      <c r="E203" s="16" t="n"/>
      <c r="F203" s="16" t="n"/>
      <c r="G203" s="16" t="n"/>
      <c r="H203" s="276" t="inlineStr">
        <is>
          <t>Finance</t>
        </is>
      </c>
      <c r="I203" s="16" t="n"/>
      <c r="J203" s="199" t="inlineStr">
        <is>
          <t>Assumptions</t>
        </is>
      </c>
      <c r="K203" s="196" t="inlineStr">
        <is>
          <t>Inflation Rate</t>
        </is>
      </c>
      <c r="L203" s="197" t="n">
        <v>0.025</v>
      </c>
      <c r="M203" s="197" t="n">
        <v>0.025</v>
      </c>
      <c r="N203" s="197" t="n">
        <v>0.025</v>
      </c>
      <c r="O203" s="197" t="n">
        <v>0.025</v>
      </c>
      <c r="P203" s="197" t="n">
        <v>0.025</v>
      </c>
      <c r="Q203" s="197" t="n">
        <v>0.025</v>
      </c>
      <c r="R203" s="197" t="n">
        <v>0.025</v>
      </c>
      <c r="S203" s="197" t="n">
        <v>0.025</v>
      </c>
      <c r="T203" s="197" t="n">
        <v>0.025</v>
      </c>
      <c r="U203" s="197" t="n">
        <v>0.025</v>
      </c>
      <c r="V203" s="197" t="n">
        <v>0.025</v>
      </c>
      <c r="W203" s="197" t="n">
        <v>0.025</v>
      </c>
      <c r="X203" s="197" t="n">
        <v>0.025</v>
      </c>
      <c r="Y203" s="197" t="n">
        <v>0.025</v>
      </c>
      <c r="Z203" s="197" t="n">
        <v>0.025</v>
      </c>
      <c r="AA203" s="197" t="n">
        <v>0.025</v>
      </c>
      <c r="AB203" s="197" t="n">
        <v>0.025</v>
      </c>
      <c r="AC203" s="197" t="n">
        <v>0.025</v>
      </c>
      <c r="AD203" s="197" t="n">
        <v>0.025</v>
      </c>
      <c r="AE203" s="197" t="n">
        <v>0.025</v>
      </c>
      <c r="AF203" s="197" t="n">
        <v>0.025</v>
      </c>
      <c r="AG203" s="197" t="n">
        <v>0.025</v>
      </c>
      <c r="AH203" s="197" t="n">
        <v>0.025</v>
      </c>
      <c r="AI203" s="197" t="n">
        <v>0.025</v>
      </c>
      <c r="AJ203" s="197" t="n">
        <v>0.025</v>
      </c>
      <c r="AK203" s="197" t="n">
        <v>0.025</v>
      </c>
      <c r="AL203" s="197" t="n">
        <v>0.025</v>
      </c>
      <c r="AM203" s="197" t="n">
        <v>0.025</v>
      </c>
      <c r="AN203" s="197" t="n">
        <v>0.025</v>
      </c>
      <c r="AO203" s="197" t="n">
        <v>0.025</v>
      </c>
      <c r="AP203" s="197" t="n">
        <v>0.025</v>
      </c>
      <c r="AQ203" s="197" t="n">
        <v>0.025</v>
      </c>
      <c r="AR203" s="197" t="n">
        <v>0.025</v>
      </c>
      <c r="AS203" s="197" t="n">
        <v>0.025</v>
      </c>
      <c r="AT203" s="16" t="n"/>
      <c r="AU203" s="16" t="n"/>
      <c r="AV203" s="16" t="n"/>
      <c r="AW203" s="16" t="n"/>
      <c r="AX203" s="16" t="n"/>
      <c r="AY203" s="16" t="n"/>
      <c r="AZ203" s="16" t="n"/>
      <c r="BA203" s="16" t="n"/>
      <c r="BB203" s="16" t="n"/>
      <c r="BC203" s="16" t="n"/>
      <c r="BD203" s="16" t="n"/>
      <c r="BE203" s="16" t="n"/>
      <c r="BF203" s="16" t="n"/>
      <c r="BG203" s="16" t="n"/>
      <c r="BH203" s="16" t="n"/>
      <c r="BI203" s="16" t="n"/>
      <c r="BJ203" s="16" t="n"/>
      <c r="BK203" s="16" t="n"/>
      <c r="BL203" s="16" t="n"/>
      <c r="BM203" s="16" t="n"/>
    </row>
    <row r="204" ht="13.5" customHeight="1" s="251">
      <c r="A204" s="16" t="n"/>
      <c r="B204" s="16" t="n"/>
      <c r="C204" s="16" t="n"/>
      <c r="D204" s="16" t="n"/>
      <c r="E204" s="16" t="n"/>
      <c r="F204" s="16" t="n"/>
      <c r="G204" s="16" t="n"/>
      <c r="I204" s="16" t="n"/>
      <c r="K204" s="196" t="inlineStr">
        <is>
          <t>Interest Rate Nominal - Low</t>
        </is>
      </c>
      <c r="L204" s="197" t="n">
        <v>0.0373</v>
      </c>
      <c r="M204" s="197" t="n">
        <v>0.0373</v>
      </c>
      <c r="N204" s="197" t="n">
        <v>0.0373</v>
      </c>
      <c r="O204" s="197" t="n">
        <v>0.0373</v>
      </c>
      <c r="P204" s="197" t="n">
        <v>0.0373</v>
      </c>
      <c r="Q204" s="197" t="n">
        <v>0.0373</v>
      </c>
      <c r="R204" s="197" t="n">
        <v>0.0373</v>
      </c>
      <c r="S204" s="197" t="n">
        <v>0.0373</v>
      </c>
      <c r="T204" s="197" t="n">
        <v>0.0373</v>
      </c>
      <c r="U204" s="197" t="n">
        <v>0.0373</v>
      </c>
      <c r="V204" s="197" t="n">
        <v>0.0373</v>
      </c>
      <c r="W204" s="197" t="n">
        <v>0.0373</v>
      </c>
      <c r="X204" s="197" t="n">
        <v>0.0373</v>
      </c>
      <c r="Y204" s="197" t="n">
        <v>0.0373</v>
      </c>
      <c r="Z204" s="197" t="n">
        <v>0.0373</v>
      </c>
      <c r="AA204" s="197" t="n">
        <v>0.0373</v>
      </c>
      <c r="AB204" s="197" t="n">
        <v>0.0373</v>
      </c>
      <c r="AC204" s="197" t="n">
        <v>0.0373</v>
      </c>
      <c r="AD204" s="197" t="n">
        <v>0.0373</v>
      </c>
      <c r="AE204" s="197" t="n">
        <v>0.0373</v>
      </c>
      <c r="AF204" s="197" t="n">
        <v>0.0373</v>
      </c>
      <c r="AG204" s="197" t="n">
        <v>0.0373</v>
      </c>
      <c r="AH204" s="197" t="n">
        <v>0.0373</v>
      </c>
      <c r="AI204" s="197" t="n">
        <v>0.0373</v>
      </c>
      <c r="AJ204" s="197" t="n">
        <v>0.0373</v>
      </c>
      <c r="AK204" s="197" t="n">
        <v>0.0373</v>
      </c>
      <c r="AL204" s="197" t="n">
        <v>0.0373</v>
      </c>
      <c r="AM204" s="197" t="n">
        <v>0.0373</v>
      </c>
      <c r="AN204" s="197" t="n">
        <v>0.0373</v>
      </c>
      <c r="AO204" s="197" t="n">
        <v>0.0373</v>
      </c>
      <c r="AP204" s="197" t="n">
        <v>0.0373</v>
      </c>
      <c r="AQ204" s="197" t="n">
        <v>0.0373</v>
      </c>
      <c r="AR204" s="197" t="n">
        <v>0.0373</v>
      </c>
      <c r="AS204" s="197" t="n">
        <v>0.0373</v>
      </c>
      <c r="AT204" s="16" t="n"/>
      <c r="AU204" s="16" t="n"/>
      <c r="AV204" s="16" t="n"/>
      <c r="AW204" s="16" t="n"/>
      <c r="AX204" s="16" t="n"/>
      <c r="AY204" s="16" t="n"/>
      <c r="AZ204" s="16" t="n"/>
      <c r="BA204" s="16" t="n"/>
      <c r="BB204" s="16" t="n"/>
      <c r="BC204" s="16" t="n"/>
      <c r="BD204" s="16" t="n"/>
      <c r="BE204" s="16" t="n"/>
      <c r="BF204" s="16" t="n"/>
      <c r="BG204" s="16" t="n"/>
      <c r="BH204" s="16" t="n"/>
      <c r="BI204" s="16" t="n"/>
      <c r="BJ204" s="16" t="n"/>
      <c r="BK204" s="16" t="n"/>
      <c r="BL204" s="16" t="n"/>
      <c r="BM204" s="16" t="n"/>
    </row>
    <row r="205" ht="13.5" customHeight="1" s="251">
      <c r="A205" s="16" t="n"/>
      <c r="B205" s="16" t="n"/>
      <c r="C205" s="16" t="n"/>
      <c r="D205" s="16" t="n"/>
      <c r="E205" s="16" t="n"/>
      <c r="F205" s="16" t="n"/>
      <c r="G205" s="16" t="n"/>
      <c r="I205" s="16" t="n"/>
      <c r="K205" s="196" t="inlineStr">
        <is>
          <t>Interest Rate Nominal - Mid</t>
        </is>
      </c>
      <c r="L205" s="197" t="n">
        <v>0.0373</v>
      </c>
      <c r="M205" s="197" t="n">
        <v>0.0373</v>
      </c>
      <c r="N205" s="197" t="n">
        <v>0.0373</v>
      </c>
      <c r="O205" s="197" t="n">
        <v>0.0373</v>
      </c>
      <c r="P205" s="197" t="n">
        <v>0.0373</v>
      </c>
      <c r="Q205" s="197" t="n">
        <v>0.0373</v>
      </c>
      <c r="R205" s="197" t="n">
        <v>0.0373</v>
      </c>
      <c r="S205" s="197" t="n">
        <v>0.0373</v>
      </c>
      <c r="T205" s="197" t="n">
        <v>0.0373</v>
      </c>
      <c r="U205" s="197" t="n">
        <v>0.0373</v>
      </c>
      <c r="V205" s="197" t="n">
        <v>0.0373</v>
      </c>
      <c r="W205" s="197" t="n">
        <v>0.0373</v>
      </c>
      <c r="X205" s="197" t="n">
        <v>0.0373</v>
      </c>
      <c r="Y205" s="197" t="n">
        <v>0.0373</v>
      </c>
      <c r="Z205" s="197" t="n">
        <v>0.0373</v>
      </c>
      <c r="AA205" s="197" t="n">
        <v>0.0373</v>
      </c>
      <c r="AB205" s="197" t="n">
        <v>0.0373</v>
      </c>
      <c r="AC205" s="197" t="n">
        <v>0.0373</v>
      </c>
      <c r="AD205" s="197" t="n">
        <v>0.0373</v>
      </c>
      <c r="AE205" s="197" t="n">
        <v>0.0373</v>
      </c>
      <c r="AF205" s="197" t="n">
        <v>0.0373</v>
      </c>
      <c r="AG205" s="197" t="n">
        <v>0.0373</v>
      </c>
      <c r="AH205" s="197" t="n">
        <v>0.0373</v>
      </c>
      <c r="AI205" s="197" t="n">
        <v>0.0373</v>
      </c>
      <c r="AJ205" s="197" t="n">
        <v>0.0373</v>
      </c>
      <c r="AK205" s="197" t="n">
        <v>0.0373</v>
      </c>
      <c r="AL205" s="197" t="n">
        <v>0.0373</v>
      </c>
      <c r="AM205" s="197" t="n">
        <v>0.0373</v>
      </c>
      <c r="AN205" s="197" t="n">
        <v>0.0373</v>
      </c>
      <c r="AO205" s="197" t="n">
        <v>0.0373</v>
      </c>
      <c r="AP205" s="197" t="n">
        <v>0.0373</v>
      </c>
      <c r="AQ205" s="197" t="n">
        <v>0.0373</v>
      </c>
      <c r="AR205" s="197" t="n">
        <v>0.0373</v>
      </c>
      <c r="AS205" s="197" t="n">
        <v>0.0373</v>
      </c>
      <c r="AT205" s="16" t="n"/>
      <c r="AU205" s="16" t="n"/>
      <c r="AV205" s="16" t="n"/>
      <c r="AW205" s="16" t="n"/>
      <c r="AX205" s="16" t="n"/>
      <c r="AY205" s="16" t="n"/>
      <c r="AZ205" s="16" t="n"/>
      <c r="BA205" s="16" t="n"/>
      <c r="BB205" s="16" t="n"/>
      <c r="BC205" s="16" t="n"/>
      <c r="BD205" s="16" t="n"/>
      <c r="BE205" s="16" t="n"/>
      <c r="BF205" s="16" t="n"/>
      <c r="BG205" s="16" t="n"/>
      <c r="BH205" s="16" t="n"/>
      <c r="BI205" s="16" t="n"/>
      <c r="BJ205" s="16" t="n"/>
      <c r="BK205" s="16" t="n"/>
      <c r="BL205" s="16" t="n"/>
      <c r="BM205" s="16" t="n"/>
    </row>
    <row r="206" ht="13.5" customHeight="1" s="251">
      <c r="A206" s="16" t="n"/>
      <c r="B206" s="16" t="n"/>
      <c r="C206" s="16" t="n"/>
      <c r="D206" s="16" t="n"/>
      <c r="E206" s="16" t="n"/>
      <c r="F206" s="16" t="n"/>
      <c r="G206" s="16" t="n"/>
      <c r="I206" s="16" t="n"/>
      <c r="K206" s="196" t="inlineStr">
        <is>
          <t>Interest Rate Nominal - Constant</t>
        </is>
      </c>
      <c r="L206" s="197" t="n">
        <v>0.0373</v>
      </c>
      <c r="M206" s="197" t="n">
        <v>0.0373</v>
      </c>
      <c r="N206" s="197" t="n">
        <v>0.0373</v>
      </c>
      <c r="O206" s="197" t="n">
        <v>0.0373</v>
      </c>
      <c r="P206" s="197" t="n">
        <v>0.0373</v>
      </c>
      <c r="Q206" s="197" t="n">
        <v>0.0373</v>
      </c>
      <c r="R206" s="197" t="n">
        <v>0.0373</v>
      </c>
      <c r="S206" s="197" t="n">
        <v>0.0373</v>
      </c>
      <c r="T206" s="197" t="n">
        <v>0.0373</v>
      </c>
      <c r="U206" s="197" t="n">
        <v>0.0373</v>
      </c>
      <c r="V206" s="197" t="n">
        <v>0.0373</v>
      </c>
      <c r="W206" s="197" t="n">
        <v>0.0373</v>
      </c>
      <c r="X206" s="197" t="n">
        <v>0.0373</v>
      </c>
      <c r="Y206" s="197" t="n">
        <v>0.0373</v>
      </c>
      <c r="Z206" s="197" t="n">
        <v>0.0373</v>
      </c>
      <c r="AA206" s="197" t="n">
        <v>0.0373</v>
      </c>
      <c r="AB206" s="197" t="n">
        <v>0.0373</v>
      </c>
      <c r="AC206" s="197" t="n">
        <v>0.0373</v>
      </c>
      <c r="AD206" s="197" t="n">
        <v>0.0373</v>
      </c>
      <c r="AE206" s="197" t="n">
        <v>0.0373</v>
      </c>
      <c r="AF206" s="197" t="n">
        <v>0.0373</v>
      </c>
      <c r="AG206" s="197" t="n">
        <v>0.0373</v>
      </c>
      <c r="AH206" s="197" t="n">
        <v>0.0373</v>
      </c>
      <c r="AI206" s="197" t="n">
        <v>0.0373</v>
      </c>
      <c r="AJ206" s="197" t="n">
        <v>0.0373</v>
      </c>
      <c r="AK206" s="197" t="n">
        <v>0.0373</v>
      </c>
      <c r="AL206" s="197" t="n">
        <v>0.0373</v>
      </c>
      <c r="AM206" s="197" t="n">
        <v>0.0373</v>
      </c>
      <c r="AN206" s="197" t="n">
        <v>0.0373</v>
      </c>
      <c r="AO206" s="197" t="n">
        <v>0.0373</v>
      </c>
      <c r="AP206" s="197" t="n">
        <v>0.0373</v>
      </c>
      <c r="AQ206" s="197" t="n">
        <v>0.0373</v>
      </c>
      <c r="AR206" s="197" t="n">
        <v>0.0373</v>
      </c>
      <c r="AS206" s="197" t="n">
        <v>0.0373</v>
      </c>
      <c r="AT206" s="16" t="n"/>
      <c r="AU206" s="16" t="n"/>
      <c r="AV206" s="16" t="n"/>
      <c r="AW206" s="16" t="n"/>
      <c r="AX206" s="16" t="n"/>
      <c r="AY206" s="16" t="n"/>
      <c r="AZ206" s="16" t="n"/>
      <c r="BA206" s="16" t="n"/>
      <c r="BB206" s="16" t="n"/>
      <c r="BC206" s="16" t="n"/>
      <c r="BD206" s="16" t="n"/>
      <c r="BE206" s="16" t="n"/>
      <c r="BF206" s="16" t="n"/>
      <c r="BG206" s="16" t="n"/>
      <c r="BH206" s="16" t="n"/>
      <c r="BI206" s="16" t="n"/>
      <c r="BJ206" s="16" t="n"/>
      <c r="BK206" s="16" t="n"/>
      <c r="BL206" s="16" t="n"/>
      <c r="BM206" s="16" t="n"/>
    </row>
    <row r="207" ht="13.5" customHeight="1" s="251">
      <c r="A207" s="16" t="n"/>
      <c r="B207" s="16" t="n"/>
      <c r="C207" s="16" t="n"/>
      <c r="D207" s="16" t="n"/>
      <c r="E207" s="16" t="n"/>
      <c r="F207" s="16" t="n"/>
      <c r="G207" s="16" t="n"/>
      <c r="I207" s="16" t="n"/>
      <c r="K207" s="196" t="inlineStr">
        <is>
          <t>Calculated Interest Rate Real - Low</t>
        </is>
      </c>
      <c r="L207" s="197" t="n">
        <v>0.01200000000000023</v>
      </c>
      <c r="M207" s="197" t="n">
        <v>0.01200000000000023</v>
      </c>
      <c r="N207" s="197" t="n">
        <v>0.01200000000000023</v>
      </c>
      <c r="O207" s="197" t="n">
        <v>0.01200000000000023</v>
      </c>
      <c r="P207" s="197" t="n">
        <v>0.01200000000000023</v>
      </c>
      <c r="Q207" s="197" t="n">
        <v>0.01200000000000023</v>
      </c>
      <c r="R207" s="197" t="n">
        <v>0.01200000000000023</v>
      </c>
      <c r="S207" s="197" t="n">
        <v>0.01200000000000023</v>
      </c>
      <c r="T207" s="197" t="n">
        <v>0.01200000000000023</v>
      </c>
      <c r="U207" s="197" t="n">
        <v>0.01200000000000023</v>
      </c>
      <c r="V207" s="197" t="n">
        <v>0.01200000000000023</v>
      </c>
      <c r="W207" s="197" t="n">
        <v>0.01200000000000023</v>
      </c>
      <c r="X207" s="197" t="n">
        <v>0.01200000000000023</v>
      </c>
      <c r="Y207" s="197" t="n">
        <v>0.01200000000000023</v>
      </c>
      <c r="Z207" s="197" t="n">
        <v>0.01200000000000023</v>
      </c>
      <c r="AA207" s="197" t="n">
        <v>0.01200000000000023</v>
      </c>
      <c r="AB207" s="197" t="n">
        <v>0.01200000000000023</v>
      </c>
      <c r="AC207" s="197" t="n">
        <v>0.01200000000000023</v>
      </c>
      <c r="AD207" s="197" t="n">
        <v>0.01200000000000023</v>
      </c>
      <c r="AE207" s="197" t="n">
        <v>0.01200000000000023</v>
      </c>
      <c r="AF207" s="197" t="n">
        <v>0.01200000000000023</v>
      </c>
      <c r="AG207" s="197" t="n">
        <v>0.01200000000000023</v>
      </c>
      <c r="AH207" s="197" t="n">
        <v>0.01200000000000023</v>
      </c>
      <c r="AI207" s="197" t="n">
        <v>0.01200000000000023</v>
      </c>
      <c r="AJ207" s="197" t="n">
        <v>0.01200000000000023</v>
      </c>
      <c r="AK207" s="197" t="n">
        <v>0.01200000000000023</v>
      </c>
      <c r="AL207" s="197" t="n">
        <v>0.01200000000000023</v>
      </c>
      <c r="AM207" s="197" t="n">
        <v>0.01200000000000023</v>
      </c>
      <c r="AN207" s="197" t="n">
        <v>0.01200000000000023</v>
      </c>
      <c r="AO207" s="197" t="n">
        <v>0.01200000000000023</v>
      </c>
      <c r="AP207" s="197" t="n">
        <v>0.01200000000000023</v>
      </c>
      <c r="AQ207" s="197" t="n">
        <v>0.01200000000000023</v>
      </c>
      <c r="AR207" s="197" t="n">
        <v>0.01200000000000023</v>
      </c>
      <c r="AS207" s="197" t="n">
        <v>0.01200000000000023</v>
      </c>
      <c r="AT207" s="16" t="n"/>
      <c r="AU207" s="16" t="n"/>
      <c r="AV207" s="16" t="n"/>
      <c r="AW207" s="16" t="n"/>
      <c r="AX207" s="16" t="n"/>
      <c r="AY207" s="16" t="n"/>
      <c r="AZ207" s="16" t="n"/>
      <c r="BA207" s="16" t="n"/>
      <c r="BB207" s="16" t="n"/>
      <c r="BC207" s="16" t="n"/>
      <c r="BD207" s="16" t="n"/>
      <c r="BE207" s="16" t="n"/>
      <c r="BF207" s="16" t="n"/>
      <c r="BG207" s="16" t="n"/>
      <c r="BH207" s="16" t="n"/>
      <c r="BI207" s="16" t="n"/>
      <c r="BJ207" s="16" t="n"/>
      <c r="BK207" s="16" t="n"/>
      <c r="BL207" s="16" t="n"/>
      <c r="BM207" s="16" t="n"/>
    </row>
    <row r="208" ht="13.5" customHeight="1" s="251">
      <c r="A208" s="16" t="n"/>
      <c r="B208" s="16" t="n"/>
      <c r="C208" s="16" t="n"/>
      <c r="D208" s="16" t="n"/>
      <c r="E208" s="16" t="n"/>
      <c r="F208" s="16" t="n"/>
      <c r="G208" s="16" t="n"/>
      <c r="I208" s="16" t="n"/>
      <c r="K208" s="196" t="inlineStr">
        <is>
          <t>Calculated Interest Rate Real - Mid</t>
        </is>
      </c>
      <c r="L208" s="197" t="n">
        <v>0.01200000000000023</v>
      </c>
      <c r="M208" s="197" t="n">
        <v>0.01200000000000023</v>
      </c>
      <c r="N208" s="197" t="n">
        <v>0.01200000000000023</v>
      </c>
      <c r="O208" s="197" t="n">
        <v>0.01200000000000023</v>
      </c>
      <c r="P208" s="197" t="n">
        <v>0.01200000000000023</v>
      </c>
      <c r="Q208" s="197" t="n">
        <v>0.01200000000000023</v>
      </c>
      <c r="R208" s="197" t="n">
        <v>0.01200000000000023</v>
      </c>
      <c r="S208" s="197" t="n">
        <v>0.01200000000000023</v>
      </c>
      <c r="T208" s="197" t="n">
        <v>0.01200000000000023</v>
      </c>
      <c r="U208" s="197" t="n">
        <v>0.01200000000000023</v>
      </c>
      <c r="V208" s="197" t="n">
        <v>0.01200000000000023</v>
      </c>
      <c r="W208" s="197" t="n">
        <v>0.01200000000000023</v>
      </c>
      <c r="X208" s="197" t="n">
        <v>0.01200000000000023</v>
      </c>
      <c r="Y208" s="197" t="n">
        <v>0.01200000000000023</v>
      </c>
      <c r="Z208" s="197" t="n">
        <v>0.01200000000000023</v>
      </c>
      <c r="AA208" s="197" t="n">
        <v>0.01200000000000023</v>
      </c>
      <c r="AB208" s="197" t="n">
        <v>0.01200000000000023</v>
      </c>
      <c r="AC208" s="197" t="n">
        <v>0.01200000000000023</v>
      </c>
      <c r="AD208" s="197" t="n">
        <v>0.01200000000000023</v>
      </c>
      <c r="AE208" s="197" t="n">
        <v>0.01200000000000023</v>
      </c>
      <c r="AF208" s="197" t="n">
        <v>0.01200000000000023</v>
      </c>
      <c r="AG208" s="197" t="n">
        <v>0.01200000000000023</v>
      </c>
      <c r="AH208" s="197" t="n">
        <v>0.01200000000000023</v>
      </c>
      <c r="AI208" s="197" t="n">
        <v>0.01200000000000023</v>
      </c>
      <c r="AJ208" s="197" t="n">
        <v>0.01200000000000023</v>
      </c>
      <c r="AK208" s="197" t="n">
        <v>0.01200000000000023</v>
      </c>
      <c r="AL208" s="197" t="n">
        <v>0.01200000000000023</v>
      </c>
      <c r="AM208" s="197" t="n">
        <v>0.01200000000000023</v>
      </c>
      <c r="AN208" s="197" t="n">
        <v>0.01200000000000023</v>
      </c>
      <c r="AO208" s="197" t="n">
        <v>0.01200000000000023</v>
      </c>
      <c r="AP208" s="197" t="n">
        <v>0.01200000000000023</v>
      </c>
      <c r="AQ208" s="197" t="n">
        <v>0.01200000000000023</v>
      </c>
      <c r="AR208" s="197" t="n">
        <v>0.01200000000000023</v>
      </c>
      <c r="AS208" s="197" t="n">
        <v>0.01200000000000023</v>
      </c>
      <c r="AT208" s="16" t="n"/>
      <c r="AU208" s="16" t="n"/>
      <c r="AV208" s="16" t="n"/>
      <c r="AW208" s="16" t="n"/>
      <c r="AX208" s="16" t="n"/>
      <c r="AY208" s="16" t="n"/>
      <c r="AZ208" s="16" t="n"/>
      <c r="BA208" s="16" t="n"/>
      <c r="BB208" s="16" t="n"/>
      <c r="BC208" s="16" t="n"/>
      <c r="BD208" s="16" t="n"/>
      <c r="BE208" s="16" t="n"/>
      <c r="BF208" s="16" t="n"/>
      <c r="BG208" s="16" t="n"/>
      <c r="BH208" s="16" t="n"/>
      <c r="BI208" s="16" t="n"/>
      <c r="BJ208" s="16" t="n"/>
      <c r="BK208" s="16" t="n"/>
      <c r="BL208" s="16" t="n"/>
      <c r="BM208" s="16" t="n"/>
    </row>
    <row r="209" ht="13.5" customHeight="1" s="251">
      <c r="A209" s="16" t="n"/>
      <c r="B209" s="16" t="n"/>
      <c r="C209" s="16" t="n"/>
      <c r="D209" s="16" t="n"/>
      <c r="E209" s="16" t="n"/>
      <c r="F209" s="16" t="n"/>
      <c r="G209" s="16" t="n"/>
      <c r="I209" s="16" t="n"/>
      <c r="K209" s="196" t="inlineStr">
        <is>
          <t>Calculated Interest Rate Real - Constant</t>
        </is>
      </c>
      <c r="L209" s="197" t="n">
        <v>0.01200000000000023</v>
      </c>
      <c r="M209" s="197" t="n">
        <v>0.01200000000000023</v>
      </c>
      <c r="N209" s="197" t="n">
        <v>0.01200000000000023</v>
      </c>
      <c r="O209" s="197" t="n">
        <v>0.01200000000000023</v>
      </c>
      <c r="P209" s="197" t="n">
        <v>0.01200000000000023</v>
      </c>
      <c r="Q209" s="197" t="n">
        <v>0.01200000000000023</v>
      </c>
      <c r="R209" s="197" t="n">
        <v>0.01200000000000023</v>
      </c>
      <c r="S209" s="197" t="n">
        <v>0.01200000000000023</v>
      </c>
      <c r="T209" s="197" t="n">
        <v>0.01200000000000023</v>
      </c>
      <c r="U209" s="197" t="n">
        <v>0.01200000000000023</v>
      </c>
      <c r="V209" s="197" t="n">
        <v>0.01200000000000023</v>
      </c>
      <c r="W209" s="197" t="n">
        <v>0.01200000000000023</v>
      </c>
      <c r="X209" s="197" t="n">
        <v>0.01200000000000023</v>
      </c>
      <c r="Y209" s="197" t="n">
        <v>0.01200000000000023</v>
      </c>
      <c r="Z209" s="197" t="n">
        <v>0.01200000000000023</v>
      </c>
      <c r="AA209" s="197" t="n">
        <v>0.01200000000000023</v>
      </c>
      <c r="AB209" s="197" t="n">
        <v>0.01200000000000023</v>
      </c>
      <c r="AC209" s="197" t="n">
        <v>0.01200000000000023</v>
      </c>
      <c r="AD209" s="197" t="n">
        <v>0.01200000000000023</v>
      </c>
      <c r="AE209" s="197" t="n">
        <v>0.01200000000000023</v>
      </c>
      <c r="AF209" s="197" t="n">
        <v>0.01200000000000023</v>
      </c>
      <c r="AG209" s="197" t="n">
        <v>0.01200000000000023</v>
      </c>
      <c r="AH209" s="197" t="n">
        <v>0.01200000000000023</v>
      </c>
      <c r="AI209" s="197" t="n">
        <v>0.01200000000000023</v>
      </c>
      <c r="AJ209" s="197" t="n">
        <v>0.01200000000000023</v>
      </c>
      <c r="AK209" s="197" t="n">
        <v>0.01200000000000023</v>
      </c>
      <c r="AL209" s="197" t="n">
        <v>0.01200000000000023</v>
      </c>
      <c r="AM209" s="197" t="n">
        <v>0.01200000000000023</v>
      </c>
      <c r="AN209" s="197" t="n">
        <v>0.01200000000000023</v>
      </c>
      <c r="AO209" s="197" t="n">
        <v>0.01200000000000023</v>
      </c>
      <c r="AP209" s="197" t="n">
        <v>0.01200000000000023</v>
      </c>
      <c r="AQ209" s="197" t="n">
        <v>0.01200000000000023</v>
      </c>
      <c r="AR209" s="197" t="n">
        <v>0.01200000000000023</v>
      </c>
      <c r="AS209" s="197" t="n">
        <v>0.01200000000000023</v>
      </c>
      <c r="AT209" s="16" t="n"/>
      <c r="AU209" s="16" t="n"/>
      <c r="AV209" s="16" t="n"/>
      <c r="AW209" s="16" t="n"/>
      <c r="AX209" s="16" t="n"/>
      <c r="AY209" s="16" t="n"/>
      <c r="AZ209" s="16" t="n"/>
      <c r="BA209" s="16" t="n"/>
      <c r="BB209" s="16" t="n"/>
      <c r="BC209" s="16" t="n"/>
      <c r="BD209" s="16" t="n"/>
      <c r="BE209" s="16" t="n"/>
      <c r="BF209" s="16" t="n"/>
      <c r="BG209" s="16" t="n"/>
      <c r="BH209" s="16" t="n"/>
      <c r="BI209" s="16" t="n"/>
      <c r="BJ209" s="16" t="n"/>
      <c r="BK209" s="16" t="n"/>
      <c r="BL209" s="16" t="n"/>
      <c r="BM209" s="16" t="n"/>
    </row>
    <row r="210" ht="13.5" customHeight="1" s="251">
      <c r="A210" s="16" t="n"/>
      <c r="B210" s="16" t="n"/>
      <c r="C210" s="16" t="n"/>
      <c r="D210" s="16" t="n"/>
      <c r="E210" s="16" t="n"/>
      <c r="F210" s="16" t="n"/>
      <c r="G210" s="16" t="n"/>
      <c r="I210" s="16" t="n"/>
      <c r="K210" s="196" t="inlineStr">
        <is>
          <t>Interest During Construction  - Nominal</t>
        </is>
      </c>
      <c r="L210" s="197" t="n">
        <v>0.0373</v>
      </c>
      <c r="M210" s="197" t="n">
        <v>0.0373</v>
      </c>
      <c r="N210" s="197" t="n">
        <v>0.0373</v>
      </c>
      <c r="O210" s="197" t="n">
        <v>0.0373</v>
      </c>
      <c r="P210" s="197" t="n">
        <v>0.0373</v>
      </c>
      <c r="Q210" s="197" t="n">
        <v>0.0373</v>
      </c>
      <c r="R210" s="197" t="n">
        <v>0.0373</v>
      </c>
      <c r="S210" s="197" t="n">
        <v>0.0373</v>
      </c>
      <c r="T210" s="197" t="n">
        <v>0.0373</v>
      </c>
      <c r="U210" s="197" t="n">
        <v>0.0373</v>
      </c>
      <c r="V210" s="197" t="n">
        <v>0.0373</v>
      </c>
      <c r="W210" s="197" t="n">
        <v>0.0373</v>
      </c>
      <c r="X210" s="197" t="n">
        <v>0.0373</v>
      </c>
      <c r="Y210" s="197" t="n">
        <v>0.0373</v>
      </c>
      <c r="Z210" s="197" t="n">
        <v>0.0373</v>
      </c>
      <c r="AA210" s="197" t="n">
        <v>0.0373</v>
      </c>
      <c r="AB210" s="197" t="n">
        <v>0.0373</v>
      </c>
      <c r="AC210" s="197" t="n">
        <v>0.0373</v>
      </c>
      <c r="AD210" s="197" t="n">
        <v>0.0373</v>
      </c>
      <c r="AE210" s="197" t="n">
        <v>0.0373</v>
      </c>
      <c r="AF210" s="197" t="n">
        <v>0.0373</v>
      </c>
      <c r="AG210" s="197" t="n">
        <v>0.0373</v>
      </c>
      <c r="AH210" s="197" t="n">
        <v>0.0373</v>
      </c>
      <c r="AI210" s="197" t="n">
        <v>0.0373</v>
      </c>
      <c r="AJ210" s="197" t="n">
        <v>0.0373</v>
      </c>
      <c r="AK210" s="197" t="n">
        <v>0.0373</v>
      </c>
      <c r="AL210" s="197" t="n">
        <v>0.0373</v>
      </c>
      <c r="AM210" s="197" t="n">
        <v>0.0373</v>
      </c>
      <c r="AN210" s="197" t="n">
        <v>0.0373</v>
      </c>
      <c r="AO210" s="197" t="n">
        <v>0.0373</v>
      </c>
      <c r="AP210" s="197" t="n">
        <v>0.0373</v>
      </c>
      <c r="AQ210" s="197" t="n">
        <v>0.0373</v>
      </c>
      <c r="AR210" s="197" t="n">
        <v>0.0373</v>
      </c>
      <c r="AS210" s="197" t="n">
        <v>0.0373</v>
      </c>
      <c r="AT210" s="16" t="n"/>
      <c r="AU210" s="16" t="n"/>
      <c r="AV210" s="16" t="n"/>
      <c r="AW210" s="16" t="n"/>
      <c r="AX210" s="16" t="n"/>
      <c r="AY210" s="16" t="n"/>
      <c r="AZ210" s="16" t="n"/>
      <c r="BA210" s="16" t="n"/>
      <c r="BB210" s="16" t="n"/>
      <c r="BC210" s="16" t="n"/>
      <c r="BD210" s="16" t="n"/>
      <c r="BE210" s="16" t="n"/>
      <c r="BF210" s="16" t="n"/>
      <c r="BG210" s="16" t="n"/>
      <c r="BH210" s="16" t="n"/>
      <c r="BI210" s="16" t="n"/>
      <c r="BJ210" s="16" t="n"/>
      <c r="BK210" s="16" t="n"/>
      <c r="BL210" s="16" t="n"/>
      <c r="BM210" s="16" t="n"/>
    </row>
    <row r="211" ht="13.5" customHeight="1" s="251">
      <c r="A211" s="16" t="n"/>
      <c r="B211" s="16" t="n"/>
      <c r="C211" s="16" t="n"/>
      <c r="D211" s="16" t="n"/>
      <c r="E211" s="16" t="n"/>
      <c r="F211" s="16" t="n"/>
      <c r="G211" s="16" t="n"/>
      <c r="I211" s="16" t="n"/>
      <c r="K211" s="196" t="inlineStr">
        <is>
          <t>Rate of Return on Equity Nominal - Low</t>
        </is>
      </c>
      <c r="L211" s="197" t="n">
        <v>0.09030000000000001</v>
      </c>
      <c r="M211" s="197" t="n">
        <v>0.09030000000000001</v>
      </c>
      <c r="N211" s="197" t="n">
        <v>0.09030000000000001</v>
      </c>
      <c r="O211" s="197" t="n">
        <v>0.09030000000000001</v>
      </c>
      <c r="P211" s="197" t="n">
        <v>0.09030000000000001</v>
      </c>
      <c r="Q211" s="197" t="n">
        <v>0.09030000000000001</v>
      </c>
      <c r="R211" s="197" t="n">
        <v>0.09030000000000001</v>
      </c>
      <c r="S211" s="197" t="n">
        <v>0.09030000000000001</v>
      </c>
      <c r="T211" s="197" t="n">
        <v>0.09030000000000001</v>
      </c>
      <c r="U211" s="197" t="n">
        <v>0.09030000000000001</v>
      </c>
      <c r="V211" s="197" t="n">
        <v>0.09030000000000001</v>
      </c>
      <c r="W211" s="197" t="n">
        <v>0.09030000000000001</v>
      </c>
      <c r="X211" s="197" t="n">
        <v>0.09030000000000001</v>
      </c>
      <c r="Y211" s="197" t="n">
        <v>0.09030000000000001</v>
      </c>
      <c r="Z211" s="197" t="n">
        <v>0.09030000000000001</v>
      </c>
      <c r="AA211" s="197" t="n">
        <v>0.09030000000000001</v>
      </c>
      <c r="AB211" s="197" t="n">
        <v>0.09030000000000001</v>
      </c>
      <c r="AC211" s="197" t="n">
        <v>0.09030000000000001</v>
      </c>
      <c r="AD211" s="197" t="n">
        <v>0.09030000000000001</v>
      </c>
      <c r="AE211" s="197" t="n">
        <v>0.09030000000000001</v>
      </c>
      <c r="AF211" s="197" t="n">
        <v>0.09030000000000001</v>
      </c>
      <c r="AG211" s="197" t="n">
        <v>0.09030000000000001</v>
      </c>
      <c r="AH211" s="197" t="n">
        <v>0.09030000000000001</v>
      </c>
      <c r="AI211" s="197" t="n">
        <v>0.09030000000000001</v>
      </c>
      <c r="AJ211" s="197" t="n">
        <v>0.09030000000000001</v>
      </c>
      <c r="AK211" s="197" t="n">
        <v>0.09030000000000001</v>
      </c>
      <c r="AL211" s="197" t="n">
        <v>0.09030000000000001</v>
      </c>
      <c r="AM211" s="197" t="n">
        <v>0.09030000000000001</v>
      </c>
      <c r="AN211" s="197" t="n">
        <v>0.09030000000000001</v>
      </c>
      <c r="AO211" s="197" t="n">
        <v>0.09030000000000001</v>
      </c>
      <c r="AP211" s="197" t="n">
        <v>0.09030000000000001</v>
      </c>
      <c r="AQ211" s="197" t="n">
        <v>0.09030000000000001</v>
      </c>
      <c r="AR211" s="197" t="n">
        <v>0.09030000000000001</v>
      </c>
      <c r="AS211" s="197" t="n">
        <v>0.09030000000000001</v>
      </c>
      <c r="AT211" s="16" t="n"/>
      <c r="AU211" s="16" t="n"/>
      <c r="AV211" s="16" t="n"/>
      <c r="AW211" s="16" t="n"/>
      <c r="AX211" s="16" t="n"/>
      <c r="AY211" s="16" t="n"/>
      <c r="AZ211" s="16" t="n"/>
      <c r="BA211" s="16" t="n"/>
      <c r="BB211" s="16" t="n"/>
      <c r="BC211" s="16" t="n"/>
      <c r="BD211" s="16" t="n"/>
      <c r="BE211" s="16" t="n"/>
      <c r="BF211" s="16" t="n"/>
      <c r="BG211" s="16" t="n"/>
      <c r="BH211" s="16" t="n"/>
      <c r="BI211" s="16" t="n"/>
      <c r="BJ211" s="16" t="n"/>
      <c r="BK211" s="16" t="n"/>
      <c r="BL211" s="16" t="n"/>
      <c r="BM211" s="16" t="n"/>
    </row>
    <row r="212" ht="13.5" customHeight="1" s="251">
      <c r="A212" s="16" t="n"/>
      <c r="B212" s="16" t="n"/>
      <c r="C212" s="16" t="n"/>
      <c r="D212" s="16" t="n"/>
      <c r="E212" s="16" t="n"/>
      <c r="F212" s="16" t="n"/>
      <c r="G212" s="16" t="n"/>
      <c r="I212" s="16" t="n"/>
      <c r="K212" s="196" t="inlineStr">
        <is>
          <t>Rate of Return on Equity Nominal - Mid</t>
        </is>
      </c>
      <c r="L212" s="197" t="n">
        <v>0.09030000000000001</v>
      </c>
      <c r="M212" s="197" t="n">
        <v>0.09030000000000001</v>
      </c>
      <c r="N212" s="197" t="n">
        <v>0.09030000000000001</v>
      </c>
      <c r="O212" s="197" t="n">
        <v>0.09030000000000001</v>
      </c>
      <c r="P212" s="197" t="n">
        <v>0.09030000000000001</v>
      </c>
      <c r="Q212" s="197" t="n">
        <v>0.09030000000000001</v>
      </c>
      <c r="R212" s="197" t="n">
        <v>0.09030000000000001</v>
      </c>
      <c r="S212" s="197" t="n">
        <v>0.09030000000000001</v>
      </c>
      <c r="T212" s="197" t="n">
        <v>0.09030000000000001</v>
      </c>
      <c r="U212" s="197" t="n">
        <v>0.09030000000000001</v>
      </c>
      <c r="V212" s="197" t="n">
        <v>0.09030000000000001</v>
      </c>
      <c r="W212" s="197" t="n">
        <v>0.09030000000000001</v>
      </c>
      <c r="X212" s="197" t="n">
        <v>0.09030000000000001</v>
      </c>
      <c r="Y212" s="197" t="n">
        <v>0.09030000000000001</v>
      </c>
      <c r="Z212" s="197" t="n">
        <v>0.09030000000000001</v>
      </c>
      <c r="AA212" s="197" t="n">
        <v>0.09030000000000001</v>
      </c>
      <c r="AB212" s="197" t="n">
        <v>0.09030000000000001</v>
      </c>
      <c r="AC212" s="197" t="n">
        <v>0.09030000000000001</v>
      </c>
      <c r="AD212" s="197" t="n">
        <v>0.09030000000000001</v>
      </c>
      <c r="AE212" s="197" t="n">
        <v>0.09030000000000001</v>
      </c>
      <c r="AF212" s="197" t="n">
        <v>0.09030000000000001</v>
      </c>
      <c r="AG212" s="197" t="n">
        <v>0.09030000000000001</v>
      </c>
      <c r="AH212" s="197" t="n">
        <v>0.09030000000000001</v>
      </c>
      <c r="AI212" s="197" t="n">
        <v>0.09030000000000001</v>
      </c>
      <c r="AJ212" s="197" t="n">
        <v>0.09030000000000001</v>
      </c>
      <c r="AK212" s="197" t="n">
        <v>0.09030000000000001</v>
      </c>
      <c r="AL212" s="197" t="n">
        <v>0.09030000000000001</v>
      </c>
      <c r="AM212" s="197" t="n">
        <v>0.09030000000000001</v>
      </c>
      <c r="AN212" s="197" t="n">
        <v>0.09030000000000001</v>
      </c>
      <c r="AO212" s="197" t="n">
        <v>0.09030000000000001</v>
      </c>
      <c r="AP212" s="197" t="n">
        <v>0.09030000000000001</v>
      </c>
      <c r="AQ212" s="197" t="n">
        <v>0.09030000000000001</v>
      </c>
      <c r="AR212" s="197" t="n">
        <v>0.09030000000000001</v>
      </c>
      <c r="AS212" s="197" t="n">
        <v>0.09030000000000001</v>
      </c>
      <c r="AT212" s="16" t="n"/>
      <c r="AU212" s="16" t="n"/>
      <c r="AV212" s="16" t="n"/>
      <c r="AW212" s="16" t="n"/>
      <c r="AX212" s="16" t="n"/>
      <c r="AY212" s="16" t="n"/>
      <c r="AZ212" s="16" t="n"/>
      <c r="BA212" s="16" t="n"/>
      <c r="BB212" s="16" t="n"/>
      <c r="BC212" s="16" t="n"/>
      <c r="BD212" s="16" t="n"/>
      <c r="BE212" s="16" t="n"/>
      <c r="BF212" s="16" t="n"/>
      <c r="BG212" s="16" t="n"/>
      <c r="BH212" s="16" t="n"/>
      <c r="BI212" s="16" t="n"/>
      <c r="BJ212" s="16" t="n"/>
      <c r="BK212" s="16" t="n"/>
      <c r="BL212" s="16" t="n"/>
      <c r="BM212" s="16" t="n"/>
    </row>
    <row r="213" ht="13.5" customHeight="1" s="251">
      <c r="A213" s="16" t="n"/>
      <c r="B213" s="16" t="n"/>
      <c r="C213" s="16" t="n"/>
      <c r="D213" s="16" t="n"/>
      <c r="E213" s="16" t="n"/>
      <c r="F213" s="16" t="n"/>
      <c r="G213" s="16" t="n"/>
      <c r="I213" s="16" t="n"/>
      <c r="K213" s="196" t="inlineStr">
        <is>
          <t>Rate of Return on Equity Nominal - Constant</t>
        </is>
      </c>
      <c r="L213" s="197" t="n">
        <v>0.09030000000000001</v>
      </c>
      <c r="M213" s="197" t="n">
        <v>0.09030000000000001</v>
      </c>
      <c r="N213" s="197" t="n">
        <v>0.09030000000000001</v>
      </c>
      <c r="O213" s="197" t="n">
        <v>0.09030000000000001</v>
      </c>
      <c r="P213" s="197" t="n">
        <v>0.09030000000000001</v>
      </c>
      <c r="Q213" s="197" t="n">
        <v>0.09030000000000001</v>
      </c>
      <c r="R213" s="197" t="n">
        <v>0.09030000000000001</v>
      </c>
      <c r="S213" s="197" t="n">
        <v>0.09030000000000001</v>
      </c>
      <c r="T213" s="197" t="n">
        <v>0.09030000000000001</v>
      </c>
      <c r="U213" s="197" t="n">
        <v>0.09030000000000001</v>
      </c>
      <c r="V213" s="197" t="n">
        <v>0.09030000000000001</v>
      </c>
      <c r="W213" s="197" t="n">
        <v>0.09030000000000001</v>
      </c>
      <c r="X213" s="197" t="n">
        <v>0.09030000000000001</v>
      </c>
      <c r="Y213" s="197" t="n">
        <v>0.09030000000000001</v>
      </c>
      <c r="Z213" s="197" t="n">
        <v>0.09030000000000001</v>
      </c>
      <c r="AA213" s="197" t="n">
        <v>0.09030000000000001</v>
      </c>
      <c r="AB213" s="197" t="n">
        <v>0.09030000000000001</v>
      </c>
      <c r="AC213" s="197" t="n">
        <v>0.09030000000000001</v>
      </c>
      <c r="AD213" s="197" t="n">
        <v>0.09030000000000001</v>
      </c>
      <c r="AE213" s="197" t="n">
        <v>0.09030000000000001</v>
      </c>
      <c r="AF213" s="197" t="n">
        <v>0.09030000000000001</v>
      </c>
      <c r="AG213" s="197" t="n">
        <v>0.09030000000000001</v>
      </c>
      <c r="AH213" s="197" t="n">
        <v>0.09030000000000001</v>
      </c>
      <c r="AI213" s="197" t="n">
        <v>0.09030000000000001</v>
      </c>
      <c r="AJ213" s="197" t="n">
        <v>0.09030000000000001</v>
      </c>
      <c r="AK213" s="197" t="n">
        <v>0.09030000000000001</v>
      </c>
      <c r="AL213" s="197" t="n">
        <v>0.09030000000000001</v>
      </c>
      <c r="AM213" s="197" t="n">
        <v>0.09030000000000001</v>
      </c>
      <c r="AN213" s="197" t="n">
        <v>0.09030000000000001</v>
      </c>
      <c r="AO213" s="197" t="n">
        <v>0.09030000000000001</v>
      </c>
      <c r="AP213" s="197" t="n">
        <v>0.09030000000000001</v>
      </c>
      <c r="AQ213" s="197" t="n">
        <v>0.09030000000000001</v>
      </c>
      <c r="AR213" s="197" t="n">
        <v>0.09030000000000001</v>
      </c>
      <c r="AS213" s="197" t="n">
        <v>0.09030000000000001</v>
      </c>
      <c r="AT213" s="16" t="n"/>
      <c r="AU213" s="16" t="n"/>
      <c r="AV213" s="16" t="n"/>
      <c r="AW213" s="16" t="n"/>
      <c r="AX213" s="16" t="n"/>
      <c r="AY213" s="16" t="n"/>
      <c r="AZ213" s="16" t="n"/>
      <c r="BA213" s="16" t="n"/>
      <c r="BB213" s="16" t="n"/>
      <c r="BC213" s="16" t="n"/>
      <c r="BD213" s="16" t="n"/>
      <c r="BE213" s="16" t="n"/>
      <c r="BF213" s="16" t="n"/>
      <c r="BG213" s="16" t="n"/>
      <c r="BH213" s="16" t="n"/>
      <c r="BI213" s="16" t="n"/>
      <c r="BJ213" s="16" t="n"/>
      <c r="BK213" s="16" t="n"/>
      <c r="BL213" s="16" t="n"/>
      <c r="BM213" s="16" t="n"/>
    </row>
    <row r="214" ht="13.5" customHeight="1" s="251">
      <c r="A214" s="16" t="n"/>
      <c r="B214" s="16" t="n"/>
      <c r="C214" s="16" t="n"/>
      <c r="D214" s="16" t="n"/>
      <c r="E214" s="16" t="n"/>
      <c r="F214" s="16" t="n"/>
      <c r="G214" s="16" t="n"/>
      <c r="I214" s="16" t="n"/>
      <c r="K214" s="196" t="inlineStr">
        <is>
          <t>Calculated Rate of Return on Equity Real - Low</t>
        </is>
      </c>
      <c r="L214" s="197" t="n">
        <v>0.06370731707317079</v>
      </c>
      <c r="M214" s="197" t="n">
        <v>0.06370731707317079</v>
      </c>
      <c r="N214" s="197" t="n">
        <v>0.06370731707317079</v>
      </c>
      <c r="O214" s="197" t="n">
        <v>0.06370731707317079</v>
      </c>
      <c r="P214" s="197" t="n">
        <v>0.06370731707317079</v>
      </c>
      <c r="Q214" s="197" t="n">
        <v>0.06370731707317079</v>
      </c>
      <c r="R214" s="197" t="n">
        <v>0.06370731707317079</v>
      </c>
      <c r="S214" s="197" t="n">
        <v>0.06370731707317079</v>
      </c>
      <c r="T214" s="197" t="n">
        <v>0.06370731707317079</v>
      </c>
      <c r="U214" s="197" t="n">
        <v>0.06370731707317079</v>
      </c>
      <c r="V214" s="197" t="n">
        <v>0.06370731707317079</v>
      </c>
      <c r="W214" s="197" t="n">
        <v>0.06370731707317079</v>
      </c>
      <c r="X214" s="197" t="n">
        <v>0.06370731707317079</v>
      </c>
      <c r="Y214" s="197" t="n">
        <v>0.06370731707317079</v>
      </c>
      <c r="Z214" s="197" t="n">
        <v>0.06370731707317079</v>
      </c>
      <c r="AA214" s="197" t="n">
        <v>0.06370731707317079</v>
      </c>
      <c r="AB214" s="197" t="n">
        <v>0.06370731707317079</v>
      </c>
      <c r="AC214" s="197" t="n">
        <v>0.06370731707317079</v>
      </c>
      <c r="AD214" s="197" t="n">
        <v>0.06370731707317079</v>
      </c>
      <c r="AE214" s="197" t="n">
        <v>0.06370731707317079</v>
      </c>
      <c r="AF214" s="197" t="n">
        <v>0.06370731707317079</v>
      </c>
      <c r="AG214" s="197" t="n">
        <v>0.06370731707317079</v>
      </c>
      <c r="AH214" s="197" t="n">
        <v>0.06370731707317079</v>
      </c>
      <c r="AI214" s="197" t="n">
        <v>0.06370731707317079</v>
      </c>
      <c r="AJ214" s="197" t="n">
        <v>0.06370731707317079</v>
      </c>
      <c r="AK214" s="197" t="n">
        <v>0.06370731707317079</v>
      </c>
      <c r="AL214" s="197" t="n">
        <v>0.06370731707317079</v>
      </c>
      <c r="AM214" s="197" t="n">
        <v>0.06370731707317079</v>
      </c>
      <c r="AN214" s="197" t="n">
        <v>0.06370731707317079</v>
      </c>
      <c r="AO214" s="197" t="n">
        <v>0.06370731707317079</v>
      </c>
      <c r="AP214" s="197" t="n">
        <v>0.06370731707317079</v>
      </c>
      <c r="AQ214" s="197" t="n">
        <v>0.06370731707317079</v>
      </c>
      <c r="AR214" s="197" t="n">
        <v>0.06370731707317079</v>
      </c>
      <c r="AS214" s="197" t="n">
        <v>0.06370731707317079</v>
      </c>
      <c r="AT214" s="16" t="n"/>
      <c r="AU214" s="16" t="n"/>
      <c r="AV214" s="16" t="n"/>
      <c r="AW214" s="16" t="n"/>
      <c r="AX214" s="16" t="n"/>
      <c r="AY214" s="16" t="n"/>
      <c r="AZ214" s="16" t="n"/>
      <c r="BA214" s="16" t="n"/>
      <c r="BB214" s="16" t="n"/>
      <c r="BC214" s="16" t="n"/>
      <c r="BD214" s="16" t="n"/>
      <c r="BE214" s="16" t="n"/>
      <c r="BF214" s="16" t="n"/>
      <c r="BG214" s="16" t="n"/>
      <c r="BH214" s="16" t="n"/>
      <c r="BI214" s="16" t="n"/>
      <c r="BJ214" s="16" t="n"/>
      <c r="BK214" s="16" t="n"/>
      <c r="BL214" s="16" t="n"/>
      <c r="BM214" s="16" t="n"/>
    </row>
    <row r="215" ht="13.5" customHeight="1" s="251">
      <c r="A215" s="16" t="n"/>
      <c r="B215" s="16" t="n"/>
      <c r="C215" s="16" t="n"/>
      <c r="D215" s="16" t="n"/>
      <c r="E215" s="16" t="n"/>
      <c r="F215" s="16" t="n"/>
      <c r="G215" s="16" t="n"/>
      <c r="I215" s="16" t="n"/>
      <c r="K215" s="196" t="inlineStr">
        <is>
          <t>Calculated Rate of Return on Equity Real - Mid</t>
        </is>
      </c>
      <c r="L215" s="197" t="n">
        <v>0.06370731707317079</v>
      </c>
      <c r="M215" s="197" t="n">
        <v>0.06370731707317079</v>
      </c>
      <c r="N215" s="197" t="n">
        <v>0.06370731707317079</v>
      </c>
      <c r="O215" s="197" t="n">
        <v>0.06370731707317079</v>
      </c>
      <c r="P215" s="197" t="n">
        <v>0.06370731707317079</v>
      </c>
      <c r="Q215" s="197" t="n">
        <v>0.06370731707317079</v>
      </c>
      <c r="R215" s="197" t="n">
        <v>0.06370731707317079</v>
      </c>
      <c r="S215" s="197" t="n">
        <v>0.06370731707317079</v>
      </c>
      <c r="T215" s="197" t="n">
        <v>0.06370731707317079</v>
      </c>
      <c r="U215" s="197" t="n">
        <v>0.06370731707317079</v>
      </c>
      <c r="V215" s="197" t="n">
        <v>0.06370731707317079</v>
      </c>
      <c r="W215" s="197" t="n">
        <v>0.06370731707317079</v>
      </c>
      <c r="X215" s="197" t="n">
        <v>0.06370731707317079</v>
      </c>
      <c r="Y215" s="197" t="n">
        <v>0.06370731707317079</v>
      </c>
      <c r="Z215" s="197" t="n">
        <v>0.06370731707317079</v>
      </c>
      <c r="AA215" s="197" t="n">
        <v>0.06370731707317079</v>
      </c>
      <c r="AB215" s="197" t="n">
        <v>0.06370731707317079</v>
      </c>
      <c r="AC215" s="197" t="n">
        <v>0.06370731707317079</v>
      </c>
      <c r="AD215" s="197" t="n">
        <v>0.06370731707317079</v>
      </c>
      <c r="AE215" s="197" t="n">
        <v>0.06370731707317079</v>
      </c>
      <c r="AF215" s="197" t="n">
        <v>0.06370731707317079</v>
      </c>
      <c r="AG215" s="197" t="n">
        <v>0.06370731707317079</v>
      </c>
      <c r="AH215" s="197" t="n">
        <v>0.06370731707317079</v>
      </c>
      <c r="AI215" s="197" t="n">
        <v>0.06370731707317079</v>
      </c>
      <c r="AJ215" s="197" t="n">
        <v>0.06370731707317079</v>
      </c>
      <c r="AK215" s="197" t="n">
        <v>0.06370731707317079</v>
      </c>
      <c r="AL215" s="197" t="n">
        <v>0.06370731707317079</v>
      </c>
      <c r="AM215" s="197" t="n">
        <v>0.06370731707317079</v>
      </c>
      <c r="AN215" s="197" t="n">
        <v>0.06370731707317079</v>
      </c>
      <c r="AO215" s="197" t="n">
        <v>0.06370731707317079</v>
      </c>
      <c r="AP215" s="197" t="n">
        <v>0.06370731707317079</v>
      </c>
      <c r="AQ215" s="197" t="n">
        <v>0.06370731707317079</v>
      </c>
      <c r="AR215" s="197" t="n">
        <v>0.06370731707317079</v>
      </c>
      <c r="AS215" s="197" t="n">
        <v>0.06370731707317079</v>
      </c>
      <c r="AT215" s="16" t="n"/>
      <c r="AU215" s="16" t="n"/>
      <c r="AV215" s="16" t="n"/>
      <c r="AW215" s="16" t="n"/>
      <c r="AX215" s="16" t="n"/>
      <c r="AY215" s="16" t="n"/>
      <c r="AZ215" s="16" t="n"/>
      <c r="BA215" s="16" t="n"/>
      <c r="BB215" s="16" t="n"/>
      <c r="BC215" s="16" t="n"/>
      <c r="BD215" s="16" t="n"/>
      <c r="BE215" s="16" t="n"/>
      <c r="BF215" s="16" t="n"/>
      <c r="BG215" s="16" t="n"/>
      <c r="BH215" s="16" t="n"/>
      <c r="BI215" s="16" t="n"/>
      <c r="BJ215" s="16" t="n"/>
      <c r="BK215" s="16" t="n"/>
      <c r="BL215" s="16" t="n"/>
      <c r="BM215" s="16" t="n"/>
    </row>
    <row r="216" ht="13.5" customHeight="1" s="251">
      <c r="A216" s="16" t="n"/>
      <c r="B216" s="16" t="n"/>
      <c r="C216" s="16" t="n"/>
      <c r="D216" s="16" t="n"/>
      <c r="E216" s="16" t="n"/>
      <c r="F216" s="16" t="n"/>
      <c r="G216" s="16" t="n"/>
      <c r="I216" s="16" t="n"/>
      <c r="K216" s="196" t="inlineStr">
        <is>
          <t>Calculated Rate of Return on Equity Real - Constant</t>
        </is>
      </c>
      <c r="L216" s="197" t="n">
        <v>0.06370731707317079</v>
      </c>
      <c r="M216" s="197" t="n">
        <v>0.06370731707317079</v>
      </c>
      <c r="N216" s="197" t="n">
        <v>0.06370731707317079</v>
      </c>
      <c r="O216" s="197" t="n">
        <v>0.06370731707317079</v>
      </c>
      <c r="P216" s="197" t="n">
        <v>0.06370731707317079</v>
      </c>
      <c r="Q216" s="197" t="n">
        <v>0.06370731707317079</v>
      </c>
      <c r="R216" s="197" t="n">
        <v>0.06370731707317079</v>
      </c>
      <c r="S216" s="197" t="n">
        <v>0.06370731707317079</v>
      </c>
      <c r="T216" s="197" t="n">
        <v>0.06370731707317079</v>
      </c>
      <c r="U216" s="197" t="n">
        <v>0.06370731707317079</v>
      </c>
      <c r="V216" s="197" t="n">
        <v>0.06370731707317079</v>
      </c>
      <c r="W216" s="197" t="n">
        <v>0.06370731707317079</v>
      </c>
      <c r="X216" s="197" t="n">
        <v>0.06370731707317079</v>
      </c>
      <c r="Y216" s="197" t="n">
        <v>0.06370731707317079</v>
      </c>
      <c r="Z216" s="197" t="n">
        <v>0.06370731707317079</v>
      </c>
      <c r="AA216" s="197" t="n">
        <v>0.06370731707317079</v>
      </c>
      <c r="AB216" s="197" t="n">
        <v>0.06370731707317079</v>
      </c>
      <c r="AC216" s="197" t="n">
        <v>0.06370731707317079</v>
      </c>
      <c r="AD216" s="197" t="n">
        <v>0.06370731707317079</v>
      </c>
      <c r="AE216" s="197" t="n">
        <v>0.06370731707317079</v>
      </c>
      <c r="AF216" s="197" t="n">
        <v>0.06370731707317079</v>
      </c>
      <c r="AG216" s="197" t="n">
        <v>0.06370731707317079</v>
      </c>
      <c r="AH216" s="197" t="n">
        <v>0.06370731707317079</v>
      </c>
      <c r="AI216" s="197" t="n">
        <v>0.06370731707317079</v>
      </c>
      <c r="AJ216" s="197" t="n">
        <v>0.06370731707317079</v>
      </c>
      <c r="AK216" s="197" t="n">
        <v>0.06370731707317079</v>
      </c>
      <c r="AL216" s="197" t="n">
        <v>0.06370731707317079</v>
      </c>
      <c r="AM216" s="197" t="n">
        <v>0.06370731707317079</v>
      </c>
      <c r="AN216" s="197" t="n">
        <v>0.06370731707317079</v>
      </c>
      <c r="AO216" s="197" t="n">
        <v>0.06370731707317079</v>
      </c>
      <c r="AP216" s="197" t="n">
        <v>0.06370731707317079</v>
      </c>
      <c r="AQ216" s="197" t="n">
        <v>0.06370731707317079</v>
      </c>
      <c r="AR216" s="197" t="n">
        <v>0.06370731707317079</v>
      </c>
      <c r="AS216" s="197" t="n">
        <v>0.06370731707317079</v>
      </c>
      <c r="AT216" s="16" t="n"/>
      <c r="AU216" s="16" t="n"/>
      <c r="AV216" s="16" t="n"/>
      <c r="AW216" s="16" t="n"/>
      <c r="AX216" s="16" t="n"/>
      <c r="AY216" s="16" t="n"/>
      <c r="AZ216" s="16" t="n"/>
      <c r="BA216" s="16" t="n"/>
      <c r="BB216" s="16" t="n"/>
      <c r="BC216" s="16" t="n"/>
      <c r="BD216" s="16" t="n"/>
      <c r="BE216" s="16" t="n"/>
      <c r="BF216" s="16" t="n"/>
      <c r="BG216" s="16" t="n"/>
      <c r="BH216" s="16" t="n"/>
      <c r="BI216" s="16" t="n"/>
      <c r="BJ216" s="16" t="n"/>
      <c r="BK216" s="16" t="n"/>
      <c r="BL216" s="16" t="n"/>
      <c r="BM216" s="16" t="n"/>
    </row>
    <row r="217" ht="13.5" customHeight="1" s="251">
      <c r="A217" s="16" t="n"/>
      <c r="B217" s="16" t="n"/>
      <c r="C217" s="16" t="n"/>
      <c r="D217" s="16" t="n"/>
      <c r="E217" s="16" t="n"/>
      <c r="F217" s="16" t="n"/>
      <c r="G217" s="16" t="n"/>
      <c r="I217" s="16" t="n"/>
      <c r="K217" s="196" t="inlineStr">
        <is>
          <t>Debt Fraction - Low</t>
        </is>
      </c>
      <c r="L217" s="197" t="n">
        <v>0.6</v>
      </c>
      <c r="M217" s="197" t="n">
        <v>0.6076923076923076</v>
      </c>
      <c r="N217" s="197" t="n">
        <v>0.6153846153846153</v>
      </c>
      <c r="O217" s="197" t="n">
        <v>0.623076923076923</v>
      </c>
      <c r="P217" s="197" t="n">
        <v>0.6307692307692306</v>
      </c>
      <c r="Q217" s="197" t="n">
        <v>0.6384615384615383</v>
      </c>
      <c r="R217" s="197" t="n">
        <v>0.646153846153846</v>
      </c>
      <c r="S217" s="197" t="n">
        <v>0.6538461538461536</v>
      </c>
      <c r="T217" s="197" t="n">
        <v>0.6615384615384613</v>
      </c>
      <c r="U217" s="197" t="n">
        <v>0.669230769230769</v>
      </c>
      <c r="V217" s="197" t="n">
        <v>0.6769230769230766</v>
      </c>
      <c r="W217" s="197" t="n">
        <v>0.6846153846153843</v>
      </c>
      <c r="X217" s="197" t="n">
        <v>0.692307692307692</v>
      </c>
      <c r="Y217" s="197" t="n">
        <v>0.7</v>
      </c>
      <c r="Z217" s="197" t="n">
        <v>0.7</v>
      </c>
      <c r="AA217" s="197" t="n">
        <v>0.7</v>
      </c>
      <c r="AB217" s="197" t="n">
        <v>0.7</v>
      </c>
      <c r="AC217" s="197" t="n">
        <v>0.7</v>
      </c>
      <c r="AD217" s="197" t="n">
        <v>0.7</v>
      </c>
      <c r="AE217" s="197" t="n">
        <v>0.7</v>
      </c>
      <c r="AF217" s="197" t="n">
        <v>0.7</v>
      </c>
      <c r="AG217" s="197" t="n">
        <v>0.7</v>
      </c>
      <c r="AH217" s="197" t="n">
        <v>0.7</v>
      </c>
      <c r="AI217" s="197" t="n">
        <v>0.7</v>
      </c>
      <c r="AJ217" s="197" t="n">
        <v>0.7</v>
      </c>
      <c r="AK217" s="197" t="n">
        <v>0.7</v>
      </c>
      <c r="AL217" s="197" t="n">
        <v>0.7</v>
      </c>
      <c r="AM217" s="197" t="n">
        <v>0.7</v>
      </c>
      <c r="AN217" s="197" t="n">
        <v>0.7</v>
      </c>
      <c r="AO217" s="197" t="n">
        <v>0.7</v>
      </c>
      <c r="AP217" s="197" t="n">
        <v>0.7</v>
      </c>
      <c r="AQ217" s="197" t="n">
        <v>0.7</v>
      </c>
      <c r="AR217" s="197" t="n">
        <v>0.7</v>
      </c>
      <c r="AS217" s="197" t="n">
        <v>0.7</v>
      </c>
      <c r="AT217" s="16" t="n"/>
      <c r="AU217" s="16" t="n"/>
      <c r="AV217" s="16" t="n"/>
      <c r="AW217" s="16" t="n"/>
      <c r="AX217" s="16" t="n"/>
      <c r="AY217" s="16" t="n"/>
      <c r="AZ217" s="16" t="n"/>
      <c r="BA217" s="16" t="n"/>
      <c r="BB217" s="16" t="n"/>
      <c r="BC217" s="16" t="n"/>
      <c r="BD217" s="16" t="n"/>
      <c r="BE217" s="16" t="n"/>
      <c r="BF217" s="16" t="n"/>
      <c r="BG217" s="16" t="n"/>
      <c r="BH217" s="16" t="n"/>
      <c r="BI217" s="16" t="n"/>
      <c r="BJ217" s="16" t="n"/>
      <c r="BK217" s="16" t="n"/>
      <c r="BL217" s="16" t="n"/>
      <c r="BM217" s="16" t="n"/>
    </row>
    <row r="218" ht="13.5" customHeight="1" s="251">
      <c r="A218" s="16" t="n"/>
      <c r="B218" s="16" t="n"/>
      <c r="C218" s="16" t="n"/>
      <c r="D218" s="16" t="n"/>
      <c r="E218" s="16" t="n"/>
      <c r="F218" s="16" t="n"/>
      <c r="G218" s="16" t="n"/>
      <c r="I218" s="16" t="n"/>
      <c r="K218" s="196" t="inlineStr">
        <is>
          <t>Debt Fraction - Mid</t>
        </is>
      </c>
      <c r="L218" s="197" t="n">
        <v>0.6</v>
      </c>
      <c r="M218" s="197" t="n">
        <v>0.6038461538461538</v>
      </c>
      <c r="N218" s="197" t="n">
        <v>0.6076923076923076</v>
      </c>
      <c r="O218" s="197" t="n">
        <v>0.6115384615384615</v>
      </c>
      <c r="P218" s="197" t="n">
        <v>0.6153846153846153</v>
      </c>
      <c r="Q218" s="197" t="n">
        <v>0.6192307692307691</v>
      </c>
      <c r="R218" s="197" t="n">
        <v>0.623076923076923</v>
      </c>
      <c r="S218" s="197" t="n">
        <v>0.6269230769230768</v>
      </c>
      <c r="T218" s="197" t="n">
        <v>0.6307692307692306</v>
      </c>
      <c r="U218" s="197" t="n">
        <v>0.6346153846153845</v>
      </c>
      <c r="V218" s="197" t="n">
        <v>0.6384615384615383</v>
      </c>
      <c r="W218" s="197" t="n">
        <v>0.6423076923076921</v>
      </c>
      <c r="X218" s="197" t="n">
        <v>0.646153846153846</v>
      </c>
      <c r="Y218" s="197" t="n">
        <v>0.65</v>
      </c>
      <c r="Z218" s="197" t="n">
        <v>0.65</v>
      </c>
      <c r="AA218" s="197" t="n">
        <v>0.65</v>
      </c>
      <c r="AB218" s="197" t="n">
        <v>0.65</v>
      </c>
      <c r="AC218" s="197" t="n">
        <v>0.65</v>
      </c>
      <c r="AD218" s="197" t="n">
        <v>0.65</v>
      </c>
      <c r="AE218" s="197" t="n">
        <v>0.65</v>
      </c>
      <c r="AF218" s="197" t="n">
        <v>0.65</v>
      </c>
      <c r="AG218" s="197" t="n">
        <v>0.65</v>
      </c>
      <c r="AH218" s="197" t="n">
        <v>0.65</v>
      </c>
      <c r="AI218" s="197" t="n">
        <v>0.65</v>
      </c>
      <c r="AJ218" s="197" t="n">
        <v>0.65</v>
      </c>
      <c r="AK218" s="197" t="n">
        <v>0.65</v>
      </c>
      <c r="AL218" s="197" t="n">
        <v>0.65</v>
      </c>
      <c r="AM218" s="197" t="n">
        <v>0.65</v>
      </c>
      <c r="AN218" s="197" t="n">
        <v>0.65</v>
      </c>
      <c r="AO218" s="197" t="n">
        <v>0.65</v>
      </c>
      <c r="AP218" s="197" t="n">
        <v>0.65</v>
      </c>
      <c r="AQ218" s="197" t="n">
        <v>0.65</v>
      </c>
      <c r="AR218" s="197" t="n">
        <v>0.65</v>
      </c>
      <c r="AS218" s="197" t="n">
        <v>0.65</v>
      </c>
      <c r="AT218" s="16" t="n"/>
      <c r="AU218" s="16" t="n"/>
      <c r="AV218" s="16" t="n"/>
      <c r="AW218" s="16" t="n"/>
      <c r="AX218" s="16" t="n"/>
      <c r="AY218" s="16" t="n"/>
      <c r="AZ218" s="16" t="n"/>
      <c r="BA218" s="16" t="n"/>
      <c r="BB218" s="16" t="n"/>
      <c r="BC218" s="16" t="n"/>
      <c r="BD218" s="16" t="n"/>
      <c r="BE218" s="16" t="n"/>
      <c r="BF218" s="16" t="n"/>
      <c r="BG218" s="16" t="n"/>
      <c r="BH218" s="16" t="n"/>
      <c r="BI218" s="16" t="n"/>
      <c r="BJ218" s="16" t="n"/>
      <c r="BK218" s="16" t="n"/>
      <c r="BL218" s="16" t="n"/>
      <c r="BM218" s="16" t="n"/>
    </row>
    <row r="219" ht="13.5" customHeight="1" s="251">
      <c r="A219" s="16" t="n"/>
      <c r="B219" s="16" t="n"/>
      <c r="C219" s="16" t="n"/>
      <c r="D219" s="16" t="n"/>
      <c r="E219" s="16" t="n"/>
      <c r="F219" s="16" t="n"/>
      <c r="G219" s="16" t="n"/>
      <c r="I219" s="16" t="n"/>
      <c r="K219" s="196" t="inlineStr">
        <is>
          <t>Debt Fraction - Constant</t>
        </is>
      </c>
      <c r="L219" s="197" t="n">
        <v>0.6</v>
      </c>
      <c r="M219" s="197" t="n">
        <v>0.6</v>
      </c>
      <c r="N219" s="197" t="n">
        <v>0.6</v>
      </c>
      <c r="O219" s="197" t="n">
        <v>0.6</v>
      </c>
      <c r="P219" s="197" t="n">
        <v>0.6</v>
      </c>
      <c r="Q219" s="197" t="n">
        <v>0.6</v>
      </c>
      <c r="R219" s="197" t="n">
        <v>0.6</v>
      </c>
      <c r="S219" s="197" t="n">
        <v>0.6</v>
      </c>
      <c r="T219" s="197" t="n">
        <v>0.6</v>
      </c>
      <c r="U219" s="197" t="n">
        <v>0.6</v>
      </c>
      <c r="V219" s="197" t="n">
        <v>0.6</v>
      </c>
      <c r="W219" s="197" t="n">
        <v>0.6</v>
      </c>
      <c r="X219" s="197" t="n">
        <v>0.6</v>
      </c>
      <c r="Y219" s="197" t="n">
        <v>0.6</v>
      </c>
      <c r="Z219" s="197" t="n">
        <v>0.6</v>
      </c>
      <c r="AA219" s="197" t="n">
        <v>0.6</v>
      </c>
      <c r="AB219" s="197" t="n">
        <v>0.6</v>
      </c>
      <c r="AC219" s="197" t="n">
        <v>0.6</v>
      </c>
      <c r="AD219" s="197" t="n">
        <v>0.6</v>
      </c>
      <c r="AE219" s="197" t="n">
        <v>0.6</v>
      </c>
      <c r="AF219" s="197" t="n">
        <v>0.6</v>
      </c>
      <c r="AG219" s="197" t="n">
        <v>0.6</v>
      </c>
      <c r="AH219" s="197" t="n">
        <v>0.6</v>
      </c>
      <c r="AI219" s="197" t="n">
        <v>0.6</v>
      </c>
      <c r="AJ219" s="197" t="n">
        <v>0.6</v>
      </c>
      <c r="AK219" s="197" t="n">
        <v>0.6</v>
      </c>
      <c r="AL219" s="197" t="n">
        <v>0.6</v>
      </c>
      <c r="AM219" s="197" t="n">
        <v>0.6</v>
      </c>
      <c r="AN219" s="197" t="n">
        <v>0.6</v>
      </c>
      <c r="AO219" s="197" t="n">
        <v>0.6</v>
      </c>
      <c r="AP219" s="197" t="n">
        <v>0.6</v>
      </c>
      <c r="AQ219" s="197" t="n">
        <v>0.6</v>
      </c>
      <c r="AR219" s="197" t="n">
        <v>0.6</v>
      </c>
      <c r="AS219" s="197" t="n">
        <v>0.6</v>
      </c>
      <c r="AT219" s="16" t="n"/>
      <c r="AU219" s="16" t="n"/>
      <c r="AV219" s="16" t="n"/>
      <c r="AW219" s="16" t="n"/>
      <c r="AX219" s="16" t="n"/>
      <c r="AY219" s="16" t="n"/>
      <c r="AZ219" s="16" t="n"/>
      <c r="BA219" s="16" t="n"/>
      <c r="BB219" s="16" t="n"/>
      <c r="BC219" s="16" t="n"/>
      <c r="BD219" s="16" t="n"/>
      <c r="BE219" s="16" t="n"/>
      <c r="BF219" s="16" t="n"/>
      <c r="BG219" s="16" t="n"/>
      <c r="BH219" s="16" t="n"/>
      <c r="BI219" s="16" t="n"/>
      <c r="BJ219" s="16" t="n"/>
      <c r="BK219" s="16" t="n"/>
      <c r="BL219" s="16" t="n"/>
      <c r="BM219" s="16" t="n"/>
    </row>
    <row r="220" ht="13.5" customHeight="1" s="251">
      <c r="A220" s="16" t="n"/>
      <c r="B220" s="16" t="n"/>
      <c r="C220" s="16" t="n"/>
      <c r="D220" s="16" t="n"/>
      <c r="E220" s="16" t="n"/>
      <c r="F220" s="16" t="n"/>
      <c r="G220" s="16" t="n"/>
      <c r="I220" s="16" t="n"/>
      <c r="K220" s="196" t="inlineStr">
        <is>
          <t>Tax Rate (Federal and State)</t>
        </is>
      </c>
      <c r="L220" s="197" t="n">
        <v>0.2574</v>
      </c>
      <c r="M220" s="197" t="n">
        <v>0.2574</v>
      </c>
      <c r="N220" s="197" t="n">
        <v>0.2574</v>
      </c>
      <c r="O220" s="197" t="n">
        <v>0.2574</v>
      </c>
      <c r="P220" s="197" t="n">
        <v>0.2574</v>
      </c>
      <c r="Q220" s="197" t="n">
        <v>0.2574</v>
      </c>
      <c r="R220" s="197" t="n">
        <v>0.2574</v>
      </c>
      <c r="S220" s="197" t="n">
        <v>0.2574</v>
      </c>
      <c r="T220" s="197" t="n">
        <v>0.2574</v>
      </c>
      <c r="U220" s="197" t="n">
        <v>0.2574</v>
      </c>
      <c r="V220" s="197" t="n">
        <v>0.2574</v>
      </c>
      <c r="W220" s="197" t="n">
        <v>0.2574</v>
      </c>
      <c r="X220" s="197" t="n">
        <v>0.2574</v>
      </c>
      <c r="Y220" s="197" t="n">
        <v>0.2574</v>
      </c>
      <c r="Z220" s="197" t="n">
        <v>0.2574</v>
      </c>
      <c r="AA220" s="197" t="n">
        <v>0.2574</v>
      </c>
      <c r="AB220" s="197" t="n">
        <v>0.2574</v>
      </c>
      <c r="AC220" s="197" t="n">
        <v>0.2574</v>
      </c>
      <c r="AD220" s="197" t="n">
        <v>0.2574</v>
      </c>
      <c r="AE220" s="197" t="n">
        <v>0.2574</v>
      </c>
      <c r="AF220" s="197" t="n">
        <v>0.2574</v>
      </c>
      <c r="AG220" s="197" t="n">
        <v>0.2574</v>
      </c>
      <c r="AH220" s="197" t="n">
        <v>0.2574</v>
      </c>
      <c r="AI220" s="197" t="n">
        <v>0.2574</v>
      </c>
      <c r="AJ220" s="197" t="n">
        <v>0.2574</v>
      </c>
      <c r="AK220" s="197" t="n">
        <v>0.2574</v>
      </c>
      <c r="AL220" s="197" t="n">
        <v>0.2574</v>
      </c>
      <c r="AM220" s="197" t="n">
        <v>0.2574</v>
      </c>
      <c r="AN220" s="197" t="n">
        <v>0.2574</v>
      </c>
      <c r="AO220" s="197" t="n">
        <v>0.2574</v>
      </c>
      <c r="AP220" s="197" t="n">
        <v>0.2574</v>
      </c>
      <c r="AQ220" s="197" t="n">
        <v>0.2574</v>
      </c>
      <c r="AR220" s="197" t="n">
        <v>0.2574</v>
      </c>
      <c r="AS220" s="197" t="n">
        <v>0.2574</v>
      </c>
      <c r="AT220" s="16" t="n"/>
      <c r="AU220" s="16" t="n"/>
      <c r="AV220" s="16" t="n"/>
      <c r="AW220" s="16" t="n"/>
      <c r="AX220" s="16" t="n"/>
      <c r="AY220" s="16" t="n"/>
      <c r="AZ220" s="16" t="n"/>
      <c r="BA220" s="16" t="n"/>
      <c r="BB220" s="16" t="n"/>
      <c r="BC220" s="16" t="n"/>
      <c r="BD220" s="16" t="n"/>
      <c r="BE220" s="16" t="n"/>
      <c r="BF220" s="16" t="n"/>
      <c r="BG220" s="16" t="n"/>
      <c r="BH220" s="16" t="n"/>
      <c r="BI220" s="16" t="n"/>
      <c r="BJ220" s="16" t="n"/>
      <c r="BK220" s="16" t="n"/>
      <c r="BL220" s="16" t="n"/>
      <c r="BM220" s="16" t="n"/>
    </row>
    <row r="221" ht="13.5" customHeight="1" s="251">
      <c r="A221" s="16" t="n"/>
      <c r="B221" s="16" t="n"/>
      <c r="C221" s="16" t="n"/>
      <c r="D221" s="16" t="n"/>
      <c r="E221" s="16" t="n"/>
      <c r="F221" s="16" t="n"/>
      <c r="G221" s="16" t="n"/>
      <c r="I221" s="16" t="n"/>
      <c r="K221" s="196" t="inlineStr">
        <is>
          <t>WACC Nominal - Low</t>
        </is>
      </c>
      <c r="L221" s="197" t="n">
        <v>0.05273938800000001</v>
      </c>
      <c r="M221" s="197" t="n">
        <v>0.0522578416923077</v>
      </c>
      <c r="N221" s="197" t="n">
        <v>0.05177629538461539</v>
      </c>
      <c r="O221" s="197" t="n">
        <v>0.05129474907692308</v>
      </c>
      <c r="P221" s="197" t="n">
        <v>0.05081320276923078</v>
      </c>
      <c r="Q221" s="197" t="n">
        <v>0.05033165646153848</v>
      </c>
      <c r="R221" s="197" t="n">
        <v>0.04985011015384616</v>
      </c>
      <c r="S221" s="197" t="n">
        <v>0.04936856384615386</v>
      </c>
      <c r="T221" s="197" t="n">
        <v>0.04888701753846156</v>
      </c>
      <c r="U221" s="197" t="n">
        <v>0.04840547123076925</v>
      </c>
      <c r="V221" s="197" t="n">
        <v>0.04792392492307694</v>
      </c>
      <c r="W221" s="197" t="n">
        <v>0.04744237861538463</v>
      </c>
      <c r="X221" s="197" t="n">
        <v>0.04696083230769233</v>
      </c>
      <c r="Y221" s="197" t="n">
        <v>0.046479286</v>
      </c>
      <c r="Z221" s="197" t="n">
        <v>0.046479286</v>
      </c>
      <c r="AA221" s="197" t="n">
        <v>0.046479286</v>
      </c>
      <c r="AB221" s="197" t="n">
        <v>0.046479286</v>
      </c>
      <c r="AC221" s="197" t="n">
        <v>0.046479286</v>
      </c>
      <c r="AD221" s="197" t="n">
        <v>0.046479286</v>
      </c>
      <c r="AE221" s="197" t="n">
        <v>0.046479286</v>
      </c>
      <c r="AF221" s="197" t="n">
        <v>0.046479286</v>
      </c>
      <c r="AG221" s="197" t="n">
        <v>0.046479286</v>
      </c>
      <c r="AH221" s="197" t="n">
        <v>0.046479286</v>
      </c>
      <c r="AI221" s="197" t="n">
        <v>0.046479286</v>
      </c>
      <c r="AJ221" s="197" t="n">
        <v>0.046479286</v>
      </c>
      <c r="AK221" s="197" t="n">
        <v>0.046479286</v>
      </c>
      <c r="AL221" s="197" t="n">
        <v>0.046479286</v>
      </c>
      <c r="AM221" s="197" t="n">
        <v>0.046479286</v>
      </c>
      <c r="AN221" s="197" t="n">
        <v>0.046479286</v>
      </c>
      <c r="AO221" s="197" t="n">
        <v>0.046479286</v>
      </c>
      <c r="AP221" s="197" t="n">
        <v>0.046479286</v>
      </c>
      <c r="AQ221" s="197" t="n">
        <v>0.046479286</v>
      </c>
      <c r="AR221" s="197" t="n">
        <v>0.046479286</v>
      </c>
      <c r="AS221" s="197" t="n">
        <v>0.046479286</v>
      </c>
      <c r="AT221" s="16" t="n"/>
      <c r="AU221" s="16" t="n"/>
      <c r="AV221" s="16" t="n"/>
      <c r="AW221" s="16" t="n"/>
      <c r="AX221" s="16" t="n"/>
      <c r="AY221" s="16" t="n"/>
      <c r="AZ221" s="16" t="n"/>
      <c r="BA221" s="16" t="n"/>
      <c r="BB221" s="16" t="n"/>
      <c r="BC221" s="16" t="n"/>
      <c r="BD221" s="16" t="n"/>
      <c r="BE221" s="16" t="n"/>
      <c r="BF221" s="16" t="n"/>
      <c r="BG221" s="16" t="n"/>
      <c r="BH221" s="16" t="n"/>
      <c r="BI221" s="16" t="n"/>
      <c r="BJ221" s="16" t="n"/>
      <c r="BK221" s="16" t="n"/>
      <c r="BL221" s="16" t="n"/>
      <c r="BM221" s="16" t="n"/>
    </row>
    <row r="222" ht="13.5" customHeight="1" s="251">
      <c r="A222" s="16" t="n"/>
      <c r="B222" s="16" t="n"/>
      <c r="C222" s="16" t="n"/>
      <c r="D222" s="16" t="n"/>
      <c r="E222" s="16" t="n"/>
      <c r="F222" s="16" t="n"/>
      <c r="G222" s="16" t="n"/>
      <c r="I222" s="16" t="n"/>
      <c r="K222" s="196" t="inlineStr">
        <is>
          <t>WACC Nominal - Mid</t>
        </is>
      </c>
      <c r="L222" s="197" t="n">
        <v>0.05273938800000001</v>
      </c>
      <c r="M222" s="197" t="n">
        <v>0.05249861484615385</v>
      </c>
      <c r="N222" s="197" t="n">
        <v>0.0522578416923077</v>
      </c>
      <c r="O222" s="197" t="n">
        <v>0.05201706853846155</v>
      </c>
      <c r="P222" s="197" t="n">
        <v>0.05177629538461539</v>
      </c>
      <c r="Q222" s="197" t="n">
        <v>0.05153552223076924</v>
      </c>
      <c r="R222" s="197" t="n">
        <v>0.05129474907692308</v>
      </c>
      <c r="S222" s="197" t="n">
        <v>0.05105397592307694</v>
      </c>
      <c r="T222" s="197" t="n">
        <v>0.05081320276923078</v>
      </c>
      <c r="U222" s="197" t="n">
        <v>0.05057242961538462</v>
      </c>
      <c r="V222" s="197" t="n">
        <v>0.05033165646153848</v>
      </c>
      <c r="W222" s="197" t="n">
        <v>0.05009088330769232</v>
      </c>
      <c r="X222" s="197" t="n">
        <v>0.04985011015384616</v>
      </c>
      <c r="Y222" s="197" t="n">
        <v>0.049609337</v>
      </c>
      <c r="Z222" s="197" t="n">
        <v>0.049609337</v>
      </c>
      <c r="AA222" s="197" t="n">
        <v>0.049609337</v>
      </c>
      <c r="AB222" s="197" t="n">
        <v>0.049609337</v>
      </c>
      <c r="AC222" s="197" t="n">
        <v>0.049609337</v>
      </c>
      <c r="AD222" s="197" t="n">
        <v>0.049609337</v>
      </c>
      <c r="AE222" s="197" t="n">
        <v>0.049609337</v>
      </c>
      <c r="AF222" s="197" t="n">
        <v>0.049609337</v>
      </c>
      <c r="AG222" s="197" t="n">
        <v>0.049609337</v>
      </c>
      <c r="AH222" s="197" t="n">
        <v>0.049609337</v>
      </c>
      <c r="AI222" s="197" t="n">
        <v>0.049609337</v>
      </c>
      <c r="AJ222" s="197" t="n">
        <v>0.049609337</v>
      </c>
      <c r="AK222" s="197" t="n">
        <v>0.049609337</v>
      </c>
      <c r="AL222" s="197" t="n">
        <v>0.049609337</v>
      </c>
      <c r="AM222" s="197" t="n">
        <v>0.049609337</v>
      </c>
      <c r="AN222" s="197" t="n">
        <v>0.049609337</v>
      </c>
      <c r="AO222" s="197" t="n">
        <v>0.049609337</v>
      </c>
      <c r="AP222" s="197" t="n">
        <v>0.049609337</v>
      </c>
      <c r="AQ222" s="197" t="n">
        <v>0.049609337</v>
      </c>
      <c r="AR222" s="197" t="n">
        <v>0.049609337</v>
      </c>
      <c r="AS222" s="197" t="n">
        <v>0.049609337</v>
      </c>
      <c r="AT222" s="16" t="n"/>
      <c r="AU222" s="16" t="n"/>
      <c r="AV222" s="16" t="n"/>
      <c r="AW222" s="16" t="n"/>
      <c r="AX222" s="16" t="n"/>
      <c r="AY222" s="16" t="n"/>
      <c r="AZ222" s="16" t="n"/>
      <c r="BA222" s="16" t="n"/>
      <c r="BB222" s="16" t="n"/>
      <c r="BC222" s="16" t="n"/>
      <c r="BD222" s="16" t="n"/>
      <c r="BE222" s="16" t="n"/>
      <c r="BF222" s="16" t="n"/>
      <c r="BG222" s="16" t="n"/>
      <c r="BH222" s="16" t="n"/>
      <c r="BI222" s="16" t="n"/>
      <c r="BJ222" s="16" t="n"/>
      <c r="BK222" s="16" t="n"/>
      <c r="BL222" s="16" t="n"/>
      <c r="BM222" s="16" t="n"/>
    </row>
    <row r="223" ht="13.5" customHeight="1" s="251">
      <c r="A223" s="16" t="n"/>
      <c r="B223" s="16" t="n"/>
      <c r="C223" s="16" t="n"/>
      <c r="D223" s="16" t="n"/>
      <c r="E223" s="16" t="n"/>
      <c r="F223" s="16" t="n"/>
      <c r="G223" s="16" t="n"/>
      <c r="I223" s="16" t="n"/>
      <c r="K223" s="196" t="inlineStr">
        <is>
          <t>WACC Nominal - Constant</t>
        </is>
      </c>
      <c r="L223" s="197" t="n">
        <v>0.05273938800000001</v>
      </c>
      <c r="M223" s="197" t="n">
        <v>0.05273938800000001</v>
      </c>
      <c r="N223" s="197" t="n">
        <v>0.05273938800000001</v>
      </c>
      <c r="O223" s="197" t="n">
        <v>0.05273938800000001</v>
      </c>
      <c r="P223" s="197" t="n">
        <v>0.05273938800000001</v>
      </c>
      <c r="Q223" s="197" t="n">
        <v>0.05273938800000001</v>
      </c>
      <c r="R223" s="197" t="n">
        <v>0.05273938800000001</v>
      </c>
      <c r="S223" s="197" t="n">
        <v>0.05273938800000001</v>
      </c>
      <c r="T223" s="197" t="n">
        <v>0.05273938800000001</v>
      </c>
      <c r="U223" s="197" t="n">
        <v>0.05273938800000001</v>
      </c>
      <c r="V223" s="197" t="n">
        <v>0.05273938800000001</v>
      </c>
      <c r="W223" s="197" t="n">
        <v>0.05273938800000001</v>
      </c>
      <c r="X223" s="197" t="n">
        <v>0.05273938800000001</v>
      </c>
      <c r="Y223" s="197" t="n">
        <v>0.05273938800000001</v>
      </c>
      <c r="Z223" s="197" t="n">
        <v>0.05273938800000001</v>
      </c>
      <c r="AA223" s="197" t="n">
        <v>0.05273938800000001</v>
      </c>
      <c r="AB223" s="197" t="n">
        <v>0.05273938800000001</v>
      </c>
      <c r="AC223" s="197" t="n">
        <v>0.05273938800000001</v>
      </c>
      <c r="AD223" s="197" t="n">
        <v>0.05273938800000001</v>
      </c>
      <c r="AE223" s="197" t="n">
        <v>0.05273938800000001</v>
      </c>
      <c r="AF223" s="197" t="n">
        <v>0.05273938800000001</v>
      </c>
      <c r="AG223" s="197" t="n">
        <v>0.05273938800000001</v>
      </c>
      <c r="AH223" s="197" t="n">
        <v>0.05273938800000001</v>
      </c>
      <c r="AI223" s="197" t="n">
        <v>0.05273938800000001</v>
      </c>
      <c r="AJ223" s="197" t="n">
        <v>0.05273938800000001</v>
      </c>
      <c r="AK223" s="197" t="n">
        <v>0.05273938800000001</v>
      </c>
      <c r="AL223" s="197" t="n">
        <v>0.05273938800000001</v>
      </c>
      <c r="AM223" s="197" t="n">
        <v>0.05273938800000001</v>
      </c>
      <c r="AN223" s="197" t="n">
        <v>0.05273938800000001</v>
      </c>
      <c r="AO223" s="197" t="n">
        <v>0.05273938800000001</v>
      </c>
      <c r="AP223" s="197" t="n">
        <v>0.05273938800000001</v>
      </c>
      <c r="AQ223" s="197" t="n">
        <v>0.05273938800000001</v>
      </c>
      <c r="AR223" s="197" t="n">
        <v>0.05273938800000001</v>
      </c>
      <c r="AS223" s="197" t="n">
        <v>0.05273938800000001</v>
      </c>
      <c r="AT223" s="16" t="n"/>
      <c r="AU223" s="16" t="n"/>
      <c r="AV223" s="16" t="n"/>
      <c r="AW223" s="16" t="n"/>
      <c r="AX223" s="16" t="n"/>
      <c r="AY223" s="16" t="n"/>
      <c r="AZ223" s="16" t="n"/>
      <c r="BA223" s="16" t="n"/>
      <c r="BB223" s="16" t="n"/>
      <c r="BC223" s="16" t="n"/>
      <c r="BD223" s="16" t="n"/>
      <c r="BE223" s="16" t="n"/>
      <c r="BF223" s="16" t="n"/>
      <c r="BG223" s="16" t="n"/>
      <c r="BH223" s="16" t="n"/>
      <c r="BI223" s="16" t="n"/>
      <c r="BJ223" s="16" t="n"/>
      <c r="BK223" s="16" t="n"/>
      <c r="BL223" s="16" t="n"/>
      <c r="BM223" s="16" t="n"/>
    </row>
    <row r="224" ht="13.5" customHeight="1" s="251">
      <c r="A224" s="16" t="n"/>
      <c r="B224" s="16" t="n"/>
      <c r="C224" s="16" t="n"/>
      <c r="D224" s="16" t="n"/>
      <c r="E224" s="16" t="n"/>
      <c r="F224" s="16" t="n"/>
      <c r="G224" s="16" t="n"/>
      <c r="I224" s="16" t="n"/>
      <c r="K224" s="196" t="inlineStr">
        <is>
          <t>WACC Real - Low</t>
        </is>
      </c>
      <c r="L224" s="197" t="n">
        <v>0.02706281756097573</v>
      </c>
      <c r="M224" s="197" t="n">
        <v>0.02659301628517818</v>
      </c>
      <c r="N224" s="197" t="n">
        <v>0.02612321500938108</v>
      </c>
      <c r="O224" s="197" t="n">
        <v>0.02565341373358354</v>
      </c>
      <c r="P224" s="197" t="n">
        <v>0.02518361245778622</v>
      </c>
      <c r="Q224" s="197" t="n">
        <v>0.02471381118198868</v>
      </c>
      <c r="R224" s="197" t="n">
        <v>0.02424400990619158</v>
      </c>
      <c r="S224" s="197" t="n">
        <v>0.02377420863039403</v>
      </c>
      <c r="T224" s="197" t="n">
        <v>0.02330440735459671</v>
      </c>
      <c r="U224" s="197" t="n">
        <v>0.02283460607879939</v>
      </c>
      <c r="V224" s="197" t="n">
        <v>0.02236480480300207</v>
      </c>
      <c r="W224" s="197" t="n">
        <v>0.02189500352720453</v>
      </c>
      <c r="X224" s="197" t="n">
        <v>0.02142520225140743</v>
      </c>
      <c r="Y224" s="197" t="n">
        <v>0.02095540097560988</v>
      </c>
      <c r="Z224" s="197" t="n">
        <v>0.02095540097560988</v>
      </c>
      <c r="AA224" s="197" t="n">
        <v>0.02095540097560988</v>
      </c>
      <c r="AB224" s="197" t="n">
        <v>0.02095540097560988</v>
      </c>
      <c r="AC224" s="197" t="n">
        <v>0.02095540097560988</v>
      </c>
      <c r="AD224" s="197" t="n">
        <v>0.02095540097560988</v>
      </c>
      <c r="AE224" s="197" t="n">
        <v>0.02095540097560988</v>
      </c>
      <c r="AF224" s="197" t="n">
        <v>0.02095540097560988</v>
      </c>
      <c r="AG224" s="197" t="n">
        <v>0.02095540097560988</v>
      </c>
      <c r="AH224" s="197" t="n">
        <v>0.02095540097560988</v>
      </c>
      <c r="AI224" s="197" t="n">
        <v>0.02095540097560988</v>
      </c>
      <c r="AJ224" s="197" t="n">
        <v>0.02095540097560988</v>
      </c>
      <c r="AK224" s="197" t="n">
        <v>0.02095540097560988</v>
      </c>
      <c r="AL224" s="197" t="n">
        <v>0.02095540097560988</v>
      </c>
      <c r="AM224" s="197" t="n">
        <v>0.02095540097560988</v>
      </c>
      <c r="AN224" s="197" t="n">
        <v>0.02095540097560988</v>
      </c>
      <c r="AO224" s="197" t="n">
        <v>0.02095540097560988</v>
      </c>
      <c r="AP224" s="197" t="n">
        <v>0.02095540097560988</v>
      </c>
      <c r="AQ224" s="197" t="n">
        <v>0.02095540097560988</v>
      </c>
      <c r="AR224" s="197" t="n">
        <v>0.02095540097560988</v>
      </c>
      <c r="AS224" s="197" t="n">
        <v>0.02095540097560988</v>
      </c>
      <c r="AT224" s="16" t="n"/>
      <c r="AU224" s="16" t="n"/>
      <c r="AV224" s="16" t="n"/>
      <c r="AW224" s="16" t="n"/>
      <c r="AX224" s="16" t="n"/>
      <c r="AY224" s="16" t="n"/>
      <c r="AZ224" s="16" t="n"/>
      <c r="BA224" s="16" t="n"/>
      <c r="BB224" s="16" t="n"/>
      <c r="BC224" s="16" t="n"/>
      <c r="BD224" s="16" t="n"/>
      <c r="BE224" s="16" t="n"/>
      <c r="BF224" s="16" t="n"/>
      <c r="BG224" s="16" t="n"/>
      <c r="BH224" s="16" t="n"/>
      <c r="BI224" s="16" t="n"/>
      <c r="BJ224" s="16" t="n"/>
      <c r="BK224" s="16" t="n"/>
      <c r="BL224" s="16" t="n"/>
      <c r="BM224" s="16" t="n"/>
    </row>
    <row r="225" ht="13.5" customHeight="1" s="251">
      <c r="A225" s="16" t="n"/>
      <c r="B225" s="16" t="n"/>
      <c r="C225" s="16" t="n"/>
      <c r="D225" s="16" t="n"/>
      <c r="E225" s="16" t="n"/>
      <c r="F225" s="16" t="n"/>
      <c r="G225" s="16" t="n"/>
      <c r="I225" s="16" t="n"/>
      <c r="K225" s="196" t="inlineStr">
        <is>
          <t>WACC Real - Mid</t>
        </is>
      </c>
      <c r="L225" s="197" t="n">
        <v>0.02706281756097573</v>
      </c>
      <c r="M225" s="197" t="n">
        <v>0.02682791692307718</v>
      </c>
      <c r="N225" s="197" t="n">
        <v>0.02659301628517818</v>
      </c>
      <c r="O225" s="197" t="n">
        <v>0.02635811564727963</v>
      </c>
      <c r="P225" s="197" t="n">
        <v>0.02612321500938108</v>
      </c>
      <c r="Q225" s="197" t="n">
        <v>0.02588831437148231</v>
      </c>
      <c r="R225" s="197" t="n">
        <v>0.02565341373358354</v>
      </c>
      <c r="S225" s="197" t="n">
        <v>0.02541851309568499</v>
      </c>
      <c r="T225" s="197" t="n">
        <v>0.02518361245778622</v>
      </c>
      <c r="U225" s="197" t="n">
        <v>0.02494871181988767</v>
      </c>
      <c r="V225" s="197" t="n">
        <v>0.02471381118198868</v>
      </c>
      <c r="W225" s="197" t="n">
        <v>0.02447891054409013</v>
      </c>
      <c r="X225" s="197" t="n">
        <v>0.02424400990619158</v>
      </c>
      <c r="Y225" s="197" t="n">
        <v>0.02400910926829258</v>
      </c>
      <c r="Z225" s="197" t="n">
        <v>0.02400910926829258</v>
      </c>
      <c r="AA225" s="197" t="n">
        <v>0.02400910926829258</v>
      </c>
      <c r="AB225" s="197" t="n">
        <v>0.02400910926829258</v>
      </c>
      <c r="AC225" s="197" t="n">
        <v>0.02400910926829258</v>
      </c>
      <c r="AD225" s="197" t="n">
        <v>0.02400910926829258</v>
      </c>
      <c r="AE225" s="197" t="n">
        <v>0.02400910926829258</v>
      </c>
      <c r="AF225" s="197" t="n">
        <v>0.02400910926829258</v>
      </c>
      <c r="AG225" s="197" t="n">
        <v>0.02400910926829258</v>
      </c>
      <c r="AH225" s="197" t="n">
        <v>0.02400910926829258</v>
      </c>
      <c r="AI225" s="197" t="n">
        <v>0.02400910926829258</v>
      </c>
      <c r="AJ225" s="197" t="n">
        <v>0.02400910926829258</v>
      </c>
      <c r="AK225" s="197" t="n">
        <v>0.02400910926829258</v>
      </c>
      <c r="AL225" s="197" t="n">
        <v>0.02400910926829258</v>
      </c>
      <c r="AM225" s="197" t="n">
        <v>0.02400910926829258</v>
      </c>
      <c r="AN225" s="197" t="n">
        <v>0.02400910926829258</v>
      </c>
      <c r="AO225" s="197" t="n">
        <v>0.02400910926829258</v>
      </c>
      <c r="AP225" s="197" t="n">
        <v>0.02400910926829258</v>
      </c>
      <c r="AQ225" s="197" t="n">
        <v>0.02400910926829258</v>
      </c>
      <c r="AR225" s="197" t="n">
        <v>0.02400910926829258</v>
      </c>
      <c r="AS225" s="197" t="n">
        <v>0.02400910926829258</v>
      </c>
      <c r="AT225" s="16" t="n"/>
      <c r="AU225" s="16" t="n"/>
      <c r="AV225" s="16" t="n"/>
      <c r="AW225" s="16" t="n"/>
      <c r="AX225" s="16" t="n"/>
      <c r="AY225" s="16" t="n"/>
      <c r="AZ225" s="16" t="n"/>
      <c r="BA225" s="16" t="n"/>
      <c r="BB225" s="16" t="n"/>
      <c r="BC225" s="16" t="n"/>
      <c r="BD225" s="16" t="n"/>
      <c r="BE225" s="16" t="n"/>
      <c r="BF225" s="16" t="n"/>
      <c r="BG225" s="16" t="n"/>
      <c r="BH225" s="16" t="n"/>
      <c r="BI225" s="16" t="n"/>
      <c r="BJ225" s="16" t="n"/>
      <c r="BK225" s="16" t="n"/>
      <c r="BL225" s="16" t="n"/>
      <c r="BM225" s="16" t="n"/>
    </row>
    <row r="226" ht="13.5" customHeight="1" s="251">
      <c r="A226" s="16" t="n"/>
      <c r="B226" s="16" t="n"/>
      <c r="C226" s="16" t="n"/>
      <c r="D226" s="16" t="n"/>
      <c r="E226" s="16" t="n"/>
      <c r="F226" s="16" t="n"/>
      <c r="G226" s="16" t="n"/>
      <c r="I226" s="16" t="n"/>
      <c r="K226" s="196" t="inlineStr">
        <is>
          <t>WACC Real - Constant</t>
        </is>
      </c>
      <c r="L226" s="197" t="n">
        <v>0.02706281756097573</v>
      </c>
      <c r="M226" s="197" t="n">
        <v>0.02706281756097573</v>
      </c>
      <c r="N226" s="197" t="n">
        <v>0.02706281756097573</v>
      </c>
      <c r="O226" s="197" t="n">
        <v>0.02706281756097573</v>
      </c>
      <c r="P226" s="197" t="n">
        <v>0.02706281756097573</v>
      </c>
      <c r="Q226" s="197" t="n">
        <v>0.02706281756097573</v>
      </c>
      <c r="R226" s="197" t="n">
        <v>0.02706281756097573</v>
      </c>
      <c r="S226" s="197" t="n">
        <v>0.02706281756097573</v>
      </c>
      <c r="T226" s="197" t="n">
        <v>0.02706281756097573</v>
      </c>
      <c r="U226" s="197" t="n">
        <v>0.02706281756097573</v>
      </c>
      <c r="V226" s="197" t="n">
        <v>0.02706281756097573</v>
      </c>
      <c r="W226" s="197" t="n">
        <v>0.02706281756097573</v>
      </c>
      <c r="X226" s="197" t="n">
        <v>0.02706281756097573</v>
      </c>
      <c r="Y226" s="197" t="n">
        <v>0.02706281756097573</v>
      </c>
      <c r="Z226" s="197" t="n">
        <v>0.02706281756097573</v>
      </c>
      <c r="AA226" s="197" t="n">
        <v>0.02706281756097573</v>
      </c>
      <c r="AB226" s="197" t="n">
        <v>0.02706281756097573</v>
      </c>
      <c r="AC226" s="197" t="n">
        <v>0.02706281756097573</v>
      </c>
      <c r="AD226" s="197" t="n">
        <v>0.02706281756097573</v>
      </c>
      <c r="AE226" s="197" t="n">
        <v>0.02706281756097573</v>
      </c>
      <c r="AF226" s="197" t="n">
        <v>0.02706281756097573</v>
      </c>
      <c r="AG226" s="197" t="n">
        <v>0.02706281756097573</v>
      </c>
      <c r="AH226" s="197" t="n">
        <v>0.02706281756097573</v>
      </c>
      <c r="AI226" s="197" t="n">
        <v>0.02706281756097573</v>
      </c>
      <c r="AJ226" s="197" t="n">
        <v>0.02706281756097573</v>
      </c>
      <c r="AK226" s="197" t="n">
        <v>0.02706281756097573</v>
      </c>
      <c r="AL226" s="197" t="n">
        <v>0.02706281756097573</v>
      </c>
      <c r="AM226" s="197" t="n">
        <v>0.02706281756097573</v>
      </c>
      <c r="AN226" s="197" t="n">
        <v>0.02706281756097573</v>
      </c>
      <c r="AO226" s="197" t="n">
        <v>0.02706281756097573</v>
      </c>
      <c r="AP226" s="197" t="n">
        <v>0.02706281756097573</v>
      </c>
      <c r="AQ226" s="197" t="n">
        <v>0.02706281756097573</v>
      </c>
      <c r="AR226" s="197" t="n">
        <v>0.02706281756097573</v>
      </c>
      <c r="AS226" s="197" t="n">
        <v>0.02706281756097573</v>
      </c>
      <c r="AT226" s="16" t="n"/>
      <c r="AU226" s="16" t="n"/>
      <c r="AV226" s="16" t="n"/>
      <c r="AW226" s="16" t="n"/>
      <c r="AX226" s="16" t="n"/>
      <c r="AY226" s="16" t="n"/>
      <c r="AZ226" s="16" t="n"/>
      <c r="BA226" s="16" t="n"/>
      <c r="BB226" s="16" t="n"/>
      <c r="BC226" s="16" t="n"/>
      <c r="BD226" s="16" t="n"/>
      <c r="BE226" s="16" t="n"/>
      <c r="BF226" s="16" t="n"/>
      <c r="BG226" s="16" t="n"/>
      <c r="BH226" s="16" t="n"/>
      <c r="BI226" s="16" t="n"/>
      <c r="BJ226" s="16" t="n"/>
      <c r="BK226" s="16" t="n"/>
      <c r="BL226" s="16" t="n"/>
      <c r="BM226" s="16" t="n"/>
    </row>
    <row r="227" ht="13.5" customHeight="1" s="251">
      <c r="A227" s="16" t="n"/>
      <c r="B227" s="16" t="n"/>
      <c r="C227" s="16" t="n"/>
      <c r="D227" s="16" t="n"/>
      <c r="E227" s="16" t="n"/>
      <c r="F227" s="16" t="n"/>
      <c r="G227" s="16" t="n"/>
      <c r="I227" s="16" t="n"/>
      <c r="K227" s="198" t="inlineStr">
        <is>
          <t>Capital Recovery Factor (CRF) Nominal - Low</t>
        </is>
      </c>
      <c r="L227" s="197">
        <f> L221 / (1 - (1 / (1 + L221)^$S$37))</f>
        <v/>
      </c>
      <c r="M227" s="197">
        <f> M221 / (1 - (1 / (1 + M221)^$S$37))</f>
        <v/>
      </c>
      <c r="N227" s="197">
        <f> N221 / (1 - (1 / (1 + N221)^$S$37))</f>
        <v/>
      </c>
      <c r="O227" s="197">
        <f> O221 / (1 - (1 / (1 + O221)^$S$37))</f>
        <v/>
      </c>
      <c r="P227" s="197">
        <f> P221 / (1 - (1 / (1 + P221)^$S$37))</f>
        <v/>
      </c>
      <c r="Q227" s="197">
        <f> Q221 / (1 - (1 / (1 + Q221)^$S$37))</f>
        <v/>
      </c>
      <c r="R227" s="197">
        <f> R221 / (1 - (1 / (1 + R221)^$S$37))</f>
        <v/>
      </c>
      <c r="S227" s="197">
        <f> S221 / (1 - (1 / (1 + S221)^$S$37))</f>
        <v/>
      </c>
      <c r="T227" s="197">
        <f> T221 / (1 - (1 / (1 + T221)^$S$37))</f>
        <v/>
      </c>
      <c r="U227" s="197">
        <f> U221 / (1 - (1 / (1 + U221)^$S$37))</f>
        <v/>
      </c>
      <c r="V227" s="197">
        <f> V221 / (1 - (1 / (1 + V221)^$S$37))</f>
        <v/>
      </c>
      <c r="W227" s="197">
        <f> W221 / (1 - (1 / (1 + W221)^$S$37))</f>
        <v/>
      </c>
      <c r="X227" s="197">
        <f> X221 / (1 - (1 / (1 + X221)^$S$37))</f>
        <v/>
      </c>
      <c r="Y227" s="197">
        <f> Y221 / (1 - (1 / (1 + Y221)^$S$37))</f>
        <v/>
      </c>
      <c r="Z227" s="197">
        <f> Z221 / (1 - (1 / (1 + Z221)^$S$37))</f>
        <v/>
      </c>
      <c r="AA227" s="197">
        <f> AA221 / (1 - (1 / (1 + AA221)^$S$37))</f>
        <v/>
      </c>
      <c r="AB227" s="197">
        <f> AB221 / (1 - (1 / (1 + AB221)^$S$37))</f>
        <v/>
      </c>
      <c r="AC227" s="197">
        <f> AC221 / (1 - (1 / (1 + AC221)^$S$37))</f>
        <v/>
      </c>
      <c r="AD227" s="197">
        <f> AD221 / (1 - (1 / (1 + AD221)^$S$37))</f>
        <v/>
      </c>
      <c r="AE227" s="197">
        <f> AE221 / (1 - (1 / (1 + AE221)^$S$37))</f>
        <v/>
      </c>
      <c r="AF227" s="197">
        <f> AF221 / (1 - (1 / (1 + AF221)^$S$37))</f>
        <v/>
      </c>
      <c r="AG227" s="197">
        <f> AG221 / (1 - (1 / (1 + AG221)^$S$37))</f>
        <v/>
      </c>
      <c r="AH227" s="197">
        <f> AH221 / (1 - (1 / (1 + AH221)^$S$37))</f>
        <v/>
      </c>
      <c r="AI227" s="197">
        <f> AI221 / (1 - (1 / (1 + AI221)^$S$37))</f>
        <v/>
      </c>
      <c r="AJ227" s="197">
        <f> AJ221 / (1 - (1 / (1 + AJ221)^$S$37))</f>
        <v/>
      </c>
      <c r="AK227" s="197">
        <f> AK221 / (1 - (1 / (1 + AK221)^$S$37))</f>
        <v/>
      </c>
      <c r="AL227" s="197">
        <f> AL221 / (1 - (1 / (1 + AL221)^$S$37))</f>
        <v/>
      </c>
      <c r="AM227" s="197">
        <f> AM221 / (1 - (1 / (1 + AM221)^$S$37))</f>
        <v/>
      </c>
      <c r="AN227" s="197">
        <f> AN221 / (1 - (1 / (1 + AN221)^$S$37))</f>
        <v/>
      </c>
      <c r="AO227" s="197">
        <f> AO221 / (1 - (1 / (1 + AO221)^$S$37))</f>
        <v/>
      </c>
      <c r="AP227" s="197">
        <f> AP221 / (1 - (1 / (1 + AP221)^$S$37))</f>
        <v/>
      </c>
      <c r="AQ227" s="197">
        <f> AQ221 / (1 - (1 / (1 + AQ221)^$S$37))</f>
        <v/>
      </c>
      <c r="AR227" s="197">
        <f> AR221 / (1 - (1 / (1 + AR221)^$S$37))</f>
        <v/>
      </c>
      <c r="AS227" s="197">
        <f> AS221 / (1 - (1 / (1 + AS221)^$S$37))</f>
        <v/>
      </c>
      <c r="AT227" s="16" t="n"/>
      <c r="AU227" s="16" t="n"/>
      <c r="AV227" s="16" t="n"/>
      <c r="AW227" s="16" t="n"/>
      <c r="AX227" s="16" t="n"/>
      <c r="AY227" s="16" t="n"/>
      <c r="AZ227" s="16" t="n"/>
      <c r="BA227" s="16" t="n"/>
      <c r="BB227" s="16" t="n"/>
      <c r="BC227" s="16" t="n"/>
      <c r="BD227" s="16" t="n"/>
      <c r="BE227" s="16" t="n"/>
      <c r="BF227" s="16" t="n"/>
      <c r="BG227" s="16" t="n"/>
      <c r="BH227" s="16" t="n"/>
      <c r="BI227" s="16" t="n"/>
      <c r="BJ227" s="16" t="n"/>
      <c r="BK227" s="16" t="n"/>
      <c r="BL227" s="16" t="n"/>
      <c r="BM227" s="16" t="n"/>
    </row>
    <row r="228" ht="13.5" customHeight="1" s="251">
      <c r="A228" s="16" t="n"/>
      <c r="B228" s="16" t="n"/>
      <c r="C228" s="16" t="n"/>
      <c r="D228" s="16" t="n"/>
      <c r="E228" s="16" t="n"/>
      <c r="F228" s="16" t="n"/>
      <c r="G228" s="16" t="n"/>
      <c r="I228" s="16" t="n"/>
      <c r="K228" s="198" t="inlineStr">
        <is>
          <t>Capital Recovery Factor (CRF) Nominal - Mid</t>
        </is>
      </c>
      <c r="L228" s="197">
        <f> L222 / (1 - (1 / (1 + L222)^$S$37))</f>
        <v/>
      </c>
      <c r="M228" s="197">
        <f> M222 / (1 - (1 / (1 + M222)^$S$37))</f>
        <v/>
      </c>
      <c r="N228" s="197">
        <f> N222 / (1 - (1 / (1 + N222)^$S$37))</f>
        <v/>
      </c>
      <c r="O228" s="197">
        <f> O222 / (1 - (1 / (1 + O222)^$S$37))</f>
        <v/>
      </c>
      <c r="P228" s="197">
        <f> P222 / (1 - (1 / (1 + P222)^$S$37))</f>
        <v/>
      </c>
      <c r="Q228" s="197">
        <f> Q222 / (1 - (1 / (1 + Q222)^$S$37))</f>
        <v/>
      </c>
      <c r="R228" s="197">
        <f> R222 / (1 - (1 / (1 + R222)^$S$37))</f>
        <v/>
      </c>
      <c r="S228" s="197">
        <f> S222 / (1 - (1 / (1 + S222)^$S$37))</f>
        <v/>
      </c>
      <c r="T228" s="197">
        <f> T222 / (1 - (1 / (1 + T222)^$S$37))</f>
        <v/>
      </c>
      <c r="U228" s="197">
        <f> U222 / (1 - (1 / (1 + U222)^$S$37))</f>
        <v/>
      </c>
      <c r="V228" s="197">
        <f> V222 / (1 - (1 / (1 + V222)^$S$37))</f>
        <v/>
      </c>
      <c r="W228" s="197">
        <f> W222 / (1 - (1 / (1 + W222)^$S$37))</f>
        <v/>
      </c>
      <c r="X228" s="197">
        <f> X222 / (1 - (1 / (1 + X222)^$S$37))</f>
        <v/>
      </c>
      <c r="Y228" s="197">
        <f> Y222 / (1 - (1 / (1 + Y222)^$S$37))</f>
        <v/>
      </c>
      <c r="Z228" s="197">
        <f> Z222 / (1 - (1 / (1 + Z222)^$S$37))</f>
        <v/>
      </c>
      <c r="AA228" s="197">
        <f> AA222 / (1 - (1 / (1 + AA222)^$S$37))</f>
        <v/>
      </c>
      <c r="AB228" s="197">
        <f> AB222 / (1 - (1 / (1 + AB222)^$S$37))</f>
        <v/>
      </c>
      <c r="AC228" s="197">
        <f> AC222 / (1 - (1 / (1 + AC222)^$S$37))</f>
        <v/>
      </c>
      <c r="AD228" s="197">
        <f> AD222 / (1 - (1 / (1 + AD222)^$S$37))</f>
        <v/>
      </c>
      <c r="AE228" s="197">
        <f> AE222 / (1 - (1 / (1 + AE222)^$S$37))</f>
        <v/>
      </c>
      <c r="AF228" s="197">
        <f> AF222 / (1 - (1 / (1 + AF222)^$S$37))</f>
        <v/>
      </c>
      <c r="AG228" s="197">
        <f> AG222 / (1 - (1 / (1 + AG222)^$S$37))</f>
        <v/>
      </c>
      <c r="AH228" s="197">
        <f> AH222 / (1 - (1 / (1 + AH222)^$S$37))</f>
        <v/>
      </c>
      <c r="AI228" s="197">
        <f> AI222 / (1 - (1 / (1 + AI222)^$S$37))</f>
        <v/>
      </c>
      <c r="AJ228" s="197">
        <f> AJ222 / (1 - (1 / (1 + AJ222)^$S$37))</f>
        <v/>
      </c>
      <c r="AK228" s="197">
        <f> AK222 / (1 - (1 / (1 + AK222)^$S$37))</f>
        <v/>
      </c>
      <c r="AL228" s="197">
        <f> AL222 / (1 - (1 / (1 + AL222)^$S$37))</f>
        <v/>
      </c>
      <c r="AM228" s="197">
        <f> AM222 / (1 - (1 / (1 + AM222)^$S$37))</f>
        <v/>
      </c>
      <c r="AN228" s="197">
        <f> AN222 / (1 - (1 / (1 + AN222)^$S$37))</f>
        <v/>
      </c>
      <c r="AO228" s="197">
        <f> AO222 / (1 - (1 / (1 + AO222)^$S$37))</f>
        <v/>
      </c>
      <c r="AP228" s="197">
        <f> AP222 / (1 - (1 / (1 + AP222)^$S$37))</f>
        <v/>
      </c>
      <c r="AQ228" s="197">
        <f> AQ222 / (1 - (1 / (1 + AQ222)^$S$37))</f>
        <v/>
      </c>
      <c r="AR228" s="197">
        <f> AR222 / (1 - (1 / (1 + AR222)^$S$37))</f>
        <v/>
      </c>
      <c r="AS228" s="197">
        <f> AS222 / (1 - (1 / (1 + AS222)^$S$37))</f>
        <v/>
      </c>
      <c r="AT228" s="16" t="n"/>
      <c r="AU228" s="16" t="n"/>
      <c r="AV228" s="16" t="n"/>
      <c r="AW228" s="16" t="n"/>
      <c r="AX228" s="16" t="n"/>
      <c r="AY228" s="16" t="n"/>
      <c r="AZ228" s="16" t="n"/>
      <c r="BA228" s="16" t="n"/>
      <c r="BB228" s="16" t="n"/>
      <c r="BC228" s="16" t="n"/>
      <c r="BD228" s="16" t="n"/>
      <c r="BE228" s="16" t="n"/>
      <c r="BF228" s="16" t="n"/>
      <c r="BG228" s="16" t="n"/>
      <c r="BH228" s="16" t="n"/>
      <c r="BI228" s="16" t="n"/>
      <c r="BJ228" s="16" t="n"/>
      <c r="BK228" s="16" t="n"/>
      <c r="BL228" s="16" t="n"/>
      <c r="BM228" s="16" t="n"/>
    </row>
    <row r="229" ht="13.5" customHeight="1" s="251">
      <c r="A229" s="16" t="n"/>
      <c r="B229" s="16" t="n"/>
      <c r="C229" s="16" t="n"/>
      <c r="D229" s="16" t="n"/>
      <c r="E229" s="16" t="n"/>
      <c r="F229" s="16" t="n"/>
      <c r="G229" s="16" t="n"/>
      <c r="I229" s="16" t="n"/>
      <c r="K229" s="198" t="inlineStr">
        <is>
          <t>Capital Recovery Factor (CRF) Nominal - Constant</t>
        </is>
      </c>
      <c r="L229" s="197">
        <f> L223 / (1 - (1 / (1 + L223)^$S$37))</f>
        <v/>
      </c>
      <c r="M229" s="197">
        <f> M223 / (1 - (1 / (1 + M223)^$S$37))</f>
        <v/>
      </c>
      <c r="N229" s="197">
        <f> N223 / (1 - (1 / (1 + N223)^$S$37))</f>
        <v/>
      </c>
      <c r="O229" s="197">
        <f> O223 / (1 - (1 / (1 + O223)^$S$37))</f>
        <v/>
      </c>
      <c r="P229" s="197">
        <f> P223 / (1 - (1 / (1 + P223)^$S$37))</f>
        <v/>
      </c>
      <c r="Q229" s="197">
        <f> Q223 / (1 - (1 / (1 + Q223)^$S$37))</f>
        <v/>
      </c>
      <c r="R229" s="197">
        <f> R223 / (1 - (1 / (1 + R223)^$S$37))</f>
        <v/>
      </c>
      <c r="S229" s="197">
        <f> S223 / (1 - (1 / (1 + S223)^$S$37))</f>
        <v/>
      </c>
      <c r="T229" s="197">
        <f> T223 / (1 - (1 / (1 + T223)^$S$37))</f>
        <v/>
      </c>
      <c r="U229" s="197">
        <f> U223 / (1 - (1 / (1 + U223)^$S$37))</f>
        <v/>
      </c>
      <c r="V229" s="197">
        <f> V223 / (1 - (1 / (1 + V223)^$S$37))</f>
        <v/>
      </c>
      <c r="W229" s="197">
        <f> W223 / (1 - (1 / (1 + W223)^$S$37))</f>
        <v/>
      </c>
      <c r="X229" s="197">
        <f> X223 / (1 - (1 / (1 + X223)^$S$37))</f>
        <v/>
      </c>
      <c r="Y229" s="197">
        <f> Y223 / (1 - (1 / (1 + Y223)^$S$37))</f>
        <v/>
      </c>
      <c r="Z229" s="197">
        <f> Z223 / (1 - (1 / (1 + Z223)^$S$37))</f>
        <v/>
      </c>
      <c r="AA229" s="197">
        <f> AA223 / (1 - (1 / (1 + AA223)^$S$37))</f>
        <v/>
      </c>
      <c r="AB229" s="197">
        <f> AB223 / (1 - (1 / (1 + AB223)^$S$37))</f>
        <v/>
      </c>
      <c r="AC229" s="197">
        <f> AC223 / (1 - (1 / (1 + AC223)^$S$37))</f>
        <v/>
      </c>
      <c r="AD229" s="197">
        <f> AD223 / (1 - (1 / (1 + AD223)^$S$37))</f>
        <v/>
      </c>
      <c r="AE229" s="197">
        <f> AE223 / (1 - (1 / (1 + AE223)^$S$37))</f>
        <v/>
      </c>
      <c r="AF229" s="197">
        <f> AF223 / (1 - (1 / (1 + AF223)^$S$37))</f>
        <v/>
      </c>
      <c r="AG229" s="197">
        <f> AG223 / (1 - (1 / (1 + AG223)^$S$37))</f>
        <v/>
      </c>
      <c r="AH229" s="197">
        <f> AH223 / (1 - (1 / (1 + AH223)^$S$37))</f>
        <v/>
      </c>
      <c r="AI229" s="197">
        <f> AI223 / (1 - (1 / (1 + AI223)^$S$37))</f>
        <v/>
      </c>
      <c r="AJ229" s="197">
        <f> AJ223 / (1 - (1 / (1 + AJ223)^$S$37))</f>
        <v/>
      </c>
      <c r="AK229" s="197">
        <f> AK223 / (1 - (1 / (1 + AK223)^$S$37))</f>
        <v/>
      </c>
      <c r="AL229" s="197">
        <f> AL223 / (1 - (1 / (1 + AL223)^$S$37))</f>
        <v/>
      </c>
      <c r="AM229" s="197">
        <f> AM223 / (1 - (1 / (1 + AM223)^$S$37))</f>
        <v/>
      </c>
      <c r="AN229" s="197">
        <f> AN223 / (1 - (1 / (1 + AN223)^$S$37))</f>
        <v/>
      </c>
      <c r="AO229" s="197">
        <f> AO223 / (1 - (1 / (1 + AO223)^$S$37))</f>
        <v/>
      </c>
      <c r="AP229" s="197">
        <f> AP223 / (1 - (1 / (1 + AP223)^$S$37))</f>
        <v/>
      </c>
      <c r="AQ229" s="197">
        <f> AQ223 / (1 - (1 / (1 + AQ223)^$S$37))</f>
        <v/>
      </c>
      <c r="AR229" s="197">
        <f> AR223 / (1 - (1 / (1 + AR223)^$S$37))</f>
        <v/>
      </c>
      <c r="AS229" s="197">
        <f> AS223 / (1 - (1 / (1 + AS223)^$S$37))</f>
        <v/>
      </c>
      <c r="AT229" s="16" t="n"/>
      <c r="AU229" s="16" t="n"/>
      <c r="AV229" s="16" t="n"/>
      <c r="AW229" s="16" t="n"/>
      <c r="AX229" s="16" t="n"/>
      <c r="AY229" s="16" t="n"/>
      <c r="AZ229" s="16" t="n"/>
      <c r="BA229" s="16" t="n"/>
      <c r="BB229" s="16" t="n"/>
      <c r="BC229" s="16" t="n"/>
      <c r="BD229" s="16" t="n"/>
      <c r="BE229" s="16" t="n"/>
      <c r="BF229" s="16" t="n"/>
      <c r="BG229" s="16" t="n"/>
      <c r="BH229" s="16" t="n"/>
      <c r="BI229" s="16" t="n"/>
      <c r="BJ229" s="16" t="n"/>
      <c r="BK229" s="16" t="n"/>
      <c r="BL229" s="16" t="n"/>
      <c r="BM229" s="16" t="n"/>
    </row>
    <row r="230" ht="13.5" customHeight="1" s="251">
      <c r="A230" s="16" t="n"/>
      <c r="B230" s="16" t="n"/>
      <c r="C230" s="16" t="n"/>
      <c r="D230" s="16" t="n"/>
      <c r="E230" s="16" t="n"/>
      <c r="F230" s="16" t="n"/>
      <c r="G230" s="16" t="n"/>
      <c r="I230" s="16" t="n"/>
      <c r="K230" s="198" t="inlineStr">
        <is>
          <t>Capital Recovery Factor (CRF) Real - Low</t>
        </is>
      </c>
      <c r="L230" s="197">
        <f> L224 / (1 - (1 / (1 + L224)^$S$37))</f>
        <v/>
      </c>
      <c r="M230" s="197">
        <f> M224 / (1 - (1 / (1 + M224)^$S$37))</f>
        <v/>
      </c>
      <c r="N230" s="197">
        <f> N224 / (1 - (1 / (1 + N224)^$S$37))</f>
        <v/>
      </c>
      <c r="O230" s="197">
        <f> O224 / (1 - (1 / (1 + O224)^$S$37))</f>
        <v/>
      </c>
      <c r="P230" s="197">
        <f> P224 / (1 - (1 / (1 + P224)^$S$37))</f>
        <v/>
      </c>
      <c r="Q230" s="197">
        <f> Q224 / (1 - (1 / (1 + Q224)^$S$37))</f>
        <v/>
      </c>
      <c r="R230" s="197">
        <f> R224 / (1 - (1 / (1 + R224)^$S$37))</f>
        <v/>
      </c>
      <c r="S230" s="197">
        <f> S224 / (1 - (1 / (1 + S224)^$S$37))</f>
        <v/>
      </c>
      <c r="T230" s="197">
        <f> T224 / (1 - (1 / (1 + T224)^$S$37))</f>
        <v/>
      </c>
      <c r="U230" s="197">
        <f> U224 / (1 - (1 / (1 + U224)^$S$37))</f>
        <v/>
      </c>
      <c r="V230" s="197">
        <f> V224 / (1 - (1 / (1 + V224)^$S$37))</f>
        <v/>
      </c>
      <c r="W230" s="197">
        <f> W224 / (1 - (1 / (1 + W224)^$S$37))</f>
        <v/>
      </c>
      <c r="X230" s="197">
        <f> X224 / (1 - (1 / (1 + X224)^$S$37))</f>
        <v/>
      </c>
      <c r="Y230" s="197">
        <f> Y224 / (1 - (1 / (1 + Y224)^$S$37))</f>
        <v/>
      </c>
      <c r="Z230" s="197">
        <f> Z224 / (1 - (1 / (1 + Z224)^$S$37))</f>
        <v/>
      </c>
      <c r="AA230" s="197">
        <f> AA224 / (1 - (1 / (1 + AA224)^$S$37))</f>
        <v/>
      </c>
      <c r="AB230" s="197">
        <f> AB224 / (1 - (1 / (1 + AB224)^$S$37))</f>
        <v/>
      </c>
      <c r="AC230" s="197">
        <f> AC224 / (1 - (1 / (1 + AC224)^$S$37))</f>
        <v/>
      </c>
      <c r="AD230" s="197">
        <f> AD224 / (1 - (1 / (1 + AD224)^$S$37))</f>
        <v/>
      </c>
      <c r="AE230" s="197">
        <f> AE224 / (1 - (1 / (1 + AE224)^$S$37))</f>
        <v/>
      </c>
      <c r="AF230" s="197">
        <f> AF224 / (1 - (1 / (1 + AF224)^$S$37))</f>
        <v/>
      </c>
      <c r="AG230" s="197">
        <f> AG224 / (1 - (1 / (1 + AG224)^$S$37))</f>
        <v/>
      </c>
      <c r="AH230" s="197">
        <f> AH224 / (1 - (1 / (1 + AH224)^$S$37))</f>
        <v/>
      </c>
      <c r="AI230" s="197">
        <f> AI224 / (1 - (1 / (1 + AI224)^$S$37))</f>
        <v/>
      </c>
      <c r="AJ230" s="197">
        <f> AJ224 / (1 - (1 / (1 + AJ224)^$S$37))</f>
        <v/>
      </c>
      <c r="AK230" s="197">
        <f> AK224 / (1 - (1 / (1 + AK224)^$S$37))</f>
        <v/>
      </c>
      <c r="AL230" s="197">
        <f> AL224 / (1 - (1 / (1 + AL224)^$S$37))</f>
        <v/>
      </c>
      <c r="AM230" s="197">
        <f> AM224 / (1 - (1 / (1 + AM224)^$S$37))</f>
        <v/>
      </c>
      <c r="AN230" s="197">
        <f> AN224 / (1 - (1 / (1 + AN224)^$S$37))</f>
        <v/>
      </c>
      <c r="AO230" s="197">
        <f> AO224 / (1 - (1 / (1 + AO224)^$S$37))</f>
        <v/>
      </c>
      <c r="AP230" s="197">
        <f> AP224 / (1 - (1 / (1 + AP224)^$S$37))</f>
        <v/>
      </c>
      <c r="AQ230" s="197">
        <f> AQ224 / (1 - (1 / (1 + AQ224)^$S$37))</f>
        <v/>
      </c>
      <c r="AR230" s="197">
        <f> AR224 / (1 - (1 / (1 + AR224)^$S$37))</f>
        <v/>
      </c>
      <c r="AS230" s="197">
        <f> AS224 / (1 - (1 / (1 + AS224)^$S$37))</f>
        <v/>
      </c>
      <c r="AT230" s="16" t="n"/>
      <c r="AU230" s="16" t="n"/>
      <c r="AV230" s="16" t="n"/>
      <c r="AW230" s="16" t="n"/>
      <c r="AX230" s="16" t="n"/>
      <c r="AY230" s="16" t="n"/>
      <c r="AZ230" s="16" t="n"/>
      <c r="BA230" s="16" t="n"/>
      <c r="BB230" s="16" t="n"/>
      <c r="BC230" s="16" t="n"/>
      <c r="BD230" s="16" t="n"/>
      <c r="BE230" s="16" t="n"/>
      <c r="BF230" s="16" t="n"/>
      <c r="BG230" s="16" t="n"/>
      <c r="BH230" s="16" t="n"/>
      <c r="BI230" s="16" t="n"/>
      <c r="BJ230" s="16" t="n"/>
      <c r="BK230" s="16" t="n"/>
      <c r="BL230" s="16" t="n"/>
      <c r="BM230" s="16" t="n"/>
    </row>
    <row r="231" ht="13.5" customHeight="1" s="251">
      <c r="A231" s="16" t="n"/>
      <c r="B231" s="16" t="n"/>
      <c r="C231" s="16" t="n"/>
      <c r="D231" s="16" t="n"/>
      <c r="E231" s="16" t="n"/>
      <c r="F231" s="16" t="n"/>
      <c r="G231" s="16" t="n"/>
      <c r="I231" s="16" t="n"/>
      <c r="J231" s="199" t="n"/>
      <c r="K231" s="198" t="inlineStr">
        <is>
          <t>Capital Recovery Factor (CRF) Real - Mid</t>
        </is>
      </c>
      <c r="L231" s="197">
        <f> L225 / (1 - (1 / (1 + L225)^$S$37))</f>
        <v/>
      </c>
      <c r="M231" s="197">
        <f> M225 / (1 - (1 / (1 + M225)^$S$37))</f>
        <v/>
      </c>
      <c r="N231" s="197">
        <f> N225 / (1 - (1 / (1 + N225)^$S$37))</f>
        <v/>
      </c>
      <c r="O231" s="197">
        <f> O225 / (1 - (1 / (1 + O225)^$S$37))</f>
        <v/>
      </c>
      <c r="P231" s="197">
        <f> P225 / (1 - (1 / (1 + P225)^$S$37))</f>
        <v/>
      </c>
      <c r="Q231" s="197">
        <f> Q225 / (1 - (1 / (1 + Q225)^$S$37))</f>
        <v/>
      </c>
      <c r="R231" s="197">
        <f> R225 / (1 - (1 / (1 + R225)^$S$37))</f>
        <v/>
      </c>
      <c r="S231" s="197">
        <f> S225 / (1 - (1 / (1 + S225)^$S$37))</f>
        <v/>
      </c>
      <c r="T231" s="197">
        <f> T225 / (1 - (1 / (1 + T225)^$S$37))</f>
        <v/>
      </c>
      <c r="U231" s="197">
        <f> U225 / (1 - (1 / (1 + U225)^$S$37))</f>
        <v/>
      </c>
      <c r="V231" s="197">
        <f> V225 / (1 - (1 / (1 + V225)^$S$37))</f>
        <v/>
      </c>
      <c r="W231" s="197">
        <f> W225 / (1 - (1 / (1 + W225)^$S$37))</f>
        <v/>
      </c>
      <c r="X231" s="197">
        <f> X225 / (1 - (1 / (1 + X225)^$S$37))</f>
        <v/>
      </c>
      <c r="Y231" s="197">
        <f> Y225 / (1 - (1 / (1 + Y225)^$S$37))</f>
        <v/>
      </c>
      <c r="Z231" s="197">
        <f> Z225 / (1 - (1 / (1 + Z225)^$S$37))</f>
        <v/>
      </c>
      <c r="AA231" s="197">
        <f> AA225 / (1 - (1 / (1 + AA225)^$S$37))</f>
        <v/>
      </c>
      <c r="AB231" s="197">
        <f> AB225 / (1 - (1 / (1 + AB225)^$S$37))</f>
        <v/>
      </c>
      <c r="AC231" s="197">
        <f> AC225 / (1 - (1 / (1 + AC225)^$S$37))</f>
        <v/>
      </c>
      <c r="AD231" s="197">
        <f> AD225 / (1 - (1 / (1 + AD225)^$S$37))</f>
        <v/>
      </c>
      <c r="AE231" s="197">
        <f> AE225 / (1 - (1 / (1 + AE225)^$S$37))</f>
        <v/>
      </c>
      <c r="AF231" s="197">
        <f> AF225 / (1 - (1 / (1 + AF225)^$S$37))</f>
        <v/>
      </c>
      <c r="AG231" s="197">
        <f> AG225 / (1 - (1 / (1 + AG225)^$S$37))</f>
        <v/>
      </c>
      <c r="AH231" s="197">
        <f> AH225 / (1 - (1 / (1 + AH225)^$S$37))</f>
        <v/>
      </c>
      <c r="AI231" s="197">
        <f> AI225 / (1 - (1 / (1 + AI225)^$S$37))</f>
        <v/>
      </c>
      <c r="AJ231" s="197">
        <f> AJ225 / (1 - (1 / (1 + AJ225)^$S$37))</f>
        <v/>
      </c>
      <c r="AK231" s="197">
        <f> AK225 / (1 - (1 / (1 + AK225)^$S$37))</f>
        <v/>
      </c>
      <c r="AL231" s="197">
        <f> AL225 / (1 - (1 / (1 + AL225)^$S$37))</f>
        <v/>
      </c>
      <c r="AM231" s="197">
        <f> AM225 / (1 - (1 / (1 + AM225)^$S$37))</f>
        <v/>
      </c>
      <c r="AN231" s="197">
        <f> AN225 / (1 - (1 / (1 + AN225)^$S$37))</f>
        <v/>
      </c>
      <c r="AO231" s="197">
        <f> AO225 / (1 - (1 / (1 + AO225)^$S$37))</f>
        <v/>
      </c>
      <c r="AP231" s="197">
        <f> AP225 / (1 - (1 / (1 + AP225)^$S$37))</f>
        <v/>
      </c>
      <c r="AQ231" s="197">
        <f> AQ225 / (1 - (1 / (1 + AQ225)^$S$37))</f>
        <v/>
      </c>
      <c r="AR231" s="197">
        <f> AR225 / (1 - (1 / (1 + AR225)^$S$37))</f>
        <v/>
      </c>
      <c r="AS231" s="197">
        <f> AS225 / (1 - (1 / (1 + AS225)^$S$37))</f>
        <v/>
      </c>
      <c r="AT231" s="16" t="n"/>
      <c r="AU231" s="16" t="n"/>
      <c r="AV231" s="16" t="n"/>
      <c r="AW231" s="16" t="n"/>
      <c r="AX231" s="16" t="n"/>
      <c r="AY231" s="16" t="n"/>
      <c r="AZ231" s="16" t="n"/>
      <c r="BA231" s="16" t="n"/>
      <c r="BB231" s="16" t="n"/>
      <c r="BC231" s="16" t="n"/>
      <c r="BD231" s="16" t="n"/>
      <c r="BE231" s="16" t="n"/>
      <c r="BF231" s="16" t="n"/>
      <c r="BG231" s="16" t="n"/>
      <c r="BH231" s="16" t="n"/>
      <c r="BI231" s="16" t="n"/>
      <c r="BJ231" s="16" t="n"/>
      <c r="BK231" s="16" t="n"/>
      <c r="BL231" s="16" t="n"/>
      <c r="BM231" s="16" t="n"/>
    </row>
    <row r="232" ht="13.5" customHeight="1" s="251">
      <c r="A232" s="16" t="n"/>
      <c r="B232" s="16" t="n"/>
      <c r="C232" s="16" t="n"/>
      <c r="D232" s="16" t="n"/>
      <c r="E232" s="16" t="n"/>
      <c r="F232" s="16" t="n"/>
      <c r="G232" s="16" t="n"/>
      <c r="I232" s="16" t="n"/>
      <c r="J232" s="199" t="n"/>
      <c r="K232" s="198" t="inlineStr">
        <is>
          <t>Capital Recovery Factor (CRF) Real - Constant</t>
        </is>
      </c>
      <c r="L232" s="197">
        <f> L226 / (1 - (1 / (1 + L226)^$S$37))</f>
        <v/>
      </c>
      <c r="M232" s="197">
        <f> M226 / (1 - (1 / (1 + M226)^$S$37))</f>
        <v/>
      </c>
      <c r="N232" s="197">
        <f> N226 / (1 - (1 / (1 + N226)^$S$37))</f>
        <v/>
      </c>
      <c r="O232" s="197">
        <f> O226 / (1 - (1 / (1 + O226)^$S$37))</f>
        <v/>
      </c>
      <c r="P232" s="197">
        <f> P226 / (1 - (1 / (1 + P226)^$S$37))</f>
        <v/>
      </c>
      <c r="Q232" s="197">
        <f> Q226 / (1 - (1 / (1 + Q226)^$S$37))</f>
        <v/>
      </c>
      <c r="R232" s="197">
        <f> R226 / (1 - (1 / (1 + R226)^$S$37))</f>
        <v/>
      </c>
      <c r="S232" s="197">
        <f> S226 / (1 - (1 / (1 + S226)^$S$37))</f>
        <v/>
      </c>
      <c r="T232" s="197">
        <f> T226 / (1 - (1 / (1 + T226)^$S$37))</f>
        <v/>
      </c>
      <c r="U232" s="197">
        <f> U226 / (1 - (1 / (1 + U226)^$S$37))</f>
        <v/>
      </c>
      <c r="V232" s="197">
        <f> V226 / (1 - (1 / (1 + V226)^$S$37))</f>
        <v/>
      </c>
      <c r="W232" s="197">
        <f> W226 / (1 - (1 / (1 + W226)^$S$37))</f>
        <v/>
      </c>
      <c r="X232" s="197">
        <f> X226 / (1 - (1 / (1 + X226)^$S$37))</f>
        <v/>
      </c>
      <c r="Y232" s="197">
        <f> Y226 / (1 - (1 / (1 + Y226)^$S$37))</f>
        <v/>
      </c>
      <c r="Z232" s="197">
        <f> Z226 / (1 - (1 / (1 + Z226)^$S$37))</f>
        <v/>
      </c>
      <c r="AA232" s="197">
        <f> AA226 / (1 - (1 / (1 + AA226)^$S$37))</f>
        <v/>
      </c>
      <c r="AB232" s="197">
        <f> AB226 / (1 - (1 / (1 + AB226)^$S$37))</f>
        <v/>
      </c>
      <c r="AC232" s="197">
        <f> AC226 / (1 - (1 / (1 + AC226)^$S$37))</f>
        <v/>
      </c>
      <c r="AD232" s="197">
        <f> AD226 / (1 - (1 / (1 + AD226)^$S$37))</f>
        <v/>
      </c>
      <c r="AE232" s="197">
        <f> AE226 / (1 - (1 / (1 + AE226)^$S$37))</f>
        <v/>
      </c>
      <c r="AF232" s="197">
        <f> AF226 / (1 - (1 / (1 + AF226)^$S$37))</f>
        <v/>
      </c>
      <c r="AG232" s="197">
        <f> AG226 / (1 - (1 / (1 + AG226)^$S$37))</f>
        <v/>
      </c>
      <c r="AH232" s="197">
        <f> AH226 / (1 - (1 / (1 + AH226)^$S$37))</f>
        <v/>
      </c>
      <c r="AI232" s="197">
        <f> AI226 / (1 - (1 / (1 + AI226)^$S$37))</f>
        <v/>
      </c>
      <c r="AJ232" s="197">
        <f> AJ226 / (1 - (1 / (1 + AJ226)^$S$37))</f>
        <v/>
      </c>
      <c r="AK232" s="197">
        <f> AK226 / (1 - (1 / (1 + AK226)^$S$37))</f>
        <v/>
      </c>
      <c r="AL232" s="197">
        <f> AL226 / (1 - (1 / (1 + AL226)^$S$37))</f>
        <v/>
      </c>
      <c r="AM232" s="197">
        <f> AM226 / (1 - (1 / (1 + AM226)^$S$37))</f>
        <v/>
      </c>
      <c r="AN232" s="197">
        <f> AN226 / (1 - (1 / (1 + AN226)^$S$37))</f>
        <v/>
      </c>
      <c r="AO232" s="197">
        <f> AO226 / (1 - (1 / (1 + AO226)^$S$37))</f>
        <v/>
      </c>
      <c r="AP232" s="197">
        <f> AP226 / (1 - (1 / (1 + AP226)^$S$37))</f>
        <v/>
      </c>
      <c r="AQ232" s="197">
        <f> AQ226 / (1 - (1 / (1 + AQ226)^$S$37))</f>
        <v/>
      </c>
      <c r="AR232" s="197">
        <f> AR226 / (1 - (1 / (1 + AR226)^$S$37))</f>
        <v/>
      </c>
      <c r="AS232" s="197">
        <f> AS226 / (1 - (1 / (1 + AS226)^$S$37))</f>
        <v/>
      </c>
      <c r="AT232" s="16" t="n"/>
      <c r="AU232" s="16" t="n"/>
      <c r="AV232" s="16" t="n"/>
      <c r="AW232" s="16" t="n"/>
      <c r="AX232" s="16" t="n"/>
      <c r="AY232" s="16" t="n"/>
      <c r="AZ232" s="16" t="n"/>
      <c r="BA232" s="16" t="n"/>
      <c r="BB232" s="16" t="n"/>
      <c r="BC232" s="16" t="n"/>
      <c r="BD232" s="16" t="n"/>
      <c r="BE232" s="16" t="n"/>
      <c r="BF232" s="16" t="n"/>
      <c r="BG232" s="16" t="n"/>
      <c r="BH232" s="16" t="n"/>
      <c r="BI232" s="16" t="n"/>
      <c r="BJ232" s="16" t="n"/>
      <c r="BK232" s="16" t="n"/>
      <c r="BL232" s="16" t="n"/>
      <c r="BM232" s="16" t="n"/>
    </row>
    <row r="233" ht="13.5" customHeight="1" s="251">
      <c r="A233" s="16" t="n"/>
      <c r="B233" s="16" t="n"/>
      <c r="C233" s="16" t="n"/>
      <c r="D233" s="16" t="n"/>
      <c r="E233" s="16" t="n"/>
      <c r="F233" s="16" t="n"/>
      <c r="G233" s="16" t="n"/>
      <c r="I233" s="16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  <c r="S233" s="16" t="n"/>
      <c r="T233" s="16" t="n"/>
      <c r="U233" s="16" t="n"/>
      <c r="V233" s="16" t="n"/>
      <c r="W233" s="16" t="n"/>
      <c r="X233" s="16" t="n"/>
      <c r="Y233" s="16" t="n"/>
      <c r="Z233" s="16" t="n"/>
      <c r="AA233" s="16" t="n"/>
      <c r="AB233" s="16" t="n"/>
      <c r="AC233" s="16" t="n"/>
      <c r="AD233" s="16" t="n"/>
      <c r="AE233" s="16" t="n"/>
      <c r="AF233" s="16" t="n"/>
      <c r="AG233" s="16" t="n"/>
      <c r="AH233" s="16" t="n"/>
      <c r="AI233" s="16" t="n"/>
      <c r="AJ233" s="16" t="n"/>
      <c r="AK233" s="16" t="n"/>
      <c r="AL233" s="16" t="n"/>
      <c r="AM233" s="16" t="n"/>
      <c r="AN233" s="16" t="n"/>
      <c r="AO233" s="16" t="n"/>
      <c r="AP233" s="16" t="n"/>
      <c r="AQ233" s="16" t="n"/>
      <c r="AR233" s="16" t="n"/>
      <c r="AS233" s="16" t="n"/>
      <c r="AT233" s="16" t="n"/>
      <c r="AU233" s="16" t="n"/>
      <c r="AV233" s="16" t="n"/>
      <c r="AW233" s="16" t="n"/>
      <c r="AX233" s="16" t="n"/>
      <c r="AY233" s="16" t="n"/>
      <c r="AZ233" s="16" t="n"/>
      <c r="BA233" s="16" t="n"/>
      <c r="BB233" s="16" t="n"/>
      <c r="BC233" s="16" t="n"/>
      <c r="BD233" s="16" t="n"/>
      <c r="BE233" s="16" t="n"/>
      <c r="BF233" s="16" t="n"/>
      <c r="BG233" s="16" t="n"/>
      <c r="BH233" s="16" t="n"/>
      <c r="BI233" s="16" t="n"/>
      <c r="BJ233" s="16" t="n"/>
      <c r="BK233" s="16" t="n"/>
      <c r="BL233" s="16" t="n"/>
      <c r="BM233" s="16" t="n"/>
    </row>
    <row r="234" ht="13.5" customHeight="1" s="251">
      <c r="A234" s="16" t="n"/>
      <c r="B234" s="16" t="n"/>
      <c r="C234" s="16" t="n"/>
      <c r="D234" s="16" t="n"/>
      <c r="E234" s="16" t="n"/>
      <c r="F234" s="16" t="n"/>
      <c r="G234" s="30" t="n"/>
      <c r="I234" s="16" t="n"/>
      <c r="J234" s="16" t="n"/>
      <c r="K234" s="16" t="n"/>
      <c r="L234" s="157" t="n">
        <v>2017</v>
      </c>
      <c r="M234" s="157" t="n">
        <v>2018</v>
      </c>
      <c r="N234" s="157" t="n">
        <v>2019</v>
      </c>
      <c r="O234" s="157" t="n">
        <v>2020</v>
      </c>
      <c r="P234" s="157" t="n">
        <v>2021</v>
      </c>
      <c r="Q234" s="157" t="n">
        <v>2022</v>
      </c>
      <c r="R234" s="157" t="n">
        <v>2023</v>
      </c>
      <c r="S234" s="157" t="n">
        <v>2024</v>
      </c>
      <c r="T234" s="157" t="n">
        <v>2025</v>
      </c>
      <c r="U234" s="157" t="n">
        <v>2026</v>
      </c>
      <c r="V234" s="157" t="n">
        <v>2027</v>
      </c>
      <c r="W234" s="157" t="n">
        <v>2028</v>
      </c>
      <c r="X234" s="157" t="n">
        <v>2029</v>
      </c>
      <c r="Y234" s="157" t="n">
        <v>2030</v>
      </c>
      <c r="Z234" s="157" t="n">
        <v>2031</v>
      </c>
      <c r="AA234" s="157" t="n">
        <v>2032</v>
      </c>
      <c r="AB234" s="157" t="n">
        <v>2033</v>
      </c>
      <c r="AC234" s="157" t="n">
        <v>2034</v>
      </c>
      <c r="AD234" s="157" t="n">
        <v>2035</v>
      </c>
      <c r="AE234" s="157" t="n">
        <v>2036</v>
      </c>
      <c r="AF234" s="157" t="n">
        <v>2037</v>
      </c>
      <c r="AG234" s="157" t="n">
        <v>2038</v>
      </c>
      <c r="AH234" s="157" t="n">
        <v>2039</v>
      </c>
      <c r="AI234" s="157" t="n">
        <v>2040</v>
      </c>
      <c r="AJ234" s="157" t="n">
        <v>2041</v>
      </c>
      <c r="AK234" s="157" t="n">
        <v>2042</v>
      </c>
      <c r="AL234" s="157" t="n">
        <v>2043</v>
      </c>
      <c r="AM234" s="157" t="n">
        <v>2044</v>
      </c>
      <c r="AN234" s="157" t="n">
        <v>2045</v>
      </c>
      <c r="AO234" s="157" t="n">
        <v>2046</v>
      </c>
      <c r="AP234" s="157" t="n">
        <v>2047</v>
      </c>
      <c r="AQ234" s="157" t="n">
        <v>2048</v>
      </c>
      <c r="AR234" s="157" t="n">
        <v>2049</v>
      </c>
      <c r="AS234" s="157" t="n">
        <v>2050</v>
      </c>
      <c r="AT234" s="16" t="n"/>
      <c r="AU234" s="16" t="n"/>
      <c r="AV234" s="16" t="n"/>
      <c r="AW234" s="16" t="n"/>
      <c r="AX234" s="16" t="n"/>
      <c r="AY234" s="16" t="n"/>
      <c r="AZ234" s="16" t="n"/>
      <c r="BA234" s="16" t="n"/>
      <c r="BB234" s="16" t="n"/>
      <c r="BC234" s="16" t="n"/>
      <c r="BD234" s="16" t="n"/>
      <c r="BE234" s="16" t="n"/>
      <c r="BF234" s="16" t="n"/>
      <c r="BG234" s="16" t="n"/>
      <c r="BH234" s="16" t="n"/>
      <c r="BI234" s="16" t="n"/>
      <c r="BJ234" s="16" t="n"/>
      <c r="BK234" s="16" t="n"/>
      <c r="BL234" s="16" t="n"/>
      <c r="BM234" s="16" t="n"/>
    </row>
    <row r="235" ht="13.5" customHeight="1" s="251">
      <c r="A235" s="16" t="n"/>
      <c r="B235" s="16" t="n"/>
      <c r="C235" s="16" t="n"/>
      <c r="D235" s="16" t="n"/>
      <c r="E235" s="16" t="n"/>
      <c r="F235" s="16" t="n"/>
      <c r="G235" s="30" t="n"/>
      <c r="I235" s="16" t="n"/>
      <c r="J235" s="281" t="inlineStr">
        <is>
          <t>Weighted Average Cost of Capital (WACC) (Nominal) (%)</t>
        </is>
      </c>
      <c r="K235" s="160" t="inlineStr">
        <is>
          <t>Res PV - Seattle - Low</t>
        </is>
      </c>
      <c r="L235" s="200">
        <f>L221</f>
        <v/>
      </c>
      <c r="M235" s="200">
        <f>M221</f>
        <v/>
      </c>
      <c r="N235" s="200">
        <f>N221</f>
        <v/>
      </c>
      <c r="O235" s="200">
        <f>O221</f>
        <v/>
      </c>
      <c r="P235" s="200">
        <f>P221</f>
        <v/>
      </c>
      <c r="Q235" s="200">
        <f>Q221</f>
        <v/>
      </c>
      <c r="R235" s="200">
        <f>R221</f>
        <v/>
      </c>
      <c r="S235" s="200">
        <f>S221</f>
        <v/>
      </c>
      <c r="T235" s="200">
        <f>T221</f>
        <v/>
      </c>
      <c r="U235" s="200">
        <f>U221</f>
        <v/>
      </c>
      <c r="V235" s="200">
        <f>V221</f>
        <v/>
      </c>
      <c r="W235" s="200">
        <f>W221</f>
        <v/>
      </c>
      <c r="X235" s="200">
        <f>X221</f>
        <v/>
      </c>
      <c r="Y235" s="200">
        <f>Y221</f>
        <v/>
      </c>
      <c r="Z235" s="200">
        <f>Z221</f>
        <v/>
      </c>
      <c r="AA235" s="200">
        <f>AA221</f>
        <v/>
      </c>
      <c r="AB235" s="200">
        <f>AB221</f>
        <v/>
      </c>
      <c r="AC235" s="200">
        <f>AC221</f>
        <v/>
      </c>
      <c r="AD235" s="200">
        <f>AD221</f>
        <v/>
      </c>
      <c r="AE235" s="200">
        <f>AE221</f>
        <v/>
      </c>
      <c r="AF235" s="200">
        <f>AF221</f>
        <v/>
      </c>
      <c r="AG235" s="200">
        <f>AG221</f>
        <v/>
      </c>
      <c r="AH235" s="200">
        <f>AH221</f>
        <v/>
      </c>
      <c r="AI235" s="200">
        <f>AI221</f>
        <v/>
      </c>
      <c r="AJ235" s="200">
        <f>AJ221</f>
        <v/>
      </c>
      <c r="AK235" s="200">
        <f>AK221</f>
        <v/>
      </c>
      <c r="AL235" s="200">
        <f>AL221</f>
        <v/>
      </c>
      <c r="AM235" s="200">
        <f>AM221</f>
        <v/>
      </c>
      <c r="AN235" s="200">
        <f>AN221</f>
        <v/>
      </c>
      <c r="AO235" s="200">
        <f>AO221</f>
        <v/>
      </c>
      <c r="AP235" s="200">
        <f>AP221</f>
        <v/>
      </c>
      <c r="AQ235" s="200">
        <f>AQ221</f>
        <v/>
      </c>
      <c r="AR235" s="200">
        <f>AR221</f>
        <v/>
      </c>
      <c r="AS235" s="200">
        <f>AS221</f>
        <v/>
      </c>
      <c r="AT235" s="16" t="n"/>
      <c r="AU235" s="16" t="n"/>
      <c r="AV235" s="16" t="n"/>
      <c r="AW235" s="16" t="n"/>
      <c r="AX235" s="16" t="n"/>
      <c r="AY235" s="16" t="n"/>
      <c r="AZ235" s="16" t="n"/>
      <c r="BA235" s="16" t="n"/>
      <c r="BB235" s="16" t="n"/>
      <c r="BC235" s="16" t="n"/>
      <c r="BD235" s="16" t="n"/>
      <c r="BE235" s="16" t="n"/>
      <c r="BF235" s="16" t="n"/>
      <c r="BG235" s="16" t="n"/>
      <c r="BH235" s="16" t="n"/>
      <c r="BI235" s="16" t="n"/>
      <c r="BJ235" s="16" t="n"/>
      <c r="BK235" s="16" t="n"/>
      <c r="BL235" s="16" t="n"/>
      <c r="BM235" s="16" t="n"/>
    </row>
    <row r="236" ht="13.5" customHeight="1" s="251">
      <c r="A236" s="16" t="n"/>
      <c r="B236" s="16" t="n"/>
      <c r="C236" s="16" t="n"/>
      <c r="D236" s="16" t="n"/>
      <c r="E236" s="16" t="n"/>
      <c r="F236" s="16" t="n"/>
      <c r="G236" s="30" t="n"/>
      <c r="I236" s="16" t="n"/>
      <c r="J236" s="282" t="n"/>
      <c r="K236" s="19" t="inlineStr">
        <is>
          <t>Res PV - Seattle - Mid</t>
        </is>
      </c>
      <c r="L236" s="201">
        <f>L222</f>
        <v/>
      </c>
      <c r="M236" s="201">
        <f>M222</f>
        <v/>
      </c>
      <c r="N236" s="201">
        <f>N222</f>
        <v/>
      </c>
      <c r="O236" s="201">
        <f>O222</f>
        <v/>
      </c>
      <c r="P236" s="201">
        <f>P222</f>
        <v/>
      </c>
      <c r="Q236" s="201">
        <f>Q222</f>
        <v/>
      </c>
      <c r="R236" s="201">
        <f>R222</f>
        <v/>
      </c>
      <c r="S236" s="201">
        <f>S222</f>
        <v/>
      </c>
      <c r="T236" s="201">
        <f>T222</f>
        <v/>
      </c>
      <c r="U236" s="201">
        <f>U222</f>
        <v/>
      </c>
      <c r="V236" s="201">
        <f>V222</f>
        <v/>
      </c>
      <c r="W236" s="201">
        <f>W222</f>
        <v/>
      </c>
      <c r="X236" s="201">
        <f>X222</f>
        <v/>
      </c>
      <c r="Y236" s="201">
        <f>Y222</f>
        <v/>
      </c>
      <c r="Z236" s="201">
        <f>Z222</f>
        <v/>
      </c>
      <c r="AA236" s="201">
        <f>AA222</f>
        <v/>
      </c>
      <c r="AB236" s="201">
        <f>AB222</f>
        <v/>
      </c>
      <c r="AC236" s="201">
        <f>AC222</f>
        <v/>
      </c>
      <c r="AD236" s="201">
        <f>AD222</f>
        <v/>
      </c>
      <c r="AE236" s="201">
        <f>AE222</f>
        <v/>
      </c>
      <c r="AF236" s="201">
        <f>AF222</f>
        <v/>
      </c>
      <c r="AG236" s="201">
        <f>AG222</f>
        <v/>
      </c>
      <c r="AH236" s="201">
        <f>AH222</f>
        <v/>
      </c>
      <c r="AI236" s="201">
        <f>AI222</f>
        <v/>
      </c>
      <c r="AJ236" s="201">
        <f>AJ222</f>
        <v/>
      </c>
      <c r="AK236" s="201">
        <f>AK222</f>
        <v/>
      </c>
      <c r="AL236" s="201">
        <f>AL222</f>
        <v/>
      </c>
      <c r="AM236" s="201">
        <f>AM222</f>
        <v/>
      </c>
      <c r="AN236" s="201">
        <f>AN222</f>
        <v/>
      </c>
      <c r="AO236" s="201">
        <f>AO222</f>
        <v/>
      </c>
      <c r="AP236" s="201">
        <f>AP222</f>
        <v/>
      </c>
      <c r="AQ236" s="201">
        <f>AQ222</f>
        <v/>
      </c>
      <c r="AR236" s="201">
        <f>AR222</f>
        <v/>
      </c>
      <c r="AS236" s="201">
        <f>AS222</f>
        <v/>
      </c>
      <c r="AT236" s="16" t="n"/>
      <c r="AU236" s="16" t="n"/>
      <c r="AV236" s="16" t="n"/>
      <c r="AW236" s="16" t="n"/>
      <c r="AX236" s="16" t="n"/>
      <c r="AY236" s="16" t="n"/>
      <c r="AZ236" s="16" t="n"/>
      <c r="BA236" s="16" t="n"/>
      <c r="BB236" s="16" t="n"/>
      <c r="BC236" s="16" t="n"/>
      <c r="BD236" s="16" t="n"/>
      <c r="BE236" s="16" t="n"/>
      <c r="BF236" s="16" t="n"/>
      <c r="BG236" s="16" t="n"/>
      <c r="BH236" s="16" t="n"/>
      <c r="BI236" s="16" t="n"/>
      <c r="BJ236" s="16" t="n"/>
      <c r="BK236" s="16" t="n"/>
      <c r="BL236" s="16" t="n"/>
      <c r="BM236" s="16" t="n"/>
    </row>
    <row r="237" ht="13.5" customHeight="1" s="251">
      <c r="A237" s="16" t="n"/>
      <c r="B237" s="16" t="n"/>
      <c r="C237" s="16" t="n"/>
      <c r="D237" s="16" t="n"/>
      <c r="E237" s="16" t="n"/>
      <c r="F237" s="16" t="n"/>
      <c r="G237" s="30" t="n"/>
      <c r="I237" s="16" t="n"/>
      <c r="J237" s="282" t="n"/>
      <c r="K237" s="164" t="inlineStr">
        <is>
          <t>Res PV - Seattle - Constant</t>
        </is>
      </c>
      <c r="L237" s="202">
        <f>L223</f>
        <v/>
      </c>
      <c r="M237" s="202">
        <f>M223</f>
        <v/>
      </c>
      <c r="N237" s="202">
        <f>N223</f>
        <v/>
      </c>
      <c r="O237" s="202">
        <f>O223</f>
        <v/>
      </c>
      <c r="P237" s="202">
        <f>P223</f>
        <v/>
      </c>
      <c r="Q237" s="202">
        <f>Q223</f>
        <v/>
      </c>
      <c r="R237" s="202">
        <f>R223</f>
        <v/>
      </c>
      <c r="S237" s="202">
        <f>S223</f>
        <v/>
      </c>
      <c r="T237" s="202">
        <f>T223</f>
        <v/>
      </c>
      <c r="U237" s="202">
        <f>U223</f>
        <v/>
      </c>
      <c r="V237" s="202">
        <f>V223</f>
        <v/>
      </c>
      <c r="W237" s="202">
        <f>W223</f>
        <v/>
      </c>
      <c r="X237" s="202">
        <f>X223</f>
        <v/>
      </c>
      <c r="Y237" s="202">
        <f>Y223</f>
        <v/>
      </c>
      <c r="Z237" s="202">
        <f>Z223</f>
        <v/>
      </c>
      <c r="AA237" s="202">
        <f>AA223</f>
        <v/>
      </c>
      <c r="AB237" s="202">
        <f>AB223</f>
        <v/>
      </c>
      <c r="AC237" s="202">
        <f>AC223</f>
        <v/>
      </c>
      <c r="AD237" s="202">
        <f>AD223</f>
        <v/>
      </c>
      <c r="AE237" s="202">
        <f>AE223</f>
        <v/>
      </c>
      <c r="AF237" s="202">
        <f>AF223</f>
        <v/>
      </c>
      <c r="AG237" s="202">
        <f>AG223</f>
        <v/>
      </c>
      <c r="AH237" s="202">
        <f>AH223</f>
        <v/>
      </c>
      <c r="AI237" s="202">
        <f>AI223</f>
        <v/>
      </c>
      <c r="AJ237" s="202">
        <f>AJ223</f>
        <v/>
      </c>
      <c r="AK237" s="202">
        <f>AK223</f>
        <v/>
      </c>
      <c r="AL237" s="202">
        <f>AL223</f>
        <v/>
      </c>
      <c r="AM237" s="202">
        <f>AM223</f>
        <v/>
      </c>
      <c r="AN237" s="202">
        <f>AN223</f>
        <v/>
      </c>
      <c r="AO237" s="202">
        <f>AO223</f>
        <v/>
      </c>
      <c r="AP237" s="202">
        <f>AP223</f>
        <v/>
      </c>
      <c r="AQ237" s="202">
        <f>AQ223</f>
        <v/>
      </c>
      <c r="AR237" s="202">
        <f>AR223</f>
        <v/>
      </c>
      <c r="AS237" s="202">
        <f>AS223</f>
        <v/>
      </c>
      <c r="AT237" s="16" t="n"/>
      <c r="AU237" s="16" t="n"/>
      <c r="AV237" s="16" t="n"/>
      <c r="AW237" s="16" t="n"/>
      <c r="AX237" s="16" t="n"/>
      <c r="AY237" s="16" t="n"/>
      <c r="AZ237" s="16" t="n"/>
      <c r="BA237" s="16" t="n"/>
      <c r="BB237" s="16" t="n"/>
      <c r="BC237" s="16" t="n"/>
      <c r="BD237" s="16" t="n"/>
      <c r="BE237" s="16" t="n"/>
      <c r="BF237" s="16" t="n"/>
      <c r="BG237" s="16" t="n"/>
      <c r="BH237" s="16" t="n"/>
      <c r="BI237" s="16" t="n"/>
      <c r="BJ237" s="16" t="n"/>
      <c r="BK237" s="16" t="n"/>
      <c r="BL237" s="16" t="n"/>
      <c r="BM237" s="16" t="n"/>
    </row>
    <row r="238" ht="13.5" customHeight="1" s="251">
      <c r="A238" s="16" t="n"/>
      <c r="B238" s="16" t="n"/>
      <c r="C238" s="16" t="n"/>
      <c r="D238" s="16" t="n"/>
      <c r="E238" s="16" t="n"/>
      <c r="F238" s="16" t="n"/>
      <c r="G238" s="30" t="n"/>
      <c r="I238" s="16" t="n"/>
      <c r="J238" s="282" t="n"/>
      <c r="K238" s="160" t="inlineStr">
        <is>
          <t>Res PV - Chicago - Low</t>
        </is>
      </c>
      <c r="L238" s="203">
        <f>L221</f>
        <v/>
      </c>
      <c r="M238" s="203">
        <f>M221</f>
        <v/>
      </c>
      <c r="N238" s="203">
        <f>N221</f>
        <v/>
      </c>
      <c r="O238" s="203">
        <f>O221</f>
        <v/>
      </c>
      <c r="P238" s="203">
        <f>P221</f>
        <v/>
      </c>
      <c r="Q238" s="203">
        <f>Q221</f>
        <v/>
      </c>
      <c r="R238" s="203">
        <f>R221</f>
        <v/>
      </c>
      <c r="S238" s="203">
        <f>S221</f>
        <v/>
      </c>
      <c r="T238" s="203">
        <f>T221</f>
        <v/>
      </c>
      <c r="U238" s="203">
        <f>U221</f>
        <v/>
      </c>
      <c r="V238" s="203">
        <f>V221</f>
        <v/>
      </c>
      <c r="W238" s="203">
        <f>W221</f>
        <v/>
      </c>
      <c r="X238" s="203">
        <f>X221</f>
        <v/>
      </c>
      <c r="Y238" s="203">
        <f>Y221</f>
        <v/>
      </c>
      <c r="Z238" s="203">
        <f>Z221</f>
        <v/>
      </c>
      <c r="AA238" s="203">
        <f>AA221</f>
        <v/>
      </c>
      <c r="AB238" s="203">
        <f>AB221</f>
        <v/>
      </c>
      <c r="AC238" s="203">
        <f>AC221</f>
        <v/>
      </c>
      <c r="AD238" s="203">
        <f>AD221</f>
        <v/>
      </c>
      <c r="AE238" s="203">
        <f>AE221</f>
        <v/>
      </c>
      <c r="AF238" s="203">
        <f>AF221</f>
        <v/>
      </c>
      <c r="AG238" s="203">
        <f>AG221</f>
        <v/>
      </c>
      <c r="AH238" s="203">
        <f>AH221</f>
        <v/>
      </c>
      <c r="AI238" s="203">
        <f>AI221</f>
        <v/>
      </c>
      <c r="AJ238" s="203">
        <f>AJ221</f>
        <v/>
      </c>
      <c r="AK238" s="203">
        <f>AK221</f>
        <v/>
      </c>
      <c r="AL238" s="203">
        <f>AL221</f>
        <v/>
      </c>
      <c r="AM238" s="203">
        <f>AM221</f>
        <v/>
      </c>
      <c r="AN238" s="203">
        <f>AN221</f>
        <v/>
      </c>
      <c r="AO238" s="203">
        <f>AO221</f>
        <v/>
      </c>
      <c r="AP238" s="203">
        <f>AP221</f>
        <v/>
      </c>
      <c r="AQ238" s="203">
        <f>AQ221</f>
        <v/>
      </c>
      <c r="AR238" s="203">
        <f>AR221</f>
        <v/>
      </c>
      <c r="AS238" s="203">
        <f>AS221</f>
        <v/>
      </c>
      <c r="AT238" s="16" t="n"/>
      <c r="AU238" s="16" t="n"/>
      <c r="AV238" s="16" t="n"/>
      <c r="AW238" s="16" t="n"/>
      <c r="AX238" s="16" t="n"/>
      <c r="AY238" s="16" t="n"/>
      <c r="AZ238" s="16" t="n"/>
      <c r="BA238" s="16" t="n"/>
      <c r="BB238" s="16" t="n"/>
      <c r="BC238" s="16" t="n"/>
      <c r="BD238" s="16" t="n"/>
      <c r="BE238" s="16" t="n"/>
      <c r="BF238" s="16" t="n"/>
      <c r="BG238" s="16" t="n"/>
      <c r="BH238" s="16" t="n"/>
      <c r="BI238" s="16" t="n"/>
      <c r="BJ238" s="16" t="n"/>
      <c r="BK238" s="16" t="n"/>
      <c r="BL238" s="16" t="n"/>
      <c r="BM238" s="16" t="n"/>
    </row>
    <row r="239" ht="13.5" customHeight="1" s="251">
      <c r="A239" s="16" t="n"/>
      <c r="B239" s="16" t="n"/>
      <c r="C239" s="16" t="n"/>
      <c r="D239" s="16" t="n"/>
      <c r="E239" s="16" t="n"/>
      <c r="F239" s="16" t="n"/>
      <c r="G239" s="30" t="n"/>
      <c r="I239" s="16" t="n"/>
      <c r="J239" s="282" t="n"/>
      <c r="K239" s="19" t="inlineStr">
        <is>
          <t>Res PV - Chicago - Mid</t>
        </is>
      </c>
      <c r="L239" s="201">
        <f>L222</f>
        <v/>
      </c>
      <c r="M239" s="201">
        <f>M222</f>
        <v/>
      </c>
      <c r="N239" s="201">
        <f>N222</f>
        <v/>
      </c>
      <c r="O239" s="201">
        <f>O222</f>
        <v/>
      </c>
      <c r="P239" s="201">
        <f>P222</f>
        <v/>
      </c>
      <c r="Q239" s="201">
        <f>Q222</f>
        <v/>
      </c>
      <c r="R239" s="201">
        <f>R222</f>
        <v/>
      </c>
      <c r="S239" s="201">
        <f>S222</f>
        <v/>
      </c>
      <c r="T239" s="201">
        <f>T222</f>
        <v/>
      </c>
      <c r="U239" s="201">
        <f>U222</f>
        <v/>
      </c>
      <c r="V239" s="201">
        <f>V222</f>
        <v/>
      </c>
      <c r="W239" s="201">
        <f>W222</f>
        <v/>
      </c>
      <c r="X239" s="201">
        <f>X222</f>
        <v/>
      </c>
      <c r="Y239" s="201">
        <f>Y222</f>
        <v/>
      </c>
      <c r="Z239" s="201">
        <f>Z222</f>
        <v/>
      </c>
      <c r="AA239" s="201">
        <f>AA222</f>
        <v/>
      </c>
      <c r="AB239" s="201">
        <f>AB222</f>
        <v/>
      </c>
      <c r="AC239" s="201">
        <f>AC222</f>
        <v/>
      </c>
      <c r="AD239" s="201">
        <f>AD222</f>
        <v/>
      </c>
      <c r="AE239" s="201">
        <f>AE222</f>
        <v/>
      </c>
      <c r="AF239" s="201">
        <f>AF222</f>
        <v/>
      </c>
      <c r="AG239" s="201">
        <f>AG222</f>
        <v/>
      </c>
      <c r="AH239" s="201">
        <f>AH222</f>
        <v/>
      </c>
      <c r="AI239" s="201">
        <f>AI222</f>
        <v/>
      </c>
      <c r="AJ239" s="201">
        <f>AJ222</f>
        <v/>
      </c>
      <c r="AK239" s="201">
        <f>AK222</f>
        <v/>
      </c>
      <c r="AL239" s="201">
        <f>AL222</f>
        <v/>
      </c>
      <c r="AM239" s="201">
        <f>AM222</f>
        <v/>
      </c>
      <c r="AN239" s="201">
        <f>AN222</f>
        <v/>
      </c>
      <c r="AO239" s="201">
        <f>AO222</f>
        <v/>
      </c>
      <c r="AP239" s="201">
        <f>AP222</f>
        <v/>
      </c>
      <c r="AQ239" s="201">
        <f>AQ222</f>
        <v/>
      </c>
      <c r="AR239" s="201">
        <f>AR222</f>
        <v/>
      </c>
      <c r="AS239" s="201">
        <f>AS222</f>
        <v/>
      </c>
      <c r="AT239" s="16" t="n"/>
      <c r="AU239" s="16" t="n"/>
      <c r="AV239" s="16" t="n"/>
      <c r="AW239" s="16" t="n"/>
      <c r="AX239" s="16" t="n"/>
      <c r="AY239" s="16" t="n"/>
      <c r="AZ239" s="16" t="n"/>
      <c r="BA239" s="16" t="n"/>
      <c r="BB239" s="16" t="n"/>
      <c r="BC239" s="16" t="n"/>
      <c r="BD239" s="16" t="n"/>
      <c r="BE239" s="16" t="n"/>
      <c r="BF239" s="16" t="n"/>
      <c r="BG239" s="16" t="n"/>
      <c r="BH239" s="16" t="n"/>
      <c r="BI239" s="16" t="n"/>
      <c r="BJ239" s="16" t="n"/>
      <c r="BK239" s="16" t="n"/>
      <c r="BL239" s="16" t="n"/>
      <c r="BM239" s="16" t="n"/>
    </row>
    <row r="240" ht="13.5" customHeight="1" s="251">
      <c r="A240" s="16" t="n"/>
      <c r="B240" s="16" t="n"/>
      <c r="C240" s="16" t="n"/>
      <c r="D240" s="16" t="n"/>
      <c r="E240" s="16" t="n"/>
      <c r="F240" s="16" t="n"/>
      <c r="G240" s="30" t="n"/>
      <c r="I240" s="16" t="n"/>
      <c r="J240" s="282" t="n"/>
      <c r="K240" s="164" t="inlineStr">
        <is>
          <t>Res PV - Chicago - Constant</t>
        </is>
      </c>
      <c r="L240" s="202">
        <f>L223</f>
        <v/>
      </c>
      <c r="M240" s="202">
        <f>M223</f>
        <v/>
      </c>
      <c r="N240" s="202">
        <f>N223</f>
        <v/>
      </c>
      <c r="O240" s="202">
        <f>O223</f>
        <v/>
      </c>
      <c r="P240" s="202">
        <f>P223</f>
        <v/>
      </c>
      <c r="Q240" s="202">
        <f>Q223</f>
        <v/>
      </c>
      <c r="R240" s="202">
        <f>R223</f>
        <v/>
      </c>
      <c r="S240" s="202">
        <f>S223</f>
        <v/>
      </c>
      <c r="T240" s="202">
        <f>T223</f>
        <v/>
      </c>
      <c r="U240" s="202">
        <f>U223</f>
        <v/>
      </c>
      <c r="V240" s="202">
        <f>V223</f>
        <v/>
      </c>
      <c r="W240" s="202">
        <f>W223</f>
        <v/>
      </c>
      <c r="X240" s="202">
        <f>X223</f>
        <v/>
      </c>
      <c r="Y240" s="202">
        <f>Y223</f>
        <v/>
      </c>
      <c r="Z240" s="202">
        <f>Z223</f>
        <v/>
      </c>
      <c r="AA240" s="202">
        <f>AA223</f>
        <v/>
      </c>
      <c r="AB240" s="202">
        <f>AB223</f>
        <v/>
      </c>
      <c r="AC240" s="202">
        <f>AC223</f>
        <v/>
      </c>
      <c r="AD240" s="202">
        <f>AD223</f>
        <v/>
      </c>
      <c r="AE240" s="202">
        <f>AE223</f>
        <v/>
      </c>
      <c r="AF240" s="202">
        <f>AF223</f>
        <v/>
      </c>
      <c r="AG240" s="202">
        <f>AG223</f>
        <v/>
      </c>
      <c r="AH240" s="202">
        <f>AH223</f>
        <v/>
      </c>
      <c r="AI240" s="202">
        <f>AI223</f>
        <v/>
      </c>
      <c r="AJ240" s="202">
        <f>AJ223</f>
        <v/>
      </c>
      <c r="AK240" s="202">
        <f>AK223</f>
        <v/>
      </c>
      <c r="AL240" s="202">
        <f>AL223</f>
        <v/>
      </c>
      <c r="AM240" s="202">
        <f>AM223</f>
        <v/>
      </c>
      <c r="AN240" s="202">
        <f>AN223</f>
        <v/>
      </c>
      <c r="AO240" s="202">
        <f>AO223</f>
        <v/>
      </c>
      <c r="AP240" s="202">
        <f>AP223</f>
        <v/>
      </c>
      <c r="AQ240" s="202">
        <f>AQ223</f>
        <v/>
      </c>
      <c r="AR240" s="202">
        <f>AR223</f>
        <v/>
      </c>
      <c r="AS240" s="202">
        <f>AS223</f>
        <v/>
      </c>
      <c r="AT240" s="16" t="n"/>
      <c r="AU240" s="16" t="n"/>
      <c r="AV240" s="16" t="n"/>
      <c r="AW240" s="16" t="n"/>
      <c r="AX240" s="16" t="n"/>
      <c r="AY240" s="16" t="n"/>
      <c r="AZ240" s="16" t="n"/>
      <c r="BA240" s="16" t="n"/>
      <c r="BB240" s="16" t="n"/>
      <c r="BC240" s="16" t="n"/>
      <c r="BD240" s="16" t="n"/>
      <c r="BE240" s="16" t="n"/>
      <c r="BF240" s="16" t="n"/>
      <c r="BG240" s="16" t="n"/>
      <c r="BH240" s="16" t="n"/>
      <c r="BI240" s="16" t="n"/>
      <c r="BJ240" s="16" t="n"/>
      <c r="BK240" s="16" t="n"/>
      <c r="BL240" s="16" t="n"/>
      <c r="BM240" s="16" t="n"/>
    </row>
    <row r="241" ht="13.5" customHeight="1" s="251">
      <c r="A241" s="16" t="n"/>
      <c r="B241" s="16" t="n"/>
      <c r="C241" s="16" t="n"/>
      <c r="D241" s="16" t="n"/>
      <c r="E241" s="16" t="n"/>
      <c r="F241" s="16" t="n"/>
      <c r="G241" s="30" t="n"/>
      <c r="I241" s="97" t="n"/>
      <c r="J241" s="282" t="n"/>
      <c r="K241" s="160" t="inlineStr">
        <is>
          <t>Res PV - Kansas City - Low</t>
        </is>
      </c>
      <c r="L241" s="203">
        <f>L221</f>
        <v/>
      </c>
      <c r="M241" s="203">
        <f>M221</f>
        <v/>
      </c>
      <c r="N241" s="203">
        <f>N221</f>
        <v/>
      </c>
      <c r="O241" s="203">
        <f>O221</f>
        <v/>
      </c>
      <c r="P241" s="203">
        <f>P221</f>
        <v/>
      </c>
      <c r="Q241" s="203">
        <f>Q221</f>
        <v/>
      </c>
      <c r="R241" s="203">
        <f>R221</f>
        <v/>
      </c>
      <c r="S241" s="203">
        <f>S221</f>
        <v/>
      </c>
      <c r="T241" s="203">
        <f>T221</f>
        <v/>
      </c>
      <c r="U241" s="203">
        <f>U221</f>
        <v/>
      </c>
      <c r="V241" s="203">
        <f>V221</f>
        <v/>
      </c>
      <c r="W241" s="203">
        <f>W221</f>
        <v/>
      </c>
      <c r="X241" s="203">
        <f>X221</f>
        <v/>
      </c>
      <c r="Y241" s="203">
        <f>Y221</f>
        <v/>
      </c>
      <c r="Z241" s="203">
        <f>Z221</f>
        <v/>
      </c>
      <c r="AA241" s="203">
        <f>AA221</f>
        <v/>
      </c>
      <c r="AB241" s="203">
        <f>AB221</f>
        <v/>
      </c>
      <c r="AC241" s="203">
        <f>AC221</f>
        <v/>
      </c>
      <c r="AD241" s="203">
        <f>AD221</f>
        <v/>
      </c>
      <c r="AE241" s="203">
        <f>AE221</f>
        <v/>
      </c>
      <c r="AF241" s="203">
        <f>AF221</f>
        <v/>
      </c>
      <c r="AG241" s="203">
        <f>AG221</f>
        <v/>
      </c>
      <c r="AH241" s="203">
        <f>AH221</f>
        <v/>
      </c>
      <c r="AI241" s="203">
        <f>AI221</f>
        <v/>
      </c>
      <c r="AJ241" s="203">
        <f>AJ221</f>
        <v/>
      </c>
      <c r="AK241" s="203">
        <f>AK221</f>
        <v/>
      </c>
      <c r="AL241" s="203">
        <f>AL221</f>
        <v/>
      </c>
      <c r="AM241" s="203">
        <f>AM221</f>
        <v/>
      </c>
      <c r="AN241" s="203">
        <f>AN221</f>
        <v/>
      </c>
      <c r="AO241" s="203">
        <f>AO221</f>
        <v/>
      </c>
      <c r="AP241" s="203">
        <f>AP221</f>
        <v/>
      </c>
      <c r="AQ241" s="203">
        <f>AQ221</f>
        <v/>
      </c>
      <c r="AR241" s="203">
        <f>AR221</f>
        <v/>
      </c>
      <c r="AS241" s="203">
        <f>AS221</f>
        <v/>
      </c>
      <c r="AT241" s="16" t="n"/>
      <c r="AU241" s="16" t="n"/>
      <c r="AV241" s="16" t="n"/>
      <c r="AW241" s="16" t="n"/>
      <c r="AX241" s="16" t="n"/>
      <c r="AY241" s="16" t="n"/>
      <c r="AZ241" s="16" t="n"/>
      <c r="BA241" s="16" t="n"/>
      <c r="BB241" s="16" t="n"/>
      <c r="BC241" s="16" t="n"/>
      <c r="BD241" s="16" t="n"/>
      <c r="BE241" s="16" t="n"/>
      <c r="BF241" s="16" t="n"/>
      <c r="BG241" s="16" t="n"/>
      <c r="BH241" s="16" t="n"/>
      <c r="BI241" s="16" t="n"/>
      <c r="BJ241" s="16" t="n"/>
      <c r="BK241" s="16" t="n"/>
      <c r="BL241" s="16" t="n"/>
      <c r="BM241" s="16" t="n"/>
    </row>
    <row r="242" ht="13.5" customHeight="1" s="251">
      <c r="A242" s="16" t="n"/>
      <c r="B242" s="16" t="n"/>
      <c r="C242" s="16" t="n"/>
      <c r="D242" s="16" t="n"/>
      <c r="E242" s="16" t="n"/>
      <c r="F242" s="16" t="n"/>
      <c r="G242" s="30" t="n"/>
      <c r="I242" s="101" t="n"/>
      <c r="J242" s="282" t="n"/>
      <c r="K242" s="19" t="inlineStr">
        <is>
          <t>Res PV - Kansas City - Mid</t>
        </is>
      </c>
      <c r="L242" s="201">
        <f>L222</f>
        <v/>
      </c>
      <c r="M242" s="201">
        <f>M222</f>
        <v/>
      </c>
      <c r="N242" s="201">
        <f>N222</f>
        <v/>
      </c>
      <c r="O242" s="201">
        <f>O222</f>
        <v/>
      </c>
      <c r="P242" s="201">
        <f>P222</f>
        <v/>
      </c>
      <c r="Q242" s="201">
        <f>Q222</f>
        <v/>
      </c>
      <c r="R242" s="201">
        <f>R222</f>
        <v/>
      </c>
      <c r="S242" s="201">
        <f>S222</f>
        <v/>
      </c>
      <c r="T242" s="201">
        <f>T222</f>
        <v/>
      </c>
      <c r="U242" s="201">
        <f>U222</f>
        <v/>
      </c>
      <c r="V242" s="201">
        <f>V222</f>
        <v/>
      </c>
      <c r="W242" s="201">
        <f>W222</f>
        <v/>
      </c>
      <c r="X242" s="201">
        <f>X222</f>
        <v/>
      </c>
      <c r="Y242" s="201">
        <f>Y222</f>
        <v/>
      </c>
      <c r="Z242" s="201">
        <f>Z222</f>
        <v/>
      </c>
      <c r="AA242" s="201">
        <f>AA222</f>
        <v/>
      </c>
      <c r="AB242" s="201">
        <f>AB222</f>
        <v/>
      </c>
      <c r="AC242" s="201">
        <f>AC222</f>
        <v/>
      </c>
      <c r="AD242" s="201">
        <f>AD222</f>
        <v/>
      </c>
      <c r="AE242" s="201">
        <f>AE222</f>
        <v/>
      </c>
      <c r="AF242" s="201">
        <f>AF222</f>
        <v/>
      </c>
      <c r="AG242" s="201">
        <f>AG222</f>
        <v/>
      </c>
      <c r="AH242" s="201">
        <f>AH222</f>
        <v/>
      </c>
      <c r="AI242" s="201">
        <f>AI222</f>
        <v/>
      </c>
      <c r="AJ242" s="201">
        <f>AJ222</f>
        <v/>
      </c>
      <c r="AK242" s="201">
        <f>AK222</f>
        <v/>
      </c>
      <c r="AL242" s="201">
        <f>AL222</f>
        <v/>
      </c>
      <c r="AM242" s="201">
        <f>AM222</f>
        <v/>
      </c>
      <c r="AN242" s="201">
        <f>AN222</f>
        <v/>
      </c>
      <c r="AO242" s="201">
        <f>AO222</f>
        <v/>
      </c>
      <c r="AP242" s="201">
        <f>AP222</f>
        <v/>
      </c>
      <c r="AQ242" s="201">
        <f>AQ222</f>
        <v/>
      </c>
      <c r="AR242" s="201">
        <f>AR222</f>
        <v/>
      </c>
      <c r="AS242" s="201">
        <f>AS222</f>
        <v/>
      </c>
      <c r="AT242" s="16" t="n"/>
      <c r="AU242" s="16" t="n"/>
      <c r="AV242" s="16" t="n"/>
      <c r="AW242" s="16" t="n"/>
      <c r="AX242" s="16" t="n"/>
      <c r="AY242" s="16" t="n"/>
      <c r="AZ242" s="16" t="n"/>
      <c r="BA242" s="16" t="n"/>
      <c r="BB242" s="16" t="n"/>
      <c r="BC242" s="16" t="n"/>
      <c r="BD242" s="16" t="n"/>
      <c r="BE242" s="16" t="n"/>
      <c r="BF242" s="16" t="n"/>
      <c r="BG242" s="16" t="n"/>
      <c r="BH242" s="16" t="n"/>
      <c r="BI242" s="16" t="n"/>
      <c r="BJ242" s="16" t="n"/>
      <c r="BK242" s="16" t="n"/>
      <c r="BL242" s="16" t="n"/>
      <c r="BM242" s="16" t="n"/>
    </row>
    <row r="243" ht="13.5" customHeight="1" s="251">
      <c r="A243" s="16" t="n"/>
      <c r="B243" s="16" t="n"/>
      <c r="C243" s="16" t="n"/>
      <c r="D243" s="16" t="n"/>
      <c r="E243" s="16" t="n"/>
      <c r="F243" s="16" t="n"/>
      <c r="G243" s="30" t="n"/>
      <c r="I243" s="16" t="n"/>
      <c r="J243" s="282" t="n"/>
      <c r="K243" s="164" t="inlineStr">
        <is>
          <t>Res PV - Kansas City - Constant</t>
        </is>
      </c>
      <c r="L243" s="204">
        <f>L223</f>
        <v/>
      </c>
      <c r="M243" s="204">
        <f>M223</f>
        <v/>
      </c>
      <c r="N243" s="204">
        <f>N223</f>
        <v/>
      </c>
      <c r="O243" s="204">
        <f>O223</f>
        <v/>
      </c>
      <c r="P243" s="204">
        <f>P223</f>
        <v/>
      </c>
      <c r="Q243" s="204">
        <f>Q223</f>
        <v/>
      </c>
      <c r="R243" s="204">
        <f>R223</f>
        <v/>
      </c>
      <c r="S243" s="204">
        <f>S223</f>
        <v/>
      </c>
      <c r="T243" s="204">
        <f>T223</f>
        <v/>
      </c>
      <c r="U243" s="204">
        <f>U223</f>
        <v/>
      </c>
      <c r="V243" s="204">
        <f>V223</f>
        <v/>
      </c>
      <c r="W243" s="204">
        <f>W223</f>
        <v/>
      </c>
      <c r="X243" s="204">
        <f>X223</f>
        <v/>
      </c>
      <c r="Y243" s="204">
        <f>Y223</f>
        <v/>
      </c>
      <c r="Z243" s="204">
        <f>Z223</f>
        <v/>
      </c>
      <c r="AA243" s="204">
        <f>AA223</f>
        <v/>
      </c>
      <c r="AB243" s="204">
        <f>AB223</f>
        <v/>
      </c>
      <c r="AC243" s="204">
        <f>AC223</f>
        <v/>
      </c>
      <c r="AD243" s="204">
        <f>AD223</f>
        <v/>
      </c>
      <c r="AE243" s="204">
        <f>AE223</f>
        <v/>
      </c>
      <c r="AF243" s="204">
        <f>AF223</f>
        <v/>
      </c>
      <c r="AG243" s="204">
        <f>AG223</f>
        <v/>
      </c>
      <c r="AH243" s="204">
        <f>AH223</f>
        <v/>
      </c>
      <c r="AI243" s="204">
        <f>AI223</f>
        <v/>
      </c>
      <c r="AJ243" s="204">
        <f>AJ223</f>
        <v/>
      </c>
      <c r="AK243" s="204">
        <f>AK223</f>
        <v/>
      </c>
      <c r="AL243" s="204">
        <f>AL223</f>
        <v/>
      </c>
      <c r="AM243" s="204">
        <f>AM223</f>
        <v/>
      </c>
      <c r="AN243" s="204">
        <f>AN223</f>
        <v/>
      </c>
      <c r="AO243" s="204">
        <f>AO223</f>
        <v/>
      </c>
      <c r="AP243" s="204">
        <f>AP223</f>
        <v/>
      </c>
      <c r="AQ243" s="204">
        <f>AQ223</f>
        <v/>
      </c>
      <c r="AR243" s="204">
        <f>AR223</f>
        <v/>
      </c>
      <c r="AS243" s="204">
        <f>AS223</f>
        <v/>
      </c>
      <c r="AT243" s="16" t="n"/>
      <c r="AU243" s="16" t="n"/>
      <c r="AV243" s="16" t="n"/>
      <c r="AW243" s="16" t="n"/>
      <c r="AX243" s="16" t="n"/>
      <c r="AY243" s="16" t="n"/>
      <c r="AZ243" s="16" t="n"/>
      <c r="BA243" s="16" t="n"/>
      <c r="BB243" s="16" t="n"/>
      <c r="BC243" s="16" t="n"/>
      <c r="BD243" s="16" t="n"/>
      <c r="BE243" s="16" t="n"/>
      <c r="BF243" s="16" t="n"/>
      <c r="BG243" s="16" t="n"/>
      <c r="BH243" s="16" t="n"/>
      <c r="BI243" s="16" t="n"/>
      <c r="BJ243" s="16" t="n"/>
      <c r="BK243" s="16" t="n"/>
      <c r="BL243" s="16" t="n"/>
      <c r="BM243" s="16" t="n"/>
    </row>
    <row r="244" ht="13.5" customHeight="1" s="251">
      <c r="A244" s="16" t="n"/>
      <c r="B244" s="16" t="n"/>
      <c r="C244" s="16" t="n"/>
      <c r="D244" s="16" t="n"/>
      <c r="E244" s="16" t="n"/>
      <c r="F244" s="16" t="n"/>
      <c r="G244" s="30" t="n"/>
      <c r="I244" s="97" t="n"/>
      <c r="J244" s="282" t="n"/>
      <c r="K244" s="160" t="inlineStr">
        <is>
          <t>Res PV - Los Angeles - Low</t>
        </is>
      </c>
      <c r="L244" s="203">
        <f>L221</f>
        <v/>
      </c>
      <c r="M244" s="203">
        <f>M221</f>
        <v/>
      </c>
      <c r="N244" s="203">
        <f>N221</f>
        <v/>
      </c>
      <c r="O244" s="203">
        <f>O221</f>
        <v/>
      </c>
      <c r="P244" s="203">
        <f>P221</f>
        <v/>
      </c>
      <c r="Q244" s="203">
        <f>Q221</f>
        <v/>
      </c>
      <c r="R244" s="203">
        <f>R221</f>
        <v/>
      </c>
      <c r="S244" s="203">
        <f>S221</f>
        <v/>
      </c>
      <c r="T244" s="203">
        <f>T221</f>
        <v/>
      </c>
      <c r="U244" s="203">
        <f>U221</f>
        <v/>
      </c>
      <c r="V244" s="203">
        <f>V221</f>
        <v/>
      </c>
      <c r="W244" s="203">
        <f>W221</f>
        <v/>
      </c>
      <c r="X244" s="203">
        <f>X221</f>
        <v/>
      </c>
      <c r="Y244" s="203">
        <f>Y221</f>
        <v/>
      </c>
      <c r="Z244" s="203">
        <f>Z221</f>
        <v/>
      </c>
      <c r="AA244" s="203">
        <f>AA221</f>
        <v/>
      </c>
      <c r="AB244" s="203">
        <f>AB221</f>
        <v/>
      </c>
      <c r="AC244" s="203">
        <f>AC221</f>
        <v/>
      </c>
      <c r="AD244" s="203">
        <f>AD221</f>
        <v/>
      </c>
      <c r="AE244" s="203">
        <f>AE221</f>
        <v/>
      </c>
      <c r="AF244" s="203">
        <f>AF221</f>
        <v/>
      </c>
      <c r="AG244" s="203">
        <f>AG221</f>
        <v/>
      </c>
      <c r="AH244" s="203">
        <f>AH221</f>
        <v/>
      </c>
      <c r="AI244" s="203">
        <f>AI221</f>
        <v/>
      </c>
      <c r="AJ244" s="203">
        <f>AJ221</f>
        <v/>
      </c>
      <c r="AK244" s="203">
        <f>AK221</f>
        <v/>
      </c>
      <c r="AL244" s="203">
        <f>AL221</f>
        <v/>
      </c>
      <c r="AM244" s="203">
        <f>AM221</f>
        <v/>
      </c>
      <c r="AN244" s="203">
        <f>AN221</f>
        <v/>
      </c>
      <c r="AO244" s="203">
        <f>AO221</f>
        <v/>
      </c>
      <c r="AP244" s="203">
        <f>AP221</f>
        <v/>
      </c>
      <c r="AQ244" s="203">
        <f>AQ221</f>
        <v/>
      </c>
      <c r="AR244" s="203">
        <f>AR221</f>
        <v/>
      </c>
      <c r="AS244" s="203">
        <f>AS221</f>
        <v/>
      </c>
      <c r="AT244" s="16" t="n"/>
      <c r="AU244" s="16" t="n"/>
      <c r="AV244" s="16" t="n"/>
      <c r="AW244" s="16" t="n"/>
      <c r="AX244" s="16" t="n"/>
      <c r="AY244" s="16" t="n"/>
      <c r="AZ244" s="16" t="n"/>
      <c r="BA244" s="16" t="n"/>
      <c r="BB244" s="16" t="n"/>
      <c r="BC244" s="16" t="n"/>
      <c r="BD244" s="16" t="n"/>
      <c r="BE244" s="16" t="n"/>
      <c r="BF244" s="16" t="n"/>
      <c r="BG244" s="16" t="n"/>
      <c r="BH244" s="16" t="n"/>
      <c r="BI244" s="16" t="n"/>
      <c r="BJ244" s="16" t="n"/>
      <c r="BK244" s="16" t="n"/>
      <c r="BL244" s="16" t="n"/>
      <c r="BM244" s="16" t="n"/>
    </row>
    <row r="245" ht="13.5" customHeight="1" s="251">
      <c r="A245" s="16" t="n"/>
      <c r="B245" s="16" t="n"/>
      <c r="C245" s="16" t="n"/>
      <c r="D245" s="16" t="n"/>
      <c r="E245" s="16" t="n"/>
      <c r="F245" s="16" t="n"/>
      <c r="G245" s="30" t="n"/>
      <c r="I245" s="101" t="n"/>
      <c r="J245" s="282" t="n"/>
      <c r="K245" s="19" t="inlineStr">
        <is>
          <t>Res PV - Los Angeles - Mid</t>
        </is>
      </c>
      <c r="L245" s="201">
        <f>L222</f>
        <v/>
      </c>
      <c r="M245" s="201">
        <f>M222</f>
        <v/>
      </c>
      <c r="N245" s="201">
        <f>N222</f>
        <v/>
      </c>
      <c r="O245" s="201">
        <f>O222</f>
        <v/>
      </c>
      <c r="P245" s="201">
        <f>P222</f>
        <v/>
      </c>
      <c r="Q245" s="201">
        <f>Q222</f>
        <v/>
      </c>
      <c r="R245" s="201">
        <f>R222</f>
        <v/>
      </c>
      <c r="S245" s="201">
        <f>S222</f>
        <v/>
      </c>
      <c r="T245" s="201">
        <f>T222</f>
        <v/>
      </c>
      <c r="U245" s="201">
        <f>U222</f>
        <v/>
      </c>
      <c r="V245" s="201">
        <f>V222</f>
        <v/>
      </c>
      <c r="W245" s="201">
        <f>W222</f>
        <v/>
      </c>
      <c r="X245" s="201">
        <f>X222</f>
        <v/>
      </c>
      <c r="Y245" s="201">
        <f>Y222</f>
        <v/>
      </c>
      <c r="Z245" s="201">
        <f>Z222</f>
        <v/>
      </c>
      <c r="AA245" s="201">
        <f>AA222</f>
        <v/>
      </c>
      <c r="AB245" s="201">
        <f>AB222</f>
        <v/>
      </c>
      <c r="AC245" s="201">
        <f>AC222</f>
        <v/>
      </c>
      <c r="AD245" s="201">
        <f>AD222</f>
        <v/>
      </c>
      <c r="AE245" s="201">
        <f>AE222</f>
        <v/>
      </c>
      <c r="AF245" s="201">
        <f>AF222</f>
        <v/>
      </c>
      <c r="AG245" s="201">
        <f>AG222</f>
        <v/>
      </c>
      <c r="AH245" s="201">
        <f>AH222</f>
        <v/>
      </c>
      <c r="AI245" s="201">
        <f>AI222</f>
        <v/>
      </c>
      <c r="AJ245" s="201">
        <f>AJ222</f>
        <v/>
      </c>
      <c r="AK245" s="201">
        <f>AK222</f>
        <v/>
      </c>
      <c r="AL245" s="201">
        <f>AL222</f>
        <v/>
      </c>
      <c r="AM245" s="201">
        <f>AM222</f>
        <v/>
      </c>
      <c r="AN245" s="201">
        <f>AN222</f>
        <v/>
      </c>
      <c r="AO245" s="201">
        <f>AO222</f>
        <v/>
      </c>
      <c r="AP245" s="201">
        <f>AP222</f>
        <v/>
      </c>
      <c r="AQ245" s="201">
        <f>AQ222</f>
        <v/>
      </c>
      <c r="AR245" s="201">
        <f>AR222</f>
        <v/>
      </c>
      <c r="AS245" s="201">
        <f>AS222</f>
        <v/>
      </c>
      <c r="AT245" s="16" t="n"/>
      <c r="AU245" s="16" t="n"/>
      <c r="AV245" s="16" t="n"/>
      <c r="AW245" s="16" t="n"/>
      <c r="AX245" s="16" t="n"/>
      <c r="AY245" s="16" t="n"/>
      <c r="AZ245" s="16" t="n"/>
      <c r="BA245" s="16" t="n"/>
      <c r="BB245" s="16" t="n"/>
      <c r="BC245" s="16" t="n"/>
      <c r="BD245" s="16" t="n"/>
      <c r="BE245" s="16" t="n"/>
      <c r="BF245" s="16" t="n"/>
      <c r="BG245" s="16" t="n"/>
      <c r="BH245" s="16" t="n"/>
      <c r="BI245" s="16" t="n"/>
      <c r="BJ245" s="16" t="n"/>
      <c r="BK245" s="16" t="n"/>
      <c r="BL245" s="16" t="n"/>
      <c r="BM245" s="16" t="n"/>
    </row>
    <row r="246" ht="13.5" customHeight="1" s="251">
      <c r="A246" s="16" t="n"/>
      <c r="B246" s="16" t="n"/>
      <c r="C246" s="16" t="n"/>
      <c r="D246" s="16" t="n"/>
      <c r="E246" s="16" t="n"/>
      <c r="F246" s="16" t="n"/>
      <c r="G246" s="30" t="n"/>
      <c r="I246" s="16" t="n"/>
      <c r="J246" s="282" t="n"/>
      <c r="K246" s="164" t="inlineStr">
        <is>
          <t>Res PV - Los Angeles - Constant</t>
        </is>
      </c>
      <c r="L246" s="204">
        <f>L223</f>
        <v/>
      </c>
      <c r="M246" s="204">
        <f>M223</f>
        <v/>
      </c>
      <c r="N246" s="204">
        <f>N223</f>
        <v/>
      </c>
      <c r="O246" s="204">
        <f>O223</f>
        <v/>
      </c>
      <c r="P246" s="204">
        <f>P223</f>
        <v/>
      </c>
      <c r="Q246" s="204">
        <f>Q223</f>
        <v/>
      </c>
      <c r="R246" s="204">
        <f>R223</f>
        <v/>
      </c>
      <c r="S246" s="204">
        <f>S223</f>
        <v/>
      </c>
      <c r="T246" s="204">
        <f>T223</f>
        <v/>
      </c>
      <c r="U246" s="204">
        <f>U223</f>
        <v/>
      </c>
      <c r="V246" s="204">
        <f>V223</f>
        <v/>
      </c>
      <c r="W246" s="204">
        <f>W223</f>
        <v/>
      </c>
      <c r="X246" s="204">
        <f>X223</f>
        <v/>
      </c>
      <c r="Y246" s="204">
        <f>Y223</f>
        <v/>
      </c>
      <c r="Z246" s="204">
        <f>Z223</f>
        <v/>
      </c>
      <c r="AA246" s="204">
        <f>AA223</f>
        <v/>
      </c>
      <c r="AB246" s="204">
        <f>AB223</f>
        <v/>
      </c>
      <c r="AC246" s="204">
        <f>AC223</f>
        <v/>
      </c>
      <c r="AD246" s="204">
        <f>AD223</f>
        <v/>
      </c>
      <c r="AE246" s="204">
        <f>AE223</f>
        <v/>
      </c>
      <c r="AF246" s="204">
        <f>AF223</f>
        <v/>
      </c>
      <c r="AG246" s="204">
        <f>AG223</f>
        <v/>
      </c>
      <c r="AH246" s="204">
        <f>AH223</f>
        <v/>
      </c>
      <c r="AI246" s="204">
        <f>AI223</f>
        <v/>
      </c>
      <c r="AJ246" s="204">
        <f>AJ223</f>
        <v/>
      </c>
      <c r="AK246" s="204">
        <f>AK223</f>
        <v/>
      </c>
      <c r="AL246" s="204">
        <f>AL223</f>
        <v/>
      </c>
      <c r="AM246" s="204">
        <f>AM223</f>
        <v/>
      </c>
      <c r="AN246" s="204">
        <f>AN223</f>
        <v/>
      </c>
      <c r="AO246" s="204">
        <f>AO223</f>
        <v/>
      </c>
      <c r="AP246" s="204">
        <f>AP223</f>
        <v/>
      </c>
      <c r="AQ246" s="204">
        <f>AQ223</f>
        <v/>
      </c>
      <c r="AR246" s="204">
        <f>AR223</f>
        <v/>
      </c>
      <c r="AS246" s="204">
        <f>AS223</f>
        <v/>
      </c>
      <c r="AT246" s="16" t="n"/>
      <c r="AU246" s="16" t="n"/>
      <c r="AV246" s="16" t="n"/>
      <c r="AW246" s="16" t="n"/>
      <c r="AX246" s="16" t="n"/>
      <c r="AY246" s="16" t="n"/>
      <c r="AZ246" s="16" t="n"/>
      <c r="BA246" s="16" t="n"/>
      <c r="BB246" s="16" t="n"/>
      <c r="BC246" s="16" t="n"/>
      <c r="BD246" s="16" t="n"/>
      <c r="BE246" s="16" t="n"/>
      <c r="BF246" s="16" t="n"/>
      <c r="BG246" s="16" t="n"/>
      <c r="BH246" s="16" t="n"/>
      <c r="BI246" s="16" t="n"/>
      <c r="BJ246" s="16" t="n"/>
      <c r="BK246" s="16" t="n"/>
      <c r="BL246" s="16" t="n"/>
      <c r="BM246" s="16" t="n"/>
    </row>
    <row r="247" ht="13.5" customHeight="1" s="251">
      <c r="A247" s="16" t="n"/>
      <c r="B247" s="16" t="n"/>
      <c r="C247" s="16" t="n"/>
      <c r="D247" s="16" t="n"/>
      <c r="E247" s="16" t="n"/>
      <c r="F247" s="16" t="n"/>
      <c r="G247" s="30" t="n"/>
      <c r="I247" s="97" t="n"/>
      <c r="J247" s="282" t="n"/>
      <c r="K247" s="160" t="inlineStr">
        <is>
          <t>Res PV - Daggett, CA - Low</t>
        </is>
      </c>
      <c r="L247" s="203">
        <f>L221</f>
        <v/>
      </c>
      <c r="M247" s="203">
        <f>M221</f>
        <v/>
      </c>
      <c r="N247" s="203">
        <f>N221</f>
        <v/>
      </c>
      <c r="O247" s="203">
        <f>O221</f>
        <v/>
      </c>
      <c r="P247" s="203">
        <f>P221</f>
        <v/>
      </c>
      <c r="Q247" s="203">
        <f>Q221</f>
        <v/>
      </c>
      <c r="R247" s="203">
        <f>R221</f>
        <v/>
      </c>
      <c r="S247" s="203">
        <f>S221</f>
        <v/>
      </c>
      <c r="T247" s="203">
        <f>T221</f>
        <v/>
      </c>
      <c r="U247" s="203">
        <f>U221</f>
        <v/>
      </c>
      <c r="V247" s="203">
        <f>V221</f>
        <v/>
      </c>
      <c r="W247" s="203">
        <f>W221</f>
        <v/>
      </c>
      <c r="X247" s="203">
        <f>X221</f>
        <v/>
      </c>
      <c r="Y247" s="203">
        <f>Y221</f>
        <v/>
      </c>
      <c r="Z247" s="203">
        <f>Z221</f>
        <v/>
      </c>
      <c r="AA247" s="203">
        <f>AA221</f>
        <v/>
      </c>
      <c r="AB247" s="203">
        <f>AB221</f>
        <v/>
      </c>
      <c r="AC247" s="203">
        <f>AC221</f>
        <v/>
      </c>
      <c r="AD247" s="203">
        <f>AD221</f>
        <v/>
      </c>
      <c r="AE247" s="203">
        <f>AE221</f>
        <v/>
      </c>
      <c r="AF247" s="203">
        <f>AF221</f>
        <v/>
      </c>
      <c r="AG247" s="203">
        <f>AG221</f>
        <v/>
      </c>
      <c r="AH247" s="203">
        <f>AH221</f>
        <v/>
      </c>
      <c r="AI247" s="203">
        <f>AI221</f>
        <v/>
      </c>
      <c r="AJ247" s="203">
        <f>AJ221</f>
        <v/>
      </c>
      <c r="AK247" s="203">
        <f>AK221</f>
        <v/>
      </c>
      <c r="AL247" s="203">
        <f>AL221</f>
        <v/>
      </c>
      <c r="AM247" s="203">
        <f>AM221</f>
        <v/>
      </c>
      <c r="AN247" s="203">
        <f>AN221</f>
        <v/>
      </c>
      <c r="AO247" s="203">
        <f>AO221</f>
        <v/>
      </c>
      <c r="AP247" s="203">
        <f>AP221</f>
        <v/>
      </c>
      <c r="AQ247" s="203">
        <f>AQ221</f>
        <v/>
      </c>
      <c r="AR247" s="203">
        <f>AR221</f>
        <v/>
      </c>
      <c r="AS247" s="203">
        <f>AS221</f>
        <v/>
      </c>
      <c r="AT247" s="16" t="n"/>
      <c r="AU247" s="16" t="n"/>
      <c r="AV247" s="16" t="n"/>
      <c r="AW247" s="16" t="n"/>
      <c r="AX247" s="16" t="n"/>
      <c r="AY247" s="16" t="n"/>
      <c r="AZ247" s="16" t="n"/>
      <c r="BA247" s="16" t="n"/>
      <c r="BB247" s="16" t="n"/>
      <c r="BC247" s="16" t="n"/>
      <c r="BD247" s="16" t="n"/>
      <c r="BE247" s="16" t="n"/>
      <c r="BF247" s="16" t="n"/>
      <c r="BG247" s="16" t="n"/>
      <c r="BH247" s="16" t="n"/>
      <c r="BI247" s="16" t="n"/>
      <c r="BJ247" s="16" t="n"/>
      <c r="BK247" s="16" t="n"/>
      <c r="BL247" s="16" t="n"/>
      <c r="BM247" s="16" t="n"/>
    </row>
    <row r="248" ht="13.5" customHeight="1" s="251">
      <c r="A248" s="16" t="n"/>
      <c r="B248" s="16" t="n"/>
      <c r="C248" s="16" t="n"/>
      <c r="D248" s="16" t="n"/>
      <c r="E248" s="16" t="n"/>
      <c r="F248" s="16" t="n"/>
      <c r="G248" s="30" t="n"/>
      <c r="I248" s="101" t="n"/>
      <c r="J248" s="282" t="n"/>
      <c r="K248" s="19" t="inlineStr">
        <is>
          <t>Res PV - Daggett, CA - Mid</t>
        </is>
      </c>
      <c r="L248" s="201">
        <f>L222</f>
        <v/>
      </c>
      <c r="M248" s="201">
        <f>M222</f>
        <v/>
      </c>
      <c r="N248" s="201">
        <f>N222</f>
        <v/>
      </c>
      <c r="O248" s="201">
        <f>O222</f>
        <v/>
      </c>
      <c r="P248" s="201">
        <f>P222</f>
        <v/>
      </c>
      <c r="Q248" s="201">
        <f>Q222</f>
        <v/>
      </c>
      <c r="R248" s="201">
        <f>R222</f>
        <v/>
      </c>
      <c r="S248" s="201">
        <f>S222</f>
        <v/>
      </c>
      <c r="T248" s="201">
        <f>T222</f>
        <v/>
      </c>
      <c r="U248" s="201">
        <f>U222</f>
        <v/>
      </c>
      <c r="V248" s="201">
        <f>V222</f>
        <v/>
      </c>
      <c r="W248" s="201">
        <f>W222</f>
        <v/>
      </c>
      <c r="X248" s="201">
        <f>X222</f>
        <v/>
      </c>
      <c r="Y248" s="201">
        <f>Y222</f>
        <v/>
      </c>
      <c r="Z248" s="201">
        <f>Z222</f>
        <v/>
      </c>
      <c r="AA248" s="201">
        <f>AA222</f>
        <v/>
      </c>
      <c r="AB248" s="201">
        <f>AB222</f>
        <v/>
      </c>
      <c r="AC248" s="201">
        <f>AC222</f>
        <v/>
      </c>
      <c r="AD248" s="201">
        <f>AD222</f>
        <v/>
      </c>
      <c r="AE248" s="201">
        <f>AE222</f>
        <v/>
      </c>
      <c r="AF248" s="201">
        <f>AF222</f>
        <v/>
      </c>
      <c r="AG248" s="201">
        <f>AG222</f>
        <v/>
      </c>
      <c r="AH248" s="201">
        <f>AH222</f>
        <v/>
      </c>
      <c r="AI248" s="201">
        <f>AI222</f>
        <v/>
      </c>
      <c r="AJ248" s="201">
        <f>AJ222</f>
        <v/>
      </c>
      <c r="AK248" s="201">
        <f>AK222</f>
        <v/>
      </c>
      <c r="AL248" s="201">
        <f>AL222</f>
        <v/>
      </c>
      <c r="AM248" s="201">
        <f>AM222</f>
        <v/>
      </c>
      <c r="AN248" s="201">
        <f>AN222</f>
        <v/>
      </c>
      <c r="AO248" s="201">
        <f>AO222</f>
        <v/>
      </c>
      <c r="AP248" s="201">
        <f>AP222</f>
        <v/>
      </c>
      <c r="AQ248" s="201">
        <f>AQ222</f>
        <v/>
      </c>
      <c r="AR248" s="201">
        <f>AR222</f>
        <v/>
      </c>
      <c r="AS248" s="201">
        <f>AS222</f>
        <v/>
      </c>
      <c r="AT248" s="16" t="n"/>
      <c r="AU248" s="16" t="n"/>
      <c r="AV248" s="16" t="n"/>
      <c r="AW248" s="16" t="n"/>
      <c r="AX248" s="16" t="n"/>
      <c r="AY248" s="16" t="n"/>
      <c r="AZ248" s="16" t="n"/>
      <c r="BA248" s="16" t="n"/>
      <c r="BB248" s="16" t="n"/>
      <c r="BC248" s="16" t="n"/>
      <c r="BD248" s="16" t="n"/>
      <c r="BE248" s="16" t="n"/>
      <c r="BF248" s="16" t="n"/>
      <c r="BG248" s="16" t="n"/>
      <c r="BH248" s="16" t="n"/>
      <c r="BI248" s="16" t="n"/>
      <c r="BJ248" s="16" t="n"/>
      <c r="BK248" s="16" t="n"/>
      <c r="BL248" s="16" t="n"/>
      <c r="BM248" s="16" t="n"/>
    </row>
    <row r="249" ht="13.5" customHeight="1" s="251">
      <c r="A249" s="16" t="n"/>
      <c r="B249" s="16" t="n"/>
      <c r="C249" s="16" t="n"/>
      <c r="D249" s="16" t="n"/>
      <c r="E249" s="16" t="n"/>
      <c r="F249" s="16" t="n"/>
      <c r="G249" s="30" t="n"/>
      <c r="I249" s="16" t="n"/>
      <c r="J249" s="283" t="n"/>
      <c r="K249" s="164" t="inlineStr">
        <is>
          <t>Res PV - Daggett, CA - Constant</t>
        </is>
      </c>
      <c r="L249" s="204">
        <f>L223</f>
        <v/>
      </c>
      <c r="M249" s="204">
        <f>M223</f>
        <v/>
      </c>
      <c r="N249" s="204">
        <f>N223</f>
        <v/>
      </c>
      <c r="O249" s="204">
        <f>O223</f>
        <v/>
      </c>
      <c r="P249" s="204">
        <f>P223</f>
        <v/>
      </c>
      <c r="Q249" s="204">
        <f>Q223</f>
        <v/>
      </c>
      <c r="R249" s="204">
        <f>R223</f>
        <v/>
      </c>
      <c r="S249" s="204">
        <f>S223</f>
        <v/>
      </c>
      <c r="T249" s="204">
        <f>T223</f>
        <v/>
      </c>
      <c r="U249" s="204">
        <f>U223</f>
        <v/>
      </c>
      <c r="V249" s="204">
        <f>V223</f>
        <v/>
      </c>
      <c r="W249" s="204">
        <f>W223</f>
        <v/>
      </c>
      <c r="X249" s="204">
        <f>X223</f>
        <v/>
      </c>
      <c r="Y249" s="204">
        <f>Y223</f>
        <v/>
      </c>
      <c r="Z249" s="204">
        <f>Z223</f>
        <v/>
      </c>
      <c r="AA249" s="204">
        <f>AA223</f>
        <v/>
      </c>
      <c r="AB249" s="204">
        <f>AB223</f>
        <v/>
      </c>
      <c r="AC249" s="204">
        <f>AC223</f>
        <v/>
      </c>
      <c r="AD249" s="204">
        <f>AD223</f>
        <v/>
      </c>
      <c r="AE249" s="204">
        <f>AE223</f>
        <v/>
      </c>
      <c r="AF249" s="204">
        <f>AF223</f>
        <v/>
      </c>
      <c r="AG249" s="204">
        <f>AG223</f>
        <v/>
      </c>
      <c r="AH249" s="204">
        <f>AH223</f>
        <v/>
      </c>
      <c r="AI249" s="204">
        <f>AI223</f>
        <v/>
      </c>
      <c r="AJ249" s="204">
        <f>AJ223</f>
        <v/>
      </c>
      <c r="AK249" s="204">
        <f>AK223</f>
        <v/>
      </c>
      <c r="AL249" s="204">
        <f>AL223</f>
        <v/>
      </c>
      <c r="AM249" s="204">
        <f>AM223</f>
        <v/>
      </c>
      <c r="AN249" s="204">
        <f>AN223</f>
        <v/>
      </c>
      <c r="AO249" s="204">
        <f>AO223</f>
        <v/>
      </c>
      <c r="AP249" s="204">
        <f>AP223</f>
        <v/>
      </c>
      <c r="AQ249" s="204">
        <f>AQ223</f>
        <v/>
      </c>
      <c r="AR249" s="204">
        <f>AR223</f>
        <v/>
      </c>
      <c r="AS249" s="204">
        <f>AS223</f>
        <v/>
      </c>
      <c r="AT249" s="16" t="n"/>
      <c r="AU249" s="16" t="n"/>
      <c r="AV249" s="16" t="n"/>
      <c r="AW249" s="16" t="n"/>
      <c r="AX249" s="16" t="n"/>
      <c r="AY249" s="16" t="n"/>
      <c r="AZ249" s="16" t="n"/>
      <c r="BA249" s="16" t="n"/>
      <c r="BB249" s="16" t="n"/>
      <c r="BC249" s="16" t="n"/>
      <c r="BD249" s="16" t="n"/>
      <c r="BE249" s="16" t="n"/>
      <c r="BF249" s="16" t="n"/>
      <c r="BG249" s="16" t="n"/>
      <c r="BH249" s="16" t="n"/>
      <c r="BI249" s="16" t="n"/>
      <c r="BJ249" s="16" t="n"/>
      <c r="BK249" s="16" t="n"/>
      <c r="BL249" s="16" t="n"/>
      <c r="BM249" s="16" t="n"/>
    </row>
    <row r="250" ht="13.5" customHeight="1" s="251">
      <c r="A250" s="16" t="n"/>
      <c r="B250" s="16" t="n"/>
      <c r="C250" s="16" t="n"/>
      <c r="D250" s="16" t="n"/>
      <c r="E250" s="16" t="n"/>
      <c r="F250" s="16" t="n"/>
      <c r="G250" s="30" t="n"/>
      <c r="H250" s="16" t="n"/>
      <c r="I250" s="16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  <c r="S250" s="16" t="n"/>
      <c r="T250" s="16" t="n"/>
      <c r="U250" s="16" t="n"/>
      <c r="V250" s="16" t="n"/>
      <c r="W250" s="16" t="n"/>
      <c r="X250" s="16" t="n"/>
      <c r="Y250" s="16" t="n"/>
      <c r="Z250" s="16" t="n"/>
      <c r="AA250" s="16" t="n"/>
      <c r="AB250" s="16" t="n"/>
      <c r="AC250" s="16" t="n"/>
      <c r="AD250" s="16" t="n"/>
      <c r="AE250" s="16" t="n"/>
      <c r="AF250" s="16" t="n"/>
      <c r="AG250" s="16" t="n"/>
      <c r="AH250" s="16" t="n"/>
      <c r="AI250" s="16" t="n"/>
      <c r="AJ250" s="16" t="n"/>
      <c r="AK250" s="16" t="n"/>
      <c r="AL250" s="16" t="n"/>
      <c r="AM250" s="16" t="n"/>
      <c r="AN250" s="16" t="n"/>
      <c r="AO250" s="16" t="n"/>
      <c r="AP250" s="16" t="n"/>
      <c r="AQ250" s="16" t="n"/>
      <c r="AR250" s="16" t="n"/>
      <c r="AS250" s="16" t="n"/>
      <c r="AT250" s="16" t="n"/>
      <c r="AU250" s="16" t="n"/>
      <c r="AV250" s="16" t="n"/>
      <c r="AW250" s="16" t="n"/>
      <c r="AX250" s="16" t="n"/>
      <c r="AY250" s="16" t="n"/>
      <c r="AZ250" s="16" t="n"/>
      <c r="BA250" s="16" t="n"/>
      <c r="BB250" s="16" t="n"/>
      <c r="BC250" s="16" t="n"/>
      <c r="BD250" s="16" t="n"/>
      <c r="BE250" s="16" t="n"/>
      <c r="BF250" s="16" t="n"/>
      <c r="BG250" s="16" t="n"/>
      <c r="BH250" s="16" t="n"/>
      <c r="BI250" s="16" t="n"/>
      <c r="BJ250" s="16" t="n"/>
      <c r="BK250" s="16" t="n"/>
      <c r="BL250" s="16" t="n"/>
      <c r="BM250" s="16" t="n"/>
    </row>
    <row r="251" ht="13.5" customHeight="1" s="251">
      <c r="A251" s="16" t="n"/>
      <c r="B251" s="16" t="n"/>
      <c r="C251" s="16" t="n"/>
      <c r="D251" s="16" t="n"/>
      <c r="E251" s="16" t="n"/>
      <c r="F251" s="16" t="n"/>
      <c r="G251" s="30" t="n"/>
      <c r="H251" s="16" t="n"/>
      <c r="I251" s="16" t="n"/>
      <c r="J251" s="16" t="n"/>
      <c r="K251" s="16" t="n"/>
      <c r="L251" s="157" t="n">
        <v>2017</v>
      </c>
      <c r="M251" s="157" t="n">
        <v>2018</v>
      </c>
      <c r="N251" s="157" t="n">
        <v>2019</v>
      </c>
      <c r="O251" s="157" t="n">
        <v>2020</v>
      </c>
      <c r="P251" s="157" t="n">
        <v>2021</v>
      </c>
      <c r="Q251" s="157" t="n">
        <v>2022</v>
      </c>
      <c r="R251" s="157" t="n">
        <v>2023</v>
      </c>
      <c r="S251" s="157" t="n">
        <v>2024</v>
      </c>
      <c r="T251" s="157" t="n">
        <v>2025</v>
      </c>
      <c r="U251" s="157" t="n">
        <v>2026</v>
      </c>
      <c r="V251" s="157" t="n">
        <v>2027</v>
      </c>
      <c r="W251" s="157" t="n">
        <v>2028</v>
      </c>
      <c r="X251" s="157" t="n">
        <v>2029</v>
      </c>
      <c r="Y251" s="157" t="n">
        <v>2030</v>
      </c>
      <c r="Z251" s="157" t="n">
        <v>2031</v>
      </c>
      <c r="AA251" s="157" t="n">
        <v>2032</v>
      </c>
      <c r="AB251" s="157" t="n">
        <v>2033</v>
      </c>
      <c r="AC251" s="157" t="n">
        <v>2034</v>
      </c>
      <c r="AD251" s="157" t="n">
        <v>2035</v>
      </c>
      <c r="AE251" s="157" t="n">
        <v>2036</v>
      </c>
      <c r="AF251" s="157" t="n">
        <v>2037</v>
      </c>
      <c r="AG251" s="157" t="n">
        <v>2038</v>
      </c>
      <c r="AH251" s="157" t="n">
        <v>2039</v>
      </c>
      <c r="AI251" s="157" t="n">
        <v>2040</v>
      </c>
      <c r="AJ251" s="157" t="n">
        <v>2041</v>
      </c>
      <c r="AK251" s="157" t="n">
        <v>2042</v>
      </c>
      <c r="AL251" s="157" t="n">
        <v>2043</v>
      </c>
      <c r="AM251" s="157" t="n">
        <v>2044</v>
      </c>
      <c r="AN251" s="157" t="n">
        <v>2045</v>
      </c>
      <c r="AO251" s="157" t="n">
        <v>2046</v>
      </c>
      <c r="AP251" s="157" t="n">
        <v>2047</v>
      </c>
      <c r="AQ251" s="157" t="n">
        <v>2048</v>
      </c>
      <c r="AR251" s="157" t="n">
        <v>2049</v>
      </c>
      <c r="AS251" s="157" t="n">
        <v>2050</v>
      </c>
      <c r="AT251" s="16" t="n"/>
      <c r="AU251" s="16" t="n"/>
      <c r="AV251" s="16" t="n"/>
      <c r="AW251" s="16" t="n"/>
      <c r="AX251" s="16" t="n"/>
      <c r="AY251" s="16" t="n"/>
      <c r="AZ251" s="16" t="n"/>
      <c r="BA251" s="16" t="n"/>
      <c r="BB251" s="16" t="n"/>
      <c r="BC251" s="16" t="n"/>
      <c r="BD251" s="16" t="n"/>
      <c r="BE251" s="16" t="n"/>
      <c r="BF251" s="16" t="n"/>
      <c r="BG251" s="16" t="n"/>
      <c r="BH251" s="16" t="n"/>
      <c r="BI251" s="16" t="n"/>
      <c r="BJ251" s="16" t="n"/>
      <c r="BK251" s="16" t="n"/>
      <c r="BL251" s="16" t="n"/>
      <c r="BM251" s="16" t="n"/>
    </row>
    <row r="252" ht="13.5" customHeight="1" s="251">
      <c r="A252" s="16" t="n"/>
      <c r="B252" s="16" t="n"/>
      <c r="C252" s="16" t="n"/>
      <c r="D252" s="16" t="n"/>
      <c r="E252" s="16" t="n"/>
      <c r="F252" s="16" t="n"/>
      <c r="G252" s="30" t="n"/>
      <c r="H252" s="278" t="inlineStr">
        <is>
          <t>Grid Connection Costs</t>
        </is>
      </c>
      <c r="I252" s="16" t="n"/>
      <c r="J252" s="281" t="inlineStr">
        <is>
          <t>Grid Connection Costs (GCC) ($/kW)</t>
        </is>
      </c>
      <c r="K252" s="160" t="inlineStr">
        <is>
          <t>Res PV - Seattle - Low</t>
        </is>
      </c>
      <c r="L252" s="184" t="n">
        <v>0</v>
      </c>
      <c r="M252" s="184" t="n">
        <v>0</v>
      </c>
      <c r="N252" s="184" t="n">
        <v>0</v>
      </c>
      <c r="O252" s="184" t="n">
        <v>0</v>
      </c>
      <c r="P252" s="184" t="n">
        <v>0</v>
      </c>
      <c r="Q252" s="184" t="n">
        <v>0</v>
      </c>
      <c r="R252" s="184" t="n">
        <v>0</v>
      </c>
      <c r="S252" s="184" t="n">
        <v>0</v>
      </c>
      <c r="T252" s="184" t="n">
        <v>0</v>
      </c>
      <c r="U252" s="184" t="n">
        <v>0</v>
      </c>
      <c r="V252" s="184" t="n">
        <v>0</v>
      </c>
      <c r="W252" s="184" t="n">
        <v>0</v>
      </c>
      <c r="X252" s="184" t="n">
        <v>0</v>
      </c>
      <c r="Y252" s="184" t="n">
        <v>0</v>
      </c>
      <c r="Z252" s="184" t="n">
        <v>0</v>
      </c>
      <c r="AA252" s="184" t="n">
        <v>0</v>
      </c>
      <c r="AB252" s="184" t="n">
        <v>0</v>
      </c>
      <c r="AC252" s="184" t="n">
        <v>0</v>
      </c>
      <c r="AD252" s="184" t="n">
        <v>0</v>
      </c>
      <c r="AE252" s="184" t="n">
        <v>0</v>
      </c>
      <c r="AF252" s="184" t="n">
        <v>0</v>
      </c>
      <c r="AG252" s="184" t="n">
        <v>0</v>
      </c>
      <c r="AH252" s="184" t="n">
        <v>0</v>
      </c>
      <c r="AI252" s="184" t="n">
        <v>0</v>
      </c>
      <c r="AJ252" s="184" t="n">
        <v>0</v>
      </c>
      <c r="AK252" s="184" t="n">
        <v>0</v>
      </c>
      <c r="AL252" s="184" t="n">
        <v>0</v>
      </c>
      <c r="AM252" s="184" t="n">
        <v>0</v>
      </c>
      <c r="AN252" s="184" t="n">
        <v>0</v>
      </c>
      <c r="AO252" s="184" t="n">
        <v>0</v>
      </c>
      <c r="AP252" s="184" t="n">
        <v>0</v>
      </c>
      <c r="AQ252" s="184" t="n">
        <v>0</v>
      </c>
      <c r="AR252" s="184" t="n">
        <v>0</v>
      </c>
      <c r="AS252" s="185" t="n">
        <v>0</v>
      </c>
      <c r="AT252" s="16" t="n"/>
      <c r="AU252" s="16" t="n"/>
      <c r="AV252" s="16" t="n"/>
      <c r="AW252" s="16" t="n"/>
      <c r="AX252" s="16" t="n"/>
      <c r="AY252" s="16" t="n"/>
      <c r="AZ252" s="16" t="n"/>
      <c r="BA252" s="16" t="n"/>
      <c r="BB252" s="16" t="n"/>
      <c r="BC252" s="16" t="n"/>
      <c r="BD252" s="16" t="n"/>
      <c r="BE252" s="16" t="n"/>
      <c r="BF252" s="16" t="n"/>
      <c r="BG252" s="16" t="n"/>
      <c r="BH252" s="16" t="n"/>
      <c r="BI252" s="16" t="n"/>
      <c r="BJ252" s="16" t="n"/>
      <c r="BK252" s="16" t="n"/>
      <c r="BL252" s="16" t="n"/>
      <c r="BM252" s="16" t="n"/>
    </row>
    <row r="253" ht="13.5" customHeight="1" s="251">
      <c r="A253" s="16" t="n"/>
      <c r="B253" s="16" t="n"/>
      <c r="C253" s="16" t="n"/>
      <c r="D253" s="16" t="n"/>
      <c r="E253" s="16" t="n"/>
      <c r="F253" s="16" t="n"/>
      <c r="G253" s="30" t="n"/>
      <c r="I253" s="16" t="n"/>
      <c r="J253" s="282" t="n"/>
      <c r="K253" s="19" t="inlineStr">
        <is>
          <t>Res PV - Seattle - Mid</t>
        </is>
      </c>
      <c r="L253" s="186" t="n">
        <v>0</v>
      </c>
      <c r="M253" s="186" t="n">
        <v>0</v>
      </c>
      <c r="N253" s="186" t="n">
        <v>0</v>
      </c>
      <c r="O253" s="186" t="n">
        <v>0</v>
      </c>
      <c r="P253" s="186" t="n">
        <v>0</v>
      </c>
      <c r="Q253" s="186" t="n">
        <v>0</v>
      </c>
      <c r="R253" s="186" t="n">
        <v>0</v>
      </c>
      <c r="S253" s="186" t="n">
        <v>0</v>
      </c>
      <c r="T253" s="186" t="n">
        <v>0</v>
      </c>
      <c r="U253" s="186" t="n">
        <v>0</v>
      </c>
      <c r="V253" s="186" t="n">
        <v>0</v>
      </c>
      <c r="W253" s="186" t="n">
        <v>0</v>
      </c>
      <c r="X253" s="186" t="n">
        <v>0</v>
      </c>
      <c r="Y253" s="186" t="n">
        <v>0</v>
      </c>
      <c r="Z253" s="186" t="n">
        <v>0</v>
      </c>
      <c r="AA253" s="186" t="n">
        <v>0</v>
      </c>
      <c r="AB253" s="186" t="n">
        <v>0</v>
      </c>
      <c r="AC253" s="186" t="n">
        <v>0</v>
      </c>
      <c r="AD253" s="186" t="n">
        <v>0</v>
      </c>
      <c r="AE253" s="186" t="n">
        <v>0</v>
      </c>
      <c r="AF253" s="186" t="n">
        <v>0</v>
      </c>
      <c r="AG253" s="186" t="n">
        <v>0</v>
      </c>
      <c r="AH253" s="186" t="n">
        <v>0</v>
      </c>
      <c r="AI253" s="186" t="n">
        <v>0</v>
      </c>
      <c r="AJ253" s="186" t="n">
        <v>0</v>
      </c>
      <c r="AK253" s="186" t="n">
        <v>0</v>
      </c>
      <c r="AL253" s="186" t="n">
        <v>0</v>
      </c>
      <c r="AM253" s="186" t="n">
        <v>0</v>
      </c>
      <c r="AN253" s="186" t="n">
        <v>0</v>
      </c>
      <c r="AO253" s="186" t="n">
        <v>0</v>
      </c>
      <c r="AP253" s="186" t="n">
        <v>0</v>
      </c>
      <c r="AQ253" s="186" t="n">
        <v>0</v>
      </c>
      <c r="AR253" s="186" t="n">
        <v>0</v>
      </c>
      <c r="AS253" s="187" t="n">
        <v>0</v>
      </c>
      <c r="AT253" s="16" t="n"/>
      <c r="AU253" s="16" t="n"/>
      <c r="AV253" s="16" t="n"/>
      <c r="AW253" s="16" t="n"/>
      <c r="AX253" s="16" t="n"/>
      <c r="AY253" s="16" t="n"/>
      <c r="AZ253" s="16" t="n"/>
      <c r="BA253" s="16" t="n"/>
      <c r="BB253" s="16" t="n"/>
      <c r="BC253" s="16" t="n"/>
      <c r="BD253" s="16" t="n"/>
      <c r="BE253" s="16" t="n"/>
      <c r="BF253" s="16" t="n"/>
      <c r="BG253" s="16" t="n"/>
      <c r="BH253" s="16" t="n"/>
      <c r="BI253" s="16" t="n"/>
      <c r="BJ253" s="16" t="n"/>
      <c r="BK253" s="16" t="n"/>
      <c r="BL253" s="16" t="n"/>
      <c r="BM253" s="16" t="n"/>
    </row>
    <row r="254" ht="13.5" customHeight="1" s="251">
      <c r="A254" s="16" t="n"/>
      <c r="B254" s="16" t="n"/>
      <c r="C254" s="16" t="n"/>
      <c r="D254" s="16" t="n"/>
      <c r="E254" s="16" t="n"/>
      <c r="F254" s="16" t="n"/>
      <c r="G254" s="30" t="n"/>
      <c r="I254" s="16" t="n"/>
      <c r="J254" s="282" t="n"/>
      <c r="K254" s="164" t="inlineStr">
        <is>
          <t>Res PV - Seattle - Constant</t>
        </is>
      </c>
      <c r="L254" s="188" t="n">
        <v>0</v>
      </c>
      <c r="M254" s="188" t="n">
        <v>0</v>
      </c>
      <c r="N254" s="188" t="n">
        <v>0</v>
      </c>
      <c r="O254" s="188" t="n">
        <v>0</v>
      </c>
      <c r="P254" s="188" t="n">
        <v>0</v>
      </c>
      <c r="Q254" s="188" t="n">
        <v>0</v>
      </c>
      <c r="R254" s="188" t="n">
        <v>0</v>
      </c>
      <c r="S254" s="188" t="n">
        <v>0</v>
      </c>
      <c r="T254" s="188" t="n">
        <v>0</v>
      </c>
      <c r="U254" s="188" t="n">
        <v>0</v>
      </c>
      <c r="V254" s="188" t="n">
        <v>0</v>
      </c>
      <c r="W254" s="188" t="n">
        <v>0</v>
      </c>
      <c r="X254" s="188" t="n">
        <v>0</v>
      </c>
      <c r="Y254" s="188" t="n">
        <v>0</v>
      </c>
      <c r="Z254" s="188" t="n">
        <v>0</v>
      </c>
      <c r="AA254" s="188" t="n">
        <v>0</v>
      </c>
      <c r="AB254" s="188" t="n">
        <v>0</v>
      </c>
      <c r="AC254" s="188" t="n">
        <v>0</v>
      </c>
      <c r="AD254" s="188" t="n">
        <v>0</v>
      </c>
      <c r="AE254" s="188" t="n">
        <v>0</v>
      </c>
      <c r="AF254" s="188" t="n">
        <v>0</v>
      </c>
      <c r="AG254" s="188" t="n">
        <v>0</v>
      </c>
      <c r="AH254" s="188" t="n">
        <v>0</v>
      </c>
      <c r="AI254" s="188" t="n">
        <v>0</v>
      </c>
      <c r="AJ254" s="188" t="n">
        <v>0</v>
      </c>
      <c r="AK254" s="188" t="n">
        <v>0</v>
      </c>
      <c r="AL254" s="188" t="n">
        <v>0</v>
      </c>
      <c r="AM254" s="188" t="n">
        <v>0</v>
      </c>
      <c r="AN254" s="188" t="n">
        <v>0</v>
      </c>
      <c r="AO254" s="188" t="n">
        <v>0</v>
      </c>
      <c r="AP254" s="188" t="n">
        <v>0</v>
      </c>
      <c r="AQ254" s="188" t="n">
        <v>0</v>
      </c>
      <c r="AR254" s="188" t="n">
        <v>0</v>
      </c>
      <c r="AS254" s="189" t="n">
        <v>0</v>
      </c>
      <c r="AT254" s="16" t="n"/>
      <c r="AU254" s="16" t="n"/>
      <c r="AV254" s="16" t="n"/>
      <c r="AW254" s="16" t="n"/>
      <c r="AX254" s="16" t="n"/>
      <c r="AY254" s="16" t="n"/>
      <c r="AZ254" s="16" t="n"/>
      <c r="BA254" s="16" t="n"/>
      <c r="BB254" s="16" t="n"/>
      <c r="BC254" s="16" t="n"/>
      <c r="BD254" s="16" t="n"/>
      <c r="BE254" s="16" t="n"/>
      <c r="BF254" s="16" t="n"/>
      <c r="BG254" s="16" t="n"/>
      <c r="BH254" s="16" t="n"/>
      <c r="BI254" s="16" t="n"/>
      <c r="BJ254" s="16" t="n"/>
      <c r="BK254" s="16" t="n"/>
      <c r="BL254" s="16" t="n"/>
      <c r="BM254" s="16" t="n"/>
    </row>
    <row r="255" ht="13.5" customHeight="1" s="251">
      <c r="A255" s="16" t="n"/>
      <c r="B255" s="16" t="n"/>
      <c r="C255" s="16" t="n"/>
      <c r="D255" s="16" t="n"/>
      <c r="E255" s="16" t="n"/>
      <c r="F255" s="16" t="n"/>
      <c r="G255" s="30" t="n"/>
      <c r="I255" s="16" t="n"/>
      <c r="J255" s="282" t="n"/>
      <c r="K255" s="160" t="inlineStr">
        <is>
          <t>Res PV - Chicago - Low</t>
        </is>
      </c>
      <c r="L255" s="190" t="n">
        <v>0</v>
      </c>
      <c r="M255" s="190" t="n">
        <v>0</v>
      </c>
      <c r="N255" s="190" t="n">
        <v>0</v>
      </c>
      <c r="O255" s="190" t="n">
        <v>0</v>
      </c>
      <c r="P255" s="190" t="n">
        <v>0</v>
      </c>
      <c r="Q255" s="190" t="n">
        <v>0</v>
      </c>
      <c r="R255" s="190" t="n">
        <v>0</v>
      </c>
      <c r="S255" s="190" t="n">
        <v>0</v>
      </c>
      <c r="T255" s="190" t="n">
        <v>0</v>
      </c>
      <c r="U255" s="190" t="n">
        <v>0</v>
      </c>
      <c r="V255" s="190" t="n">
        <v>0</v>
      </c>
      <c r="W255" s="190" t="n">
        <v>0</v>
      </c>
      <c r="X255" s="190" t="n">
        <v>0</v>
      </c>
      <c r="Y255" s="190" t="n">
        <v>0</v>
      </c>
      <c r="Z255" s="190" t="n">
        <v>0</v>
      </c>
      <c r="AA255" s="190" t="n">
        <v>0</v>
      </c>
      <c r="AB255" s="190" t="n">
        <v>0</v>
      </c>
      <c r="AC255" s="190" t="n">
        <v>0</v>
      </c>
      <c r="AD255" s="190" t="n">
        <v>0</v>
      </c>
      <c r="AE255" s="190" t="n">
        <v>0</v>
      </c>
      <c r="AF255" s="190" t="n">
        <v>0</v>
      </c>
      <c r="AG255" s="190" t="n">
        <v>0</v>
      </c>
      <c r="AH255" s="190" t="n">
        <v>0</v>
      </c>
      <c r="AI255" s="190" t="n">
        <v>0</v>
      </c>
      <c r="AJ255" s="190" t="n">
        <v>0</v>
      </c>
      <c r="AK255" s="190" t="n">
        <v>0</v>
      </c>
      <c r="AL255" s="190" t="n">
        <v>0</v>
      </c>
      <c r="AM255" s="190" t="n">
        <v>0</v>
      </c>
      <c r="AN255" s="190" t="n">
        <v>0</v>
      </c>
      <c r="AO255" s="190" t="n">
        <v>0</v>
      </c>
      <c r="AP255" s="190" t="n">
        <v>0</v>
      </c>
      <c r="AQ255" s="190" t="n">
        <v>0</v>
      </c>
      <c r="AR255" s="190" t="n">
        <v>0</v>
      </c>
      <c r="AS255" s="191" t="n">
        <v>0</v>
      </c>
      <c r="AT255" s="16" t="n"/>
      <c r="AU255" s="16" t="n"/>
      <c r="AV255" s="16" t="n"/>
      <c r="AW255" s="16" t="n"/>
      <c r="AX255" s="16" t="n"/>
      <c r="AY255" s="16" t="n"/>
      <c r="AZ255" s="16" t="n"/>
      <c r="BA255" s="16" t="n"/>
      <c r="BB255" s="16" t="n"/>
      <c r="BC255" s="16" t="n"/>
      <c r="BD255" s="16" t="n"/>
      <c r="BE255" s="16" t="n"/>
      <c r="BF255" s="16" t="n"/>
      <c r="BG255" s="16" t="n"/>
      <c r="BH255" s="16" t="n"/>
      <c r="BI255" s="16" t="n"/>
      <c r="BJ255" s="16" t="n"/>
      <c r="BK255" s="16" t="n"/>
      <c r="BL255" s="16" t="n"/>
      <c r="BM255" s="16" t="n"/>
    </row>
    <row r="256" ht="13.5" customHeight="1" s="251">
      <c r="A256" s="16" t="n"/>
      <c r="B256" s="16" t="n"/>
      <c r="C256" s="16" t="n"/>
      <c r="D256" s="16" t="n"/>
      <c r="E256" s="16" t="n"/>
      <c r="F256" s="16" t="n"/>
      <c r="G256" s="30" t="n"/>
      <c r="I256" s="16" t="n"/>
      <c r="J256" s="282" t="n"/>
      <c r="K256" s="19" t="inlineStr">
        <is>
          <t>Res PV - Chicago - Mid</t>
        </is>
      </c>
      <c r="L256" s="186" t="n">
        <v>0</v>
      </c>
      <c r="M256" s="186" t="n">
        <v>0</v>
      </c>
      <c r="N256" s="186" t="n">
        <v>0</v>
      </c>
      <c r="O256" s="186" t="n">
        <v>0</v>
      </c>
      <c r="P256" s="186" t="n">
        <v>0</v>
      </c>
      <c r="Q256" s="186" t="n">
        <v>0</v>
      </c>
      <c r="R256" s="186" t="n">
        <v>0</v>
      </c>
      <c r="S256" s="186" t="n">
        <v>0</v>
      </c>
      <c r="T256" s="186" t="n">
        <v>0</v>
      </c>
      <c r="U256" s="186" t="n">
        <v>0</v>
      </c>
      <c r="V256" s="186" t="n">
        <v>0</v>
      </c>
      <c r="W256" s="186" t="n">
        <v>0</v>
      </c>
      <c r="X256" s="186" t="n">
        <v>0</v>
      </c>
      <c r="Y256" s="186" t="n">
        <v>0</v>
      </c>
      <c r="Z256" s="186" t="n">
        <v>0</v>
      </c>
      <c r="AA256" s="186" t="n">
        <v>0</v>
      </c>
      <c r="AB256" s="186" t="n">
        <v>0</v>
      </c>
      <c r="AC256" s="186" t="n">
        <v>0</v>
      </c>
      <c r="AD256" s="186" t="n">
        <v>0</v>
      </c>
      <c r="AE256" s="186" t="n">
        <v>0</v>
      </c>
      <c r="AF256" s="186" t="n">
        <v>0</v>
      </c>
      <c r="AG256" s="186" t="n">
        <v>0</v>
      </c>
      <c r="AH256" s="186" t="n">
        <v>0</v>
      </c>
      <c r="AI256" s="186" t="n">
        <v>0</v>
      </c>
      <c r="AJ256" s="186" t="n">
        <v>0</v>
      </c>
      <c r="AK256" s="186" t="n">
        <v>0</v>
      </c>
      <c r="AL256" s="186" t="n">
        <v>0</v>
      </c>
      <c r="AM256" s="186" t="n">
        <v>0</v>
      </c>
      <c r="AN256" s="186" t="n">
        <v>0</v>
      </c>
      <c r="AO256" s="186" t="n">
        <v>0</v>
      </c>
      <c r="AP256" s="186" t="n">
        <v>0</v>
      </c>
      <c r="AQ256" s="186" t="n">
        <v>0</v>
      </c>
      <c r="AR256" s="186" t="n">
        <v>0</v>
      </c>
      <c r="AS256" s="187" t="n">
        <v>0</v>
      </c>
      <c r="AT256" s="16" t="n"/>
      <c r="AU256" s="16" t="n"/>
      <c r="AV256" s="16" t="n"/>
      <c r="AW256" s="16" t="n"/>
      <c r="AX256" s="16" t="n"/>
      <c r="AY256" s="16" t="n"/>
      <c r="AZ256" s="16" t="n"/>
      <c r="BA256" s="16" t="n"/>
      <c r="BB256" s="16" t="n"/>
      <c r="BC256" s="16" t="n"/>
      <c r="BD256" s="16" t="n"/>
      <c r="BE256" s="16" t="n"/>
      <c r="BF256" s="16" t="n"/>
      <c r="BG256" s="16" t="n"/>
      <c r="BH256" s="16" t="n"/>
      <c r="BI256" s="16" t="n"/>
      <c r="BJ256" s="16" t="n"/>
      <c r="BK256" s="16" t="n"/>
      <c r="BL256" s="16" t="n"/>
      <c r="BM256" s="16" t="n"/>
    </row>
    <row r="257" ht="13.5" customHeight="1" s="251">
      <c r="A257" s="16" t="n"/>
      <c r="B257" s="16" t="n"/>
      <c r="C257" s="16" t="n"/>
      <c r="D257" s="16" t="n"/>
      <c r="E257" s="16" t="n"/>
      <c r="F257" s="16" t="n"/>
      <c r="G257" s="30" t="n"/>
      <c r="I257" s="16" t="n"/>
      <c r="J257" s="282" t="n"/>
      <c r="K257" s="164" t="inlineStr">
        <is>
          <t>Res PV - Chicago - Constant</t>
        </is>
      </c>
      <c r="L257" s="188" t="n">
        <v>0</v>
      </c>
      <c r="M257" s="188" t="n">
        <v>0</v>
      </c>
      <c r="N257" s="188" t="n">
        <v>0</v>
      </c>
      <c r="O257" s="188" t="n">
        <v>0</v>
      </c>
      <c r="P257" s="188" t="n">
        <v>0</v>
      </c>
      <c r="Q257" s="188" t="n">
        <v>0</v>
      </c>
      <c r="R257" s="188" t="n">
        <v>0</v>
      </c>
      <c r="S257" s="188" t="n">
        <v>0</v>
      </c>
      <c r="T257" s="188" t="n">
        <v>0</v>
      </c>
      <c r="U257" s="188" t="n">
        <v>0</v>
      </c>
      <c r="V257" s="188" t="n">
        <v>0</v>
      </c>
      <c r="W257" s="188" t="n">
        <v>0</v>
      </c>
      <c r="X257" s="188" t="n">
        <v>0</v>
      </c>
      <c r="Y257" s="188" t="n">
        <v>0</v>
      </c>
      <c r="Z257" s="188" t="n">
        <v>0</v>
      </c>
      <c r="AA257" s="188" t="n">
        <v>0</v>
      </c>
      <c r="AB257" s="188" t="n">
        <v>0</v>
      </c>
      <c r="AC257" s="188" t="n">
        <v>0</v>
      </c>
      <c r="AD257" s="188" t="n">
        <v>0</v>
      </c>
      <c r="AE257" s="188" t="n">
        <v>0</v>
      </c>
      <c r="AF257" s="188" t="n">
        <v>0</v>
      </c>
      <c r="AG257" s="188" t="n">
        <v>0</v>
      </c>
      <c r="AH257" s="188" t="n">
        <v>0</v>
      </c>
      <c r="AI257" s="188" t="n">
        <v>0</v>
      </c>
      <c r="AJ257" s="188" t="n">
        <v>0</v>
      </c>
      <c r="AK257" s="188" t="n">
        <v>0</v>
      </c>
      <c r="AL257" s="188" t="n">
        <v>0</v>
      </c>
      <c r="AM257" s="188" t="n">
        <v>0</v>
      </c>
      <c r="AN257" s="188" t="n">
        <v>0</v>
      </c>
      <c r="AO257" s="188" t="n">
        <v>0</v>
      </c>
      <c r="AP257" s="188" t="n">
        <v>0</v>
      </c>
      <c r="AQ257" s="188" t="n">
        <v>0</v>
      </c>
      <c r="AR257" s="188" t="n">
        <v>0</v>
      </c>
      <c r="AS257" s="189" t="n">
        <v>0</v>
      </c>
      <c r="AT257" s="16" t="n"/>
      <c r="AU257" s="16" t="n"/>
      <c r="AV257" s="16" t="n"/>
      <c r="AW257" s="16" t="n"/>
      <c r="AX257" s="16" t="n"/>
      <c r="AY257" s="16" t="n"/>
      <c r="AZ257" s="16" t="n"/>
      <c r="BA257" s="16" t="n"/>
      <c r="BB257" s="16" t="n"/>
      <c r="BC257" s="16" t="n"/>
      <c r="BD257" s="16" t="n"/>
      <c r="BE257" s="16" t="n"/>
      <c r="BF257" s="16" t="n"/>
      <c r="BG257" s="16" t="n"/>
      <c r="BH257" s="16" t="n"/>
      <c r="BI257" s="16" t="n"/>
      <c r="BJ257" s="16" t="n"/>
      <c r="BK257" s="16" t="n"/>
      <c r="BL257" s="16" t="n"/>
      <c r="BM257" s="16" t="n"/>
    </row>
    <row r="258" ht="13.5" customHeight="1" s="251">
      <c r="A258" s="16" t="n"/>
      <c r="B258" s="16" t="n"/>
      <c r="C258" s="16" t="n"/>
      <c r="D258" s="16" t="n"/>
      <c r="E258" s="16" t="n"/>
      <c r="F258" s="16" t="n"/>
      <c r="G258" s="30" t="n"/>
      <c r="I258" s="16" t="n"/>
      <c r="J258" s="282" t="n"/>
      <c r="K258" s="160" t="inlineStr">
        <is>
          <t>Res PV - Kansas City - Low</t>
        </is>
      </c>
      <c r="L258" s="190" t="n">
        <v>0</v>
      </c>
      <c r="M258" s="190" t="n">
        <v>0</v>
      </c>
      <c r="N258" s="190" t="n">
        <v>0</v>
      </c>
      <c r="O258" s="190" t="n">
        <v>0</v>
      </c>
      <c r="P258" s="190" t="n">
        <v>0</v>
      </c>
      <c r="Q258" s="190" t="n">
        <v>0</v>
      </c>
      <c r="R258" s="190" t="n">
        <v>0</v>
      </c>
      <c r="S258" s="190" t="n">
        <v>0</v>
      </c>
      <c r="T258" s="190" t="n">
        <v>0</v>
      </c>
      <c r="U258" s="190" t="n">
        <v>0</v>
      </c>
      <c r="V258" s="190" t="n">
        <v>0</v>
      </c>
      <c r="W258" s="190" t="n">
        <v>0</v>
      </c>
      <c r="X258" s="190" t="n">
        <v>0</v>
      </c>
      <c r="Y258" s="190" t="n">
        <v>0</v>
      </c>
      <c r="Z258" s="190" t="n">
        <v>0</v>
      </c>
      <c r="AA258" s="190" t="n">
        <v>0</v>
      </c>
      <c r="AB258" s="190" t="n">
        <v>0</v>
      </c>
      <c r="AC258" s="190" t="n">
        <v>0</v>
      </c>
      <c r="AD258" s="190" t="n">
        <v>0</v>
      </c>
      <c r="AE258" s="190" t="n">
        <v>0</v>
      </c>
      <c r="AF258" s="190" t="n">
        <v>0</v>
      </c>
      <c r="AG258" s="190" t="n">
        <v>0</v>
      </c>
      <c r="AH258" s="190" t="n">
        <v>0</v>
      </c>
      <c r="AI258" s="190" t="n">
        <v>0</v>
      </c>
      <c r="AJ258" s="190" t="n">
        <v>0</v>
      </c>
      <c r="AK258" s="190" t="n">
        <v>0</v>
      </c>
      <c r="AL258" s="190" t="n">
        <v>0</v>
      </c>
      <c r="AM258" s="190" t="n">
        <v>0</v>
      </c>
      <c r="AN258" s="190" t="n">
        <v>0</v>
      </c>
      <c r="AO258" s="190" t="n">
        <v>0</v>
      </c>
      <c r="AP258" s="190" t="n">
        <v>0</v>
      </c>
      <c r="AQ258" s="190" t="n">
        <v>0</v>
      </c>
      <c r="AR258" s="190" t="n">
        <v>0</v>
      </c>
      <c r="AS258" s="191" t="n">
        <v>0</v>
      </c>
      <c r="AT258" s="16" t="n"/>
      <c r="AU258" s="16" t="n"/>
      <c r="AV258" s="16" t="n"/>
      <c r="AW258" s="16" t="n"/>
      <c r="AX258" s="16" t="n"/>
      <c r="AY258" s="16" t="n"/>
      <c r="AZ258" s="16" t="n"/>
      <c r="BA258" s="16" t="n"/>
      <c r="BB258" s="16" t="n"/>
      <c r="BC258" s="16" t="n"/>
      <c r="BD258" s="16" t="n"/>
      <c r="BE258" s="16" t="n"/>
      <c r="BF258" s="16" t="n"/>
      <c r="BG258" s="16" t="n"/>
      <c r="BH258" s="16" t="n"/>
      <c r="BI258" s="16" t="n"/>
      <c r="BJ258" s="16" t="n"/>
      <c r="BK258" s="16" t="n"/>
      <c r="BL258" s="16" t="n"/>
      <c r="BM258" s="16" t="n"/>
    </row>
    <row r="259" ht="13.5" customHeight="1" s="251">
      <c r="A259" s="16" t="n"/>
      <c r="B259" s="16" t="n"/>
      <c r="C259" s="16" t="n"/>
      <c r="D259" s="16" t="n"/>
      <c r="E259" s="16" t="n"/>
      <c r="F259" s="16" t="n"/>
      <c r="G259" s="30" t="n"/>
      <c r="I259" s="16" t="n"/>
      <c r="J259" s="282" t="n"/>
      <c r="K259" s="19" t="inlineStr">
        <is>
          <t>Res PV - Kansas City - Mid</t>
        </is>
      </c>
      <c r="L259" s="186" t="n">
        <v>0</v>
      </c>
      <c r="M259" s="186" t="n">
        <v>0</v>
      </c>
      <c r="N259" s="186" t="n">
        <v>0</v>
      </c>
      <c r="O259" s="186" t="n">
        <v>0</v>
      </c>
      <c r="P259" s="186" t="n">
        <v>0</v>
      </c>
      <c r="Q259" s="186" t="n">
        <v>0</v>
      </c>
      <c r="R259" s="186" t="n">
        <v>0</v>
      </c>
      <c r="S259" s="186" t="n">
        <v>0</v>
      </c>
      <c r="T259" s="186" t="n">
        <v>0</v>
      </c>
      <c r="U259" s="186" t="n">
        <v>0</v>
      </c>
      <c r="V259" s="186" t="n">
        <v>0</v>
      </c>
      <c r="W259" s="186" t="n">
        <v>0</v>
      </c>
      <c r="X259" s="186" t="n">
        <v>0</v>
      </c>
      <c r="Y259" s="186" t="n">
        <v>0</v>
      </c>
      <c r="Z259" s="186" t="n">
        <v>0</v>
      </c>
      <c r="AA259" s="186" t="n">
        <v>0</v>
      </c>
      <c r="AB259" s="186" t="n">
        <v>0</v>
      </c>
      <c r="AC259" s="186" t="n">
        <v>0</v>
      </c>
      <c r="AD259" s="186" t="n">
        <v>0</v>
      </c>
      <c r="AE259" s="186" t="n">
        <v>0</v>
      </c>
      <c r="AF259" s="186" t="n">
        <v>0</v>
      </c>
      <c r="AG259" s="186" t="n">
        <v>0</v>
      </c>
      <c r="AH259" s="186" t="n">
        <v>0</v>
      </c>
      <c r="AI259" s="186" t="n">
        <v>0</v>
      </c>
      <c r="AJ259" s="186" t="n">
        <v>0</v>
      </c>
      <c r="AK259" s="186" t="n">
        <v>0</v>
      </c>
      <c r="AL259" s="186" t="n">
        <v>0</v>
      </c>
      <c r="AM259" s="186" t="n">
        <v>0</v>
      </c>
      <c r="AN259" s="186" t="n">
        <v>0</v>
      </c>
      <c r="AO259" s="186" t="n">
        <v>0</v>
      </c>
      <c r="AP259" s="186" t="n">
        <v>0</v>
      </c>
      <c r="AQ259" s="186" t="n">
        <v>0</v>
      </c>
      <c r="AR259" s="186" t="n">
        <v>0</v>
      </c>
      <c r="AS259" s="187" t="n">
        <v>0</v>
      </c>
      <c r="AT259" s="16" t="n"/>
      <c r="AU259" s="16" t="n"/>
      <c r="AV259" s="16" t="n"/>
      <c r="AW259" s="16" t="n"/>
      <c r="AX259" s="16" t="n"/>
      <c r="AY259" s="16" t="n"/>
      <c r="AZ259" s="16" t="n"/>
      <c r="BA259" s="16" t="n"/>
      <c r="BB259" s="16" t="n"/>
      <c r="BC259" s="16" t="n"/>
      <c r="BD259" s="16" t="n"/>
      <c r="BE259" s="16" t="n"/>
      <c r="BF259" s="16" t="n"/>
      <c r="BG259" s="16" t="n"/>
      <c r="BH259" s="16" t="n"/>
      <c r="BI259" s="16" t="n"/>
      <c r="BJ259" s="16" t="n"/>
      <c r="BK259" s="16" t="n"/>
      <c r="BL259" s="16" t="n"/>
      <c r="BM259" s="16" t="n"/>
    </row>
    <row r="260" ht="13.5" customHeight="1" s="251">
      <c r="A260" s="16" t="n"/>
      <c r="B260" s="16" t="n"/>
      <c r="C260" s="16" t="n"/>
      <c r="D260" s="16" t="n"/>
      <c r="E260" s="16" t="n"/>
      <c r="F260" s="16" t="n"/>
      <c r="G260" s="30" t="n"/>
      <c r="I260" s="16" t="n"/>
      <c r="J260" s="282" t="n"/>
      <c r="K260" s="164" t="inlineStr">
        <is>
          <t>Res PV - Kansas City - Constant</t>
        </is>
      </c>
      <c r="L260" s="192" t="n">
        <v>0</v>
      </c>
      <c r="M260" s="192" t="n">
        <v>0</v>
      </c>
      <c r="N260" s="192" t="n">
        <v>0</v>
      </c>
      <c r="O260" s="192" t="n">
        <v>0</v>
      </c>
      <c r="P260" s="192" t="n">
        <v>0</v>
      </c>
      <c r="Q260" s="192" t="n">
        <v>0</v>
      </c>
      <c r="R260" s="192" t="n">
        <v>0</v>
      </c>
      <c r="S260" s="192" t="n">
        <v>0</v>
      </c>
      <c r="T260" s="192" t="n">
        <v>0</v>
      </c>
      <c r="U260" s="192" t="n">
        <v>0</v>
      </c>
      <c r="V260" s="192" t="n">
        <v>0</v>
      </c>
      <c r="W260" s="192" t="n">
        <v>0</v>
      </c>
      <c r="X260" s="192" t="n">
        <v>0</v>
      </c>
      <c r="Y260" s="192" t="n">
        <v>0</v>
      </c>
      <c r="Z260" s="192" t="n">
        <v>0</v>
      </c>
      <c r="AA260" s="192" t="n">
        <v>0</v>
      </c>
      <c r="AB260" s="192" t="n">
        <v>0</v>
      </c>
      <c r="AC260" s="192" t="n">
        <v>0</v>
      </c>
      <c r="AD260" s="192" t="n">
        <v>0</v>
      </c>
      <c r="AE260" s="192" t="n">
        <v>0</v>
      </c>
      <c r="AF260" s="192" t="n">
        <v>0</v>
      </c>
      <c r="AG260" s="192" t="n">
        <v>0</v>
      </c>
      <c r="AH260" s="192" t="n">
        <v>0</v>
      </c>
      <c r="AI260" s="192" t="n">
        <v>0</v>
      </c>
      <c r="AJ260" s="192" t="n">
        <v>0</v>
      </c>
      <c r="AK260" s="192" t="n">
        <v>0</v>
      </c>
      <c r="AL260" s="192" t="n">
        <v>0</v>
      </c>
      <c r="AM260" s="192" t="n">
        <v>0</v>
      </c>
      <c r="AN260" s="192" t="n">
        <v>0</v>
      </c>
      <c r="AO260" s="192" t="n">
        <v>0</v>
      </c>
      <c r="AP260" s="192" t="n">
        <v>0</v>
      </c>
      <c r="AQ260" s="192" t="n">
        <v>0</v>
      </c>
      <c r="AR260" s="192" t="n">
        <v>0</v>
      </c>
      <c r="AS260" s="193" t="n">
        <v>0</v>
      </c>
      <c r="AT260" s="16" t="n"/>
      <c r="AU260" s="16" t="n"/>
      <c r="AV260" s="16" t="n"/>
      <c r="AW260" s="16" t="n"/>
      <c r="AX260" s="16" t="n"/>
      <c r="AY260" s="16" t="n"/>
      <c r="AZ260" s="16" t="n"/>
      <c r="BA260" s="16" t="n"/>
      <c r="BB260" s="16" t="n"/>
      <c r="BC260" s="16" t="n"/>
      <c r="BD260" s="16" t="n"/>
      <c r="BE260" s="16" t="n"/>
      <c r="BF260" s="16" t="n"/>
      <c r="BG260" s="16" t="n"/>
      <c r="BH260" s="16" t="n"/>
      <c r="BI260" s="16" t="n"/>
      <c r="BJ260" s="16" t="n"/>
      <c r="BK260" s="16" t="n"/>
      <c r="BL260" s="16" t="n"/>
      <c r="BM260" s="16" t="n"/>
    </row>
    <row r="261" ht="13.5" customHeight="1" s="251">
      <c r="A261" s="16" t="n"/>
      <c r="B261" s="16" t="n"/>
      <c r="C261" s="16" t="n"/>
      <c r="D261" s="16" t="n"/>
      <c r="E261" s="16" t="n"/>
      <c r="F261" s="16" t="n"/>
      <c r="G261" s="30" t="n"/>
      <c r="I261" s="16" t="n"/>
      <c r="J261" s="282" t="n"/>
      <c r="K261" s="160" t="inlineStr">
        <is>
          <t>Res PV - Los Angeles - Low</t>
        </is>
      </c>
      <c r="L261" s="190" t="n">
        <v>0</v>
      </c>
      <c r="M261" s="190" t="n">
        <v>0</v>
      </c>
      <c r="N261" s="190" t="n">
        <v>0</v>
      </c>
      <c r="O261" s="190" t="n">
        <v>0</v>
      </c>
      <c r="P261" s="190" t="n">
        <v>0</v>
      </c>
      <c r="Q261" s="190" t="n">
        <v>0</v>
      </c>
      <c r="R261" s="190" t="n">
        <v>0</v>
      </c>
      <c r="S261" s="190" t="n">
        <v>0</v>
      </c>
      <c r="T261" s="190" t="n">
        <v>0</v>
      </c>
      <c r="U261" s="190" t="n">
        <v>0</v>
      </c>
      <c r="V261" s="190" t="n">
        <v>0</v>
      </c>
      <c r="W261" s="190" t="n">
        <v>0</v>
      </c>
      <c r="X261" s="190" t="n">
        <v>0</v>
      </c>
      <c r="Y261" s="190" t="n">
        <v>0</v>
      </c>
      <c r="Z261" s="190" t="n">
        <v>0</v>
      </c>
      <c r="AA261" s="190" t="n">
        <v>0</v>
      </c>
      <c r="AB261" s="190" t="n">
        <v>0</v>
      </c>
      <c r="AC261" s="190" t="n">
        <v>0</v>
      </c>
      <c r="AD261" s="190" t="n">
        <v>0</v>
      </c>
      <c r="AE261" s="190" t="n">
        <v>0</v>
      </c>
      <c r="AF261" s="190" t="n">
        <v>0</v>
      </c>
      <c r="AG261" s="190" t="n">
        <v>0</v>
      </c>
      <c r="AH261" s="190" t="n">
        <v>0</v>
      </c>
      <c r="AI261" s="190" t="n">
        <v>0</v>
      </c>
      <c r="AJ261" s="190" t="n">
        <v>0</v>
      </c>
      <c r="AK261" s="190" t="n">
        <v>0</v>
      </c>
      <c r="AL261" s="190" t="n">
        <v>0</v>
      </c>
      <c r="AM261" s="190" t="n">
        <v>0</v>
      </c>
      <c r="AN261" s="190" t="n">
        <v>0</v>
      </c>
      <c r="AO261" s="190" t="n">
        <v>0</v>
      </c>
      <c r="AP261" s="190" t="n">
        <v>0</v>
      </c>
      <c r="AQ261" s="190" t="n">
        <v>0</v>
      </c>
      <c r="AR261" s="190" t="n">
        <v>0</v>
      </c>
      <c r="AS261" s="191" t="n">
        <v>0</v>
      </c>
      <c r="AT261" s="16" t="n"/>
      <c r="AU261" s="16" t="n"/>
      <c r="AV261" s="16" t="n"/>
      <c r="AW261" s="16" t="n"/>
      <c r="AX261" s="16" t="n"/>
      <c r="AY261" s="16" t="n"/>
      <c r="AZ261" s="16" t="n"/>
      <c r="BA261" s="16" t="n"/>
      <c r="BB261" s="16" t="n"/>
      <c r="BC261" s="16" t="n"/>
      <c r="BD261" s="16" t="n"/>
      <c r="BE261" s="16" t="n"/>
      <c r="BF261" s="16" t="n"/>
      <c r="BG261" s="16" t="n"/>
      <c r="BH261" s="16" t="n"/>
      <c r="BI261" s="16" t="n"/>
      <c r="BJ261" s="16" t="n"/>
      <c r="BK261" s="16" t="n"/>
      <c r="BL261" s="16" t="n"/>
      <c r="BM261" s="16" t="n"/>
    </row>
    <row r="262" ht="13.5" customHeight="1" s="251">
      <c r="A262" s="16" t="n"/>
      <c r="B262" s="16" t="n"/>
      <c r="C262" s="16" t="n"/>
      <c r="D262" s="16" t="n"/>
      <c r="E262" s="16" t="n"/>
      <c r="F262" s="16" t="n"/>
      <c r="G262" s="30" t="n"/>
      <c r="I262" s="16" t="n"/>
      <c r="J262" s="282" t="n"/>
      <c r="K262" s="19" t="inlineStr">
        <is>
          <t>Res PV - Los Angeles - Mid</t>
        </is>
      </c>
      <c r="L262" s="186" t="n">
        <v>0</v>
      </c>
      <c r="M262" s="186" t="n">
        <v>0</v>
      </c>
      <c r="N262" s="186" t="n">
        <v>0</v>
      </c>
      <c r="O262" s="186" t="n">
        <v>0</v>
      </c>
      <c r="P262" s="186" t="n">
        <v>0</v>
      </c>
      <c r="Q262" s="186" t="n">
        <v>0</v>
      </c>
      <c r="R262" s="186" t="n">
        <v>0</v>
      </c>
      <c r="S262" s="186" t="n">
        <v>0</v>
      </c>
      <c r="T262" s="186" t="n">
        <v>0</v>
      </c>
      <c r="U262" s="186" t="n">
        <v>0</v>
      </c>
      <c r="V262" s="186" t="n">
        <v>0</v>
      </c>
      <c r="W262" s="186" t="n">
        <v>0</v>
      </c>
      <c r="X262" s="186" t="n">
        <v>0</v>
      </c>
      <c r="Y262" s="186" t="n">
        <v>0</v>
      </c>
      <c r="Z262" s="186" t="n">
        <v>0</v>
      </c>
      <c r="AA262" s="186" t="n">
        <v>0</v>
      </c>
      <c r="AB262" s="186" t="n">
        <v>0</v>
      </c>
      <c r="AC262" s="186" t="n">
        <v>0</v>
      </c>
      <c r="AD262" s="186" t="n">
        <v>0</v>
      </c>
      <c r="AE262" s="186" t="n">
        <v>0</v>
      </c>
      <c r="AF262" s="186" t="n">
        <v>0</v>
      </c>
      <c r="AG262" s="186" t="n">
        <v>0</v>
      </c>
      <c r="AH262" s="186" t="n">
        <v>0</v>
      </c>
      <c r="AI262" s="186" t="n">
        <v>0</v>
      </c>
      <c r="AJ262" s="186" t="n">
        <v>0</v>
      </c>
      <c r="AK262" s="186" t="n">
        <v>0</v>
      </c>
      <c r="AL262" s="186" t="n">
        <v>0</v>
      </c>
      <c r="AM262" s="186" t="n">
        <v>0</v>
      </c>
      <c r="AN262" s="186" t="n">
        <v>0</v>
      </c>
      <c r="AO262" s="186" t="n">
        <v>0</v>
      </c>
      <c r="AP262" s="186" t="n">
        <v>0</v>
      </c>
      <c r="AQ262" s="186" t="n">
        <v>0</v>
      </c>
      <c r="AR262" s="186" t="n">
        <v>0</v>
      </c>
      <c r="AS262" s="187" t="n">
        <v>0</v>
      </c>
      <c r="AT262" s="16" t="n"/>
      <c r="AU262" s="16" t="n"/>
      <c r="AV262" s="16" t="n"/>
      <c r="AW262" s="16" t="n"/>
      <c r="AX262" s="16" t="n"/>
      <c r="AY262" s="16" t="n"/>
      <c r="AZ262" s="16" t="n"/>
      <c r="BA262" s="16" t="n"/>
      <c r="BB262" s="16" t="n"/>
      <c r="BC262" s="16" t="n"/>
      <c r="BD262" s="16" t="n"/>
      <c r="BE262" s="16" t="n"/>
      <c r="BF262" s="16" t="n"/>
      <c r="BG262" s="16" t="n"/>
      <c r="BH262" s="16" t="n"/>
      <c r="BI262" s="16" t="n"/>
      <c r="BJ262" s="16" t="n"/>
      <c r="BK262" s="16" t="n"/>
      <c r="BL262" s="16" t="n"/>
      <c r="BM262" s="16" t="n"/>
    </row>
    <row r="263" ht="13.5" customHeight="1" s="251">
      <c r="A263" s="16" t="n"/>
      <c r="B263" s="16" t="n"/>
      <c r="C263" s="16" t="n"/>
      <c r="D263" s="16" t="n"/>
      <c r="E263" s="16" t="n"/>
      <c r="F263" s="16" t="n"/>
      <c r="G263" s="30" t="n"/>
      <c r="I263" s="16" t="n"/>
      <c r="J263" s="282" t="n"/>
      <c r="K263" s="164" t="inlineStr">
        <is>
          <t>Res PV - Los Angeles - Constant</t>
        </is>
      </c>
      <c r="L263" s="192" t="n">
        <v>0</v>
      </c>
      <c r="M263" s="192" t="n">
        <v>0</v>
      </c>
      <c r="N263" s="192" t="n">
        <v>0</v>
      </c>
      <c r="O263" s="192" t="n">
        <v>0</v>
      </c>
      <c r="P263" s="192" t="n">
        <v>0</v>
      </c>
      <c r="Q263" s="192" t="n">
        <v>0</v>
      </c>
      <c r="R263" s="192" t="n">
        <v>0</v>
      </c>
      <c r="S263" s="192" t="n">
        <v>0</v>
      </c>
      <c r="T263" s="192" t="n">
        <v>0</v>
      </c>
      <c r="U263" s="192" t="n">
        <v>0</v>
      </c>
      <c r="V263" s="192" t="n">
        <v>0</v>
      </c>
      <c r="W263" s="192" t="n">
        <v>0</v>
      </c>
      <c r="X263" s="192" t="n">
        <v>0</v>
      </c>
      <c r="Y263" s="192" t="n">
        <v>0</v>
      </c>
      <c r="Z263" s="192" t="n">
        <v>0</v>
      </c>
      <c r="AA263" s="192" t="n">
        <v>0</v>
      </c>
      <c r="AB263" s="192" t="n">
        <v>0</v>
      </c>
      <c r="AC263" s="192" t="n">
        <v>0</v>
      </c>
      <c r="AD263" s="192" t="n">
        <v>0</v>
      </c>
      <c r="AE263" s="192" t="n">
        <v>0</v>
      </c>
      <c r="AF263" s="192" t="n">
        <v>0</v>
      </c>
      <c r="AG263" s="192" t="n">
        <v>0</v>
      </c>
      <c r="AH263" s="192" t="n">
        <v>0</v>
      </c>
      <c r="AI263" s="192" t="n">
        <v>0</v>
      </c>
      <c r="AJ263" s="192" t="n">
        <v>0</v>
      </c>
      <c r="AK263" s="192" t="n">
        <v>0</v>
      </c>
      <c r="AL263" s="192" t="n">
        <v>0</v>
      </c>
      <c r="AM263" s="192" t="n">
        <v>0</v>
      </c>
      <c r="AN263" s="192" t="n">
        <v>0</v>
      </c>
      <c r="AO263" s="192" t="n">
        <v>0</v>
      </c>
      <c r="AP263" s="192" t="n">
        <v>0</v>
      </c>
      <c r="AQ263" s="192" t="n">
        <v>0</v>
      </c>
      <c r="AR263" s="192" t="n">
        <v>0</v>
      </c>
      <c r="AS263" s="193" t="n">
        <v>0</v>
      </c>
      <c r="AT263" s="16" t="n"/>
      <c r="AU263" s="16" t="n"/>
      <c r="AV263" s="16" t="n"/>
      <c r="AW263" s="16" t="n"/>
      <c r="AX263" s="16" t="n"/>
      <c r="AY263" s="16" t="n"/>
      <c r="AZ263" s="16" t="n"/>
      <c r="BA263" s="16" t="n"/>
      <c r="BB263" s="16" t="n"/>
      <c r="BC263" s="16" t="n"/>
      <c r="BD263" s="16" t="n"/>
      <c r="BE263" s="16" t="n"/>
      <c r="BF263" s="16" t="n"/>
      <c r="BG263" s="16" t="n"/>
      <c r="BH263" s="16" t="n"/>
      <c r="BI263" s="16" t="n"/>
      <c r="BJ263" s="16" t="n"/>
      <c r="BK263" s="16" t="n"/>
      <c r="BL263" s="16" t="n"/>
      <c r="BM263" s="16" t="n"/>
    </row>
    <row r="264" ht="13.5" customHeight="1" s="251">
      <c r="A264" s="16" t="n"/>
      <c r="B264" s="16" t="n"/>
      <c r="C264" s="16" t="n"/>
      <c r="D264" s="16" t="n"/>
      <c r="E264" s="16" t="n"/>
      <c r="F264" s="16" t="n"/>
      <c r="G264" s="30" t="n"/>
      <c r="I264" s="16" t="n"/>
      <c r="J264" s="282" t="n"/>
      <c r="K264" s="160" t="inlineStr">
        <is>
          <t>Res PV - Daggett, CA - Low</t>
        </is>
      </c>
      <c r="L264" s="190" t="n">
        <v>0</v>
      </c>
      <c r="M264" s="190" t="n">
        <v>0</v>
      </c>
      <c r="N264" s="190" t="n">
        <v>0</v>
      </c>
      <c r="O264" s="190" t="n">
        <v>0</v>
      </c>
      <c r="P264" s="190" t="n">
        <v>0</v>
      </c>
      <c r="Q264" s="190" t="n">
        <v>0</v>
      </c>
      <c r="R264" s="190" t="n">
        <v>0</v>
      </c>
      <c r="S264" s="190" t="n">
        <v>0</v>
      </c>
      <c r="T264" s="190" t="n">
        <v>0</v>
      </c>
      <c r="U264" s="190" t="n">
        <v>0</v>
      </c>
      <c r="V264" s="190" t="n">
        <v>0</v>
      </c>
      <c r="W264" s="190" t="n">
        <v>0</v>
      </c>
      <c r="X264" s="190" t="n">
        <v>0</v>
      </c>
      <c r="Y264" s="190" t="n">
        <v>0</v>
      </c>
      <c r="Z264" s="190" t="n">
        <v>0</v>
      </c>
      <c r="AA264" s="190" t="n">
        <v>0</v>
      </c>
      <c r="AB264" s="190" t="n">
        <v>0</v>
      </c>
      <c r="AC264" s="190" t="n">
        <v>0</v>
      </c>
      <c r="AD264" s="190" t="n">
        <v>0</v>
      </c>
      <c r="AE264" s="190" t="n">
        <v>0</v>
      </c>
      <c r="AF264" s="190" t="n">
        <v>0</v>
      </c>
      <c r="AG264" s="190" t="n">
        <v>0</v>
      </c>
      <c r="AH264" s="190" t="n">
        <v>0</v>
      </c>
      <c r="AI264" s="190" t="n">
        <v>0</v>
      </c>
      <c r="AJ264" s="190" t="n">
        <v>0</v>
      </c>
      <c r="AK264" s="190" t="n">
        <v>0</v>
      </c>
      <c r="AL264" s="190" t="n">
        <v>0</v>
      </c>
      <c r="AM264" s="190" t="n">
        <v>0</v>
      </c>
      <c r="AN264" s="190" t="n">
        <v>0</v>
      </c>
      <c r="AO264" s="190" t="n">
        <v>0</v>
      </c>
      <c r="AP264" s="190" t="n">
        <v>0</v>
      </c>
      <c r="AQ264" s="190" t="n">
        <v>0</v>
      </c>
      <c r="AR264" s="190" t="n">
        <v>0</v>
      </c>
      <c r="AS264" s="191" t="n">
        <v>0</v>
      </c>
      <c r="AT264" s="16" t="n"/>
      <c r="AU264" s="16" t="n"/>
      <c r="AV264" s="16" t="n"/>
      <c r="AW264" s="16" t="n"/>
      <c r="AX264" s="16" t="n"/>
      <c r="AY264" s="16" t="n"/>
      <c r="AZ264" s="16" t="n"/>
      <c r="BA264" s="16" t="n"/>
      <c r="BB264" s="16" t="n"/>
      <c r="BC264" s="16" t="n"/>
      <c r="BD264" s="16" t="n"/>
      <c r="BE264" s="16" t="n"/>
      <c r="BF264" s="16" t="n"/>
      <c r="BG264" s="16" t="n"/>
      <c r="BH264" s="16" t="n"/>
      <c r="BI264" s="16" t="n"/>
      <c r="BJ264" s="16" t="n"/>
      <c r="BK264" s="16" t="n"/>
      <c r="BL264" s="16" t="n"/>
      <c r="BM264" s="16" t="n"/>
    </row>
    <row r="265" ht="13.5" customHeight="1" s="251">
      <c r="A265" s="16" t="n"/>
      <c r="B265" s="16" t="n"/>
      <c r="C265" s="16" t="n"/>
      <c r="D265" s="16" t="n"/>
      <c r="E265" s="16" t="n"/>
      <c r="F265" s="16" t="n"/>
      <c r="G265" s="30" t="n"/>
      <c r="I265" s="16" t="n"/>
      <c r="J265" s="282" t="n"/>
      <c r="K265" s="19" t="inlineStr">
        <is>
          <t>Res PV - Daggett, CA - Mid</t>
        </is>
      </c>
      <c r="L265" s="186" t="n">
        <v>0</v>
      </c>
      <c r="M265" s="186" t="n">
        <v>0</v>
      </c>
      <c r="N265" s="186" t="n">
        <v>0</v>
      </c>
      <c r="O265" s="186" t="n">
        <v>0</v>
      </c>
      <c r="P265" s="186" t="n">
        <v>0</v>
      </c>
      <c r="Q265" s="186" t="n">
        <v>0</v>
      </c>
      <c r="R265" s="186" t="n">
        <v>0</v>
      </c>
      <c r="S265" s="186" t="n">
        <v>0</v>
      </c>
      <c r="T265" s="186" t="n">
        <v>0</v>
      </c>
      <c r="U265" s="186" t="n">
        <v>0</v>
      </c>
      <c r="V265" s="186" t="n">
        <v>0</v>
      </c>
      <c r="W265" s="186" t="n">
        <v>0</v>
      </c>
      <c r="X265" s="186" t="n">
        <v>0</v>
      </c>
      <c r="Y265" s="186" t="n">
        <v>0</v>
      </c>
      <c r="Z265" s="186" t="n">
        <v>0</v>
      </c>
      <c r="AA265" s="186" t="n">
        <v>0</v>
      </c>
      <c r="AB265" s="186" t="n">
        <v>0</v>
      </c>
      <c r="AC265" s="186" t="n">
        <v>0</v>
      </c>
      <c r="AD265" s="186" t="n">
        <v>0</v>
      </c>
      <c r="AE265" s="186" t="n">
        <v>0</v>
      </c>
      <c r="AF265" s="186" t="n">
        <v>0</v>
      </c>
      <c r="AG265" s="186" t="n">
        <v>0</v>
      </c>
      <c r="AH265" s="186" t="n">
        <v>0</v>
      </c>
      <c r="AI265" s="186" t="n">
        <v>0</v>
      </c>
      <c r="AJ265" s="186" t="n">
        <v>0</v>
      </c>
      <c r="AK265" s="186" t="n">
        <v>0</v>
      </c>
      <c r="AL265" s="186" t="n">
        <v>0</v>
      </c>
      <c r="AM265" s="186" t="n">
        <v>0</v>
      </c>
      <c r="AN265" s="186" t="n">
        <v>0</v>
      </c>
      <c r="AO265" s="186" t="n">
        <v>0</v>
      </c>
      <c r="AP265" s="186" t="n">
        <v>0</v>
      </c>
      <c r="AQ265" s="186" t="n">
        <v>0</v>
      </c>
      <c r="AR265" s="186" t="n">
        <v>0</v>
      </c>
      <c r="AS265" s="187" t="n">
        <v>0</v>
      </c>
      <c r="AT265" s="16" t="n"/>
      <c r="AU265" s="16" t="n"/>
      <c r="AV265" s="16" t="n"/>
      <c r="AW265" s="16" t="n"/>
      <c r="AX265" s="16" t="n"/>
      <c r="AY265" s="16" t="n"/>
      <c r="AZ265" s="16" t="n"/>
      <c r="BA265" s="16" t="n"/>
      <c r="BB265" s="16" t="n"/>
      <c r="BC265" s="16" t="n"/>
      <c r="BD265" s="16" t="n"/>
      <c r="BE265" s="16" t="n"/>
      <c r="BF265" s="16" t="n"/>
      <c r="BG265" s="16" t="n"/>
      <c r="BH265" s="16" t="n"/>
      <c r="BI265" s="16" t="n"/>
      <c r="BJ265" s="16" t="n"/>
      <c r="BK265" s="16" t="n"/>
      <c r="BL265" s="16" t="n"/>
      <c r="BM265" s="16" t="n"/>
    </row>
    <row r="266" ht="13.5" customHeight="1" s="251">
      <c r="A266" s="16" t="n"/>
      <c r="B266" s="16" t="n"/>
      <c r="C266" s="16" t="n"/>
      <c r="D266" s="16" t="n"/>
      <c r="E266" s="16" t="n"/>
      <c r="F266" s="16" t="n"/>
      <c r="G266" s="30" t="n"/>
      <c r="I266" s="16" t="n"/>
      <c r="J266" s="283" t="n"/>
      <c r="K266" s="164" t="inlineStr">
        <is>
          <t>Res PV - Daggett, CA - Constant</t>
        </is>
      </c>
      <c r="L266" s="192" t="n">
        <v>0</v>
      </c>
      <c r="M266" s="192" t="n">
        <v>0</v>
      </c>
      <c r="N266" s="192" t="n">
        <v>0</v>
      </c>
      <c r="O266" s="192" t="n">
        <v>0</v>
      </c>
      <c r="P266" s="192" t="n">
        <v>0</v>
      </c>
      <c r="Q266" s="192" t="n">
        <v>0</v>
      </c>
      <c r="R266" s="192" t="n">
        <v>0</v>
      </c>
      <c r="S266" s="192" t="n">
        <v>0</v>
      </c>
      <c r="T266" s="192" t="n">
        <v>0</v>
      </c>
      <c r="U266" s="192" t="n">
        <v>0</v>
      </c>
      <c r="V266" s="192" t="n">
        <v>0</v>
      </c>
      <c r="W266" s="192" t="n">
        <v>0</v>
      </c>
      <c r="X266" s="192" t="n">
        <v>0</v>
      </c>
      <c r="Y266" s="192" t="n">
        <v>0</v>
      </c>
      <c r="Z266" s="192" t="n">
        <v>0</v>
      </c>
      <c r="AA266" s="192" t="n">
        <v>0</v>
      </c>
      <c r="AB266" s="192" t="n">
        <v>0</v>
      </c>
      <c r="AC266" s="192" t="n">
        <v>0</v>
      </c>
      <c r="AD266" s="192" t="n">
        <v>0</v>
      </c>
      <c r="AE266" s="192" t="n">
        <v>0</v>
      </c>
      <c r="AF266" s="192" t="n">
        <v>0</v>
      </c>
      <c r="AG266" s="192" t="n">
        <v>0</v>
      </c>
      <c r="AH266" s="192" t="n">
        <v>0</v>
      </c>
      <c r="AI266" s="192" t="n">
        <v>0</v>
      </c>
      <c r="AJ266" s="192" t="n">
        <v>0</v>
      </c>
      <c r="AK266" s="192" t="n">
        <v>0</v>
      </c>
      <c r="AL266" s="192" t="n">
        <v>0</v>
      </c>
      <c r="AM266" s="192" t="n">
        <v>0</v>
      </c>
      <c r="AN266" s="192" t="n">
        <v>0</v>
      </c>
      <c r="AO266" s="192" t="n">
        <v>0</v>
      </c>
      <c r="AP266" s="192" t="n">
        <v>0</v>
      </c>
      <c r="AQ266" s="192" t="n">
        <v>0</v>
      </c>
      <c r="AR266" s="192" t="n">
        <v>0</v>
      </c>
      <c r="AS266" s="193" t="n">
        <v>0</v>
      </c>
      <c r="AT266" s="16" t="n"/>
      <c r="AU266" s="16" t="n"/>
      <c r="AV266" s="16" t="n"/>
      <c r="AW266" s="16" t="n"/>
      <c r="AX266" s="16" t="n"/>
      <c r="AY266" s="16" t="n"/>
      <c r="AZ266" s="16" t="n"/>
      <c r="BA266" s="16" t="n"/>
      <c r="BB266" s="16" t="n"/>
      <c r="BC266" s="16" t="n"/>
      <c r="BD266" s="16" t="n"/>
      <c r="BE266" s="16" t="n"/>
      <c r="BF266" s="16" t="n"/>
      <c r="BG266" s="16" t="n"/>
      <c r="BH266" s="16" t="n"/>
      <c r="BI266" s="16" t="n"/>
      <c r="BJ266" s="16" t="n"/>
      <c r="BK266" s="16" t="n"/>
      <c r="BL266" s="16" t="n"/>
      <c r="BM266" s="16" t="n"/>
    </row>
    <row r="267" ht="13.5" customHeight="1" s="251">
      <c r="A267" s="16" t="n"/>
      <c r="B267" s="16" t="n"/>
      <c r="C267" s="16" t="n"/>
      <c r="D267" s="16" t="n"/>
      <c r="E267" s="16" t="n"/>
      <c r="F267" s="16" t="n"/>
      <c r="G267" s="30" t="n"/>
      <c r="H267" s="97" t="n"/>
      <c r="I267" s="97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  <c r="S267" s="16" t="n"/>
      <c r="T267" s="16" t="n"/>
      <c r="U267" s="16" t="n"/>
      <c r="V267" s="16" t="n"/>
      <c r="W267" s="16" t="n"/>
      <c r="X267" s="16" t="n"/>
      <c r="Y267" s="16" t="n"/>
      <c r="Z267" s="16" t="n"/>
      <c r="AA267" s="16" t="n"/>
      <c r="AB267" s="16" t="n"/>
      <c r="AC267" s="16" t="n"/>
      <c r="AD267" s="16" t="n"/>
      <c r="AE267" s="16" t="n"/>
      <c r="AF267" s="16" t="n"/>
      <c r="AG267" s="16" t="n"/>
      <c r="AH267" s="16" t="n"/>
      <c r="AI267" s="16" t="n"/>
      <c r="AJ267" s="16" t="n"/>
      <c r="AK267" s="16" t="n"/>
      <c r="AL267" s="16" t="n"/>
      <c r="AM267" s="16" t="n"/>
      <c r="AN267" s="16" t="n"/>
      <c r="AO267" s="16" t="n"/>
      <c r="AP267" s="16" t="n"/>
      <c r="AQ267" s="16" t="n"/>
      <c r="AR267" s="16" t="n"/>
      <c r="AS267" s="16" t="n"/>
      <c r="AT267" s="16" t="n"/>
      <c r="AU267" s="16" t="n"/>
      <c r="AV267" s="16" t="n"/>
      <c r="AW267" s="16" t="n"/>
      <c r="AX267" s="16" t="n"/>
      <c r="AY267" s="16" t="n"/>
      <c r="AZ267" s="16" t="n"/>
      <c r="BA267" s="16" t="n"/>
      <c r="BB267" s="16" t="n"/>
      <c r="BC267" s="16" t="n"/>
      <c r="BD267" s="16" t="n"/>
      <c r="BE267" s="16" t="n"/>
      <c r="BF267" s="16" t="n"/>
      <c r="BG267" s="16" t="n"/>
      <c r="BH267" s="16" t="n"/>
      <c r="BI267" s="16" t="n"/>
      <c r="BJ267" s="16" t="n"/>
      <c r="BK267" s="16" t="n"/>
      <c r="BL267" s="16" t="n"/>
      <c r="BM267" s="16" t="n"/>
    </row>
    <row r="268" ht="13.5" customHeight="1" s="251">
      <c r="A268" s="16" t="n"/>
      <c r="B268" s="16" t="n"/>
      <c r="C268" s="16" t="n"/>
      <c r="D268" s="16" t="n"/>
      <c r="E268" s="16" t="n"/>
      <c r="F268" s="16" t="n"/>
      <c r="G268" s="30" t="n"/>
      <c r="H268" s="101" t="n"/>
      <c r="I268" s="101" t="n"/>
      <c r="J268" s="16" t="n"/>
      <c r="K268" s="16" t="n"/>
      <c r="L268" s="157" t="n">
        <v>2017</v>
      </c>
      <c r="M268" s="157" t="n">
        <v>2018</v>
      </c>
      <c r="N268" s="157" t="n">
        <v>2019</v>
      </c>
      <c r="O268" s="157" t="n">
        <v>2020</v>
      </c>
      <c r="P268" s="157" t="n">
        <v>2021</v>
      </c>
      <c r="Q268" s="157" t="n">
        <v>2022</v>
      </c>
      <c r="R268" s="157" t="n">
        <v>2023</v>
      </c>
      <c r="S268" s="157" t="n">
        <v>2024</v>
      </c>
      <c r="T268" s="157" t="n">
        <v>2025</v>
      </c>
      <c r="U268" s="157" t="n">
        <v>2026</v>
      </c>
      <c r="V268" s="157" t="n">
        <v>2027</v>
      </c>
      <c r="W268" s="157" t="n">
        <v>2028</v>
      </c>
      <c r="X268" s="157" t="n">
        <v>2029</v>
      </c>
      <c r="Y268" s="157" t="n">
        <v>2030</v>
      </c>
      <c r="Z268" s="157" t="n">
        <v>2031</v>
      </c>
      <c r="AA268" s="157" t="n">
        <v>2032</v>
      </c>
      <c r="AB268" s="157" t="n">
        <v>2033</v>
      </c>
      <c r="AC268" s="157" t="n">
        <v>2034</v>
      </c>
      <c r="AD268" s="157" t="n">
        <v>2035</v>
      </c>
      <c r="AE268" s="157" t="n">
        <v>2036</v>
      </c>
      <c r="AF268" s="157" t="n">
        <v>2037</v>
      </c>
      <c r="AG268" s="157" t="n">
        <v>2038</v>
      </c>
      <c r="AH268" s="157" t="n">
        <v>2039</v>
      </c>
      <c r="AI268" s="157" t="n">
        <v>2040</v>
      </c>
      <c r="AJ268" s="157" t="n">
        <v>2041</v>
      </c>
      <c r="AK268" s="157" t="n">
        <v>2042</v>
      </c>
      <c r="AL268" s="157" t="n">
        <v>2043</v>
      </c>
      <c r="AM268" s="157" t="n">
        <v>2044</v>
      </c>
      <c r="AN268" s="157" t="n">
        <v>2045</v>
      </c>
      <c r="AO268" s="157" t="n">
        <v>2046</v>
      </c>
      <c r="AP268" s="157" t="n">
        <v>2047</v>
      </c>
      <c r="AQ268" s="157" t="n">
        <v>2048</v>
      </c>
      <c r="AR268" s="157" t="n">
        <v>2049</v>
      </c>
      <c r="AS268" s="157" t="n">
        <v>2050</v>
      </c>
      <c r="AT268" s="16" t="n"/>
      <c r="AU268" s="16" t="n"/>
      <c r="AV268" s="16" t="n"/>
      <c r="AW268" s="16" t="n"/>
      <c r="AX268" s="16" t="n"/>
      <c r="AY268" s="16" t="n"/>
      <c r="AZ268" s="16" t="n"/>
      <c r="BA268" s="16" t="n"/>
      <c r="BB268" s="16" t="n"/>
      <c r="BC268" s="16" t="n"/>
      <c r="BD268" s="16" t="n"/>
      <c r="BE268" s="16" t="n"/>
      <c r="BF268" s="16" t="n"/>
      <c r="BG268" s="16" t="n"/>
      <c r="BH268" s="16" t="n"/>
      <c r="BI268" s="16" t="n"/>
      <c r="BJ268" s="16" t="n"/>
      <c r="BK268" s="16" t="n"/>
      <c r="BL268" s="16" t="n"/>
      <c r="BM268" s="16" t="n"/>
    </row>
    <row r="269" ht="13.5" customHeight="1" s="251">
      <c r="A269" s="16" t="n"/>
      <c r="B269" s="16" t="n"/>
      <c r="C269" s="16" t="n"/>
      <c r="D269" s="16" t="n"/>
      <c r="E269" s="16" t="n"/>
      <c r="F269" s="16" t="n"/>
      <c r="G269" s="30" t="n"/>
      <c r="H269" s="279" t="inlineStr">
        <is>
          <t>LCOE</t>
        </is>
      </c>
      <c r="I269" s="16" t="n"/>
      <c r="J269" s="281" t="inlineStr">
        <is>
          <t>Levelized Cost of Energy ($/MWh)</t>
        </is>
      </c>
      <c r="K269" s="160" t="inlineStr">
        <is>
          <t>Res PV - Seattle - Low</t>
        </is>
      </c>
      <c r="L269" s="205">
        <f> ((L230 * L294 * $S$54 * (L151 * 1 + L252) +L168) * 1000 / (L100 * 8760)) + L185 + 0</f>
        <v/>
      </c>
      <c r="M269" s="205">
        <f> ((M230 * M294 * $S$54 * (M151 * 1 + M252) +M168) * 1000 / (M100 * 8760)) + M185 + 0</f>
        <v/>
      </c>
      <c r="N269" s="205">
        <f> ((N230 * N294 * $S$54 * (N151 * 1 + N252) +N168) * 1000 / (N100 * 8760)) + N185 + 0</f>
        <v/>
      </c>
      <c r="O269" s="205">
        <f> ((O230 * O294 * $S$54 * (O151 * 1 + O252) +O168) * 1000 / (O100 * 8760)) + O185 + 0</f>
        <v/>
      </c>
      <c r="P269" s="205">
        <f> ((P230 * P294 * $S$54 * (P151 * 1 + P252) +P168) * 1000 / (P100 * 8760)) + P185 + 0</f>
        <v/>
      </c>
      <c r="Q269" s="205">
        <f> ((Q230 * Q294 * $S$54 * (Q151 * 1 + Q252) +Q168) * 1000 / (Q100 * 8760)) + Q185 + 0</f>
        <v/>
      </c>
      <c r="R269" s="205">
        <f> ((R230 * R294 * $S$54 * (R151 * 1 + R252) +R168) * 1000 / (R100 * 8760)) + R185 + 0</f>
        <v/>
      </c>
      <c r="S269" s="205">
        <f> ((S230 * S294 * $S$54 * (S151 * 1 + S252) +S168) * 1000 / (S100 * 8760)) + S185 + 0</f>
        <v/>
      </c>
      <c r="T269" s="205">
        <f> ((T230 * T294 * $S$54 * (T151 * 1 + T252) +T168) * 1000 / (T100 * 8760)) + T185 + 0</f>
        <v/>
      </c>
      <c r="U269" s="205">
        <f> ((U230 * U294 * $S$54 * (U151 * 1 + U252) +U168) * 1000 / (U100 * 8760)) + U185 + 0</f>
        <v/>
      </c>
      <c r="V269" s="205">
        <f> ((V230 * V294 * $S$54 * (V151 * 1 + V252) +V168) * 1000 / (V100 * 8760)) + V185 + 0</f>
        <v/>
      </c>
      <c r="W269" s="205">
        <f> ((W230 * W294 * $S$54 * (W151 * 1 + W252) +W168) * 1000 / (W100 * 8760)) + W185 + 0</f>
        <v/>
      </c>
      <c r="X269" s="205">
        <f> ((X230 * X294 * $S$54 * (X151 * 1 + X252) +X168) * 1000 / (X100 * 8760)) + X185 + 0</f>
        <v/>
      </c>
      <c r="Y269" s="205">
        <f> ((Y230 * Y294 * $S$54 * (Y151 * 1 + Y252) +Y168) * 1000 / (Y100 * 8760)) + Y185 + 0</f>
        <v/>
      </c>
      <c r="Z269" s="205">
        <f> ((Z230 * Z294 * $S$54 * (Z151 * 1 + Z252) +Z168) * 1000 / (Z100 * 8760)) + Z185 + 0</f>
        <v/>
      </c>
      <c r="AA269" s="205">
        <f> ((AA230 * AA294 * $S$54 * (AA151 * 1 + AA252) +AA168) * 1000 / (AA100 * 8760)) + AA185 + 0</f>
        <v/>
      </c>
      <c r="AB269" s="205">
        <f> ((AB230 * AB294 * $S$54 * (AB151 * 1 + AB252) +AB168) * 1000 / (AB100 * 8760)) + AB185 + 0</f>
        <v/>
      </c>
      <c r="AC269" s="205">
        <f> ((AC230 * AC294 * $S$54 * (AC151 * 1 + AC252) +AC168) * 1000 / (AC100 * 8760)) + AC185 + 0</f>
        <v/>
      </c>
      <c r="AD269" s="205">
        <f> ((AD230 * AD294 * $S$54 * (AD151 * 1 + AD252) +AD168) * 1000 / (AD100 * 8760)) + AD185 + 0</f>
        <v/>
      </c>
      <c r="AE269" s="205">
        <f> ((AE230 * AE294 * $S$54 * (AE151 * 1 + AE252) +AE168) * 1000 / (AE100 * 8760)) + AE185 + 0</f>
        <v/>
      </c>
      <c r="AF269" s="205">
        <f> ((AF230 * AF294 * $S$54 * (AF151 * 1 + AF252) +AF168) * 1000 / (AF100 * 8760)) + AF185 + 0</f>
        <v/>
      </c>
      <c r="AG269" s="205">
        <f> ((AG230 * AG294 * $S$54 * (AG151 * 1 + AG252) +AG168) * 1000 / (AG100 * 8760)) + AG185 + 0</f>
        <v/>
      </c>
      <c r="AH269" s="205">
        <f> ((AH230 * AH294 * $S$54 * (AH151 * 1 + AH252) +AH168) * 1000 / (AH100 * 8760)) + AH185 + 0</f>
        <v/>
      </c>
      <c r="AI269" s="205">
        <f> ((AI230 * AI294 * $S$54 * (AI151 * 1 + AI252) +AI168) * 1000 / (AI100 * 8760)) + AI185 + 0</f>
        <v/>
      </c>
      <c r="AJ269" s="205">
        <f> ((AJ230 * AJ294 * $S$54 * (AJ151 * 1 + AJ252) +AJ168) * 1000 / (AJ100 * 8760)) + AJ185 + 0</f>
        <v/>
      </c>
      <c r="AK269" s="205">
        <f> ((AK230 * AK294 * $S$54 * (AK151 * 1 + AK252) +AK168) * 1000 / (AK100 * 8760)) + AK185 + 0</f>
        <v/>
      </c>
      <c r="AL269" s="205">
        <f> ((AL230 * AL294 * $S$54 * (AL151 * 1 + AL252) +AL168) * 1000 / (AL100 * 8760)) + AL185 + 0</f>
        <v/>
      </c>
      <c r="AM269" s="205">
        <f> ((AM230 * AM294 * $S$54 * (AM151 * 1 + AM252) +AM168) * 1000 / (AM100 * 8760)) + AM185 + 0</f>
        <v/>
      </c>
      <c r="AN269" s="205">
        <f> ((AN230 * AN294 * $S$54 * (AN151 * 1 + AN252) +AN168) * 1000 / (AN100 * 8760)) + AN185 + 0</f>
        <v/>
      </c>
      <c r="AO269" s="205">
        <f> ((AO230 * AO294 * $S$54 * (AO151 * 1 + AO252) +AO168) * 1000 / (AO100 * 8760)) + AO185 + 0</f>
        <v/>
      </c>
      <c r="AP269" s="205">
        <f> ((AP230 * AP294 * $S$54 * (AP151 * 1 + AP252) +AP168) * 1000 / (AP100 * 8760)) + AP185 + 0</f>
        <v/>
      </c>
      <c r="AQ269" s="205">
        <f> ((AQ230 * AQ294 * $S$54 * (AQ151 * 1 + AQ252) +AQ168) * 1000 / (AQ100 * 8760)) + AQ185 + 0</f>
        <v/>
      </c>
      <c r="AR269" s="205">
        <f> ((AR230 * AR294 * $S$54 * (AR151 * 1 + AR252) +AR168) * 1000 / (AR100 * 8760)) + AR185 + 0</f>
        <v/>
      </c>
      <c r="AS269" s="205">
        <f> ((AS230 * AS294 * $S$54 * (AS151 * 1 + AS252) +AS168) * 1000 / (AS100 * 8760)) + AS185 + 0</f>
        <v/>
      </c>
      <c r="AT269" s="16" t="n"/>
      <c r="AU269" s="16" t="n"/>
      <c r="AV269" s="16" t="n"/>
      <c r="AW269" s="16" t="n"/>
      <c r="AX269" s="16" t="n"/>
      <c r="AY269" s="16" t="n"/>
      <c r="AZ269" s="16" t="n"/>
      <c r="BA269" s="16" t="n"/>
      <c r="BB269" s="16" t="n"/>
      <c r="BC269" s="16" t="n"/>
      <c r="BD269" s="16" t="n"/>
      <c r="BE269" s="16" t="n"/>
      <c r="BF269" s="16" t="n"/>
      <c r="BG269" s="16" t="n"/>
      <c r="BH269" s="16" t="n"/>
      <c r="BI269" s="16" t="n"/>
      <c r="BJ269" s="16" t="n"/>
      <c r="BK269" s="16" t="n"/>
      <c r="BL269" s="16" t="n"/>
      <c r="BM269" s="16" t="n"/>
    </row>
    <row r="270" ht="13.5" customHeight="1" s="251">
      <c r="A270" s="16" t="n"/>
      <c r="B270" s="16" t="n"/>
      <c r="C270" s="16" t="n"/>
      <c r="D270" s="16" t="n"/>
      <c r="E270" s="16" t="n"/>
      <c r="F270" s="16" t="n"/>
      <c r="G270" s="30" t="n"/>
      <c r="I270" s="16" t="n"/>
      <c r="J270" s="282" t="n"/>
      <c r="K270" s="19" t="inlineStr">
        <is>
          <t>Res PV - Seattle - Mid</t>
        </is>
      </c>
      <c r="L270" s="206">
        <f> ((L231 * L295 * $S$54 * (L152 * 1 + L253) +L169) * 1000 / (L101 * 8760)) + L186 + 0</f>
        <v/>
      </c>
      <c r="M270" s="206">
        <f> ((M231 * M295 * $S$54 * (M152 * 1 + M253) +M169) * 1000 / (M101 * 8760)) + M186 + 0</f>
        <v/>
      </c>
      <c r="N270" s="206">
        <f> ((N231 * N295 * $S$54 * (N152 * 1 + N253) +N169) * 1000 / (N101 * 8760)) + N186 + 0</f>
        <v/>
      </c>
      <c r="O270" s="206">
        <f> ((O231 * O295 * $S$54 * (O152 * 1 + O253) +O169) * 1000 / (O101 * 8760)) + O186 + 0</f>
        <v/>
      </c>
      <c r="P270" s="206">
        <f> ((P231 * P295 * $S$54 * (P152 * 1 + P253) +P169) * 1000 / (P101 * 8760)) + P186 + 0</f>
        <v/>
      </c>
      <c r="Q270" s="206">
        <f> ((Q231 * Q295 * $S$54 * (Q152 * 1 + Q253) +Q169) * 1000 / (Q101 * 8760)) + Q186 + 0</f>
        <v/>
      </c>
      <c r="R270" s="206">
        <f> ((R231 * R295 * $S$54 * (R152 * 1 + R253) +R169) * 1000 / (R101 * 8760)) + R186 + 0</f>
        <v/>
      </c>
      <c r="S270" s="206">
        <f> ((S231 * S295 * $S$54 * (S152 * 1 + S253) +S169) * 1000 / (S101 * 8760)) + S186 + 0</f>
        <v/>
      </c>
      <c r="T270" s="206">
        <f> ((T231 * T295 * $S$54 * (T152 * 1 + T253) +T169) * 1000 / (T101 * 8760)) + T186 + 0</f>
        <v/>
      </c>
      <c r="U270" s="206">
        <f> ((U231 * U295 * $S$54 * (U152 * 1 + U253) +U169) * 1000 / (U101 * 8760)) + U186 + 0</f>
        <v/>
      </c>
      <c r="V270" s="206">
        <f> ((V231 * V295 * $S$54 * (V152 * 1 + V253) +V169) * 1000 / (V101 * 8760)) + V186 + 0</f>
        <v/>
      </c>
      <c r="W270" s="206">
        <f> ((W231 * W295 * $S$54 * (W152 * 1 + W253) +W169) * 1000 / (W101 * 8760)) + W186 + 0</f>
        <v/>
      </c>
      <c r="X270" s="206">
        <f> ((X231 * X295 * $S$54 * (X152 * 1 + X253) +X169) * 1000 / (X101 * 8760)) + X186 + 0</f>
        <v/>
      </c>
      <c r="Y270" s="206">
        <f> ((Y231 * Y295 * $S$54 * (Y152 * 1 + Y253) +Y169) * 1000 / (Y101 * 8760)) + Y186 + 0</f>
        <v/>
      </c>
      <c r="Z270" s="206">
        <f> ((Z231 * Z295 * $S$54 * (Z152 * 1 + Z253) +Z169) * 1000 / (Z101 * 8760)) + Z186 + 0</f>
        <v/>
      </c>
      <c r="AA270" s="206">
        <f> ((AA231 * AA295 * $S$54 * (AA152 * 1 + AA253) +AA169) * 1000 / (AA101 * 8760)) + AA186 + 0</f>
        <v/>
      </c>
      <c r="AB270" s="206">
        <f> ((AB231 * AB295 * $S$54 * (AB152 * 1 + AB253) +AB169) * 1000 / (AB101 * 8760)) + AB186 + 0</f>
        <v/>
      </c>
      <c r="AC270" s="206">
        <f> ((AC231 * AC295 * $S$54 * (AC152 * 1 + AC253) +AC169) * 1000 / (AC101 * 8760)) + AC186 + 0</f>
        <v/>
      </c>
      <c r="AD270" s="206">
        <f> ((AD231 * AD295 * $S$54 * (AD152 * 1 + AD253) +AD169) * 1000 / (AD101 * 8760)) + AD186 + 0</f>
        <v/>
      </c>
      <c r="AE270" s="206">
        <f> ((AE231 * AE295 * $S$54 * (AE152 * 1 + AE253) +AE169) * 1000 / (AE101 * 8760)) + AE186 + 0</f>
        <v/>
      </c>
      <c r="AF270" s="206">
        <f> ((AF231 * AF295 * $S$54 * (AF152 * 1 + AF253) +AF169) * 1000 / (AF101 * 8760)) + AF186 + 0</f>
        <v/>
      </c>
      <c r="AG270" s="206">
        <f> ((AG231 * AG295 * $S$54 * (AG152 * 1 + AG253) +AG169) * 1000 / (AG101 * 8760)) + AG186 + 0</f>
        <v/>
      </c>
      <c r="AH270" s="206">
        <f> ((AH231 * AH295 * $S$54 * (AH152 * 1 + AH253) +AH169) * 1000 / (AH101 * 8760)) + AH186 + 0</f>
        <v/>
      </c>
      <c r="AI270" s="206">
        <f> ((AI231 * AI295 * $S$54 * (AI152 * 1 + AI253) +AI169) * 1000 / (AI101 * 8760)) + AI186 + 0</f>
        <v/>
      </c>
      <c r="AJ270" s="206">
        <f> ((AJ231 * AJ295 * $S$54 * (AJ152 * 1 + AJ253) +AJ169) * 1000 / (AJ101 * 8760)) + AJ186 + 0</f>
        <v/>
      </c>
      <c r="AK270" s="206">
        <f> ((AK231 * AK295 * $S$54 * (AK152 * 1 + AK253) +AK169) * 1000 / (AK101 * 8760)) + AK186 + 0</f>
        <v/>
      </c>
      <c r="AL270" s="206">
        <f> ((AL231 * AL295 * $S$54 * (AL152 * 1 + AL253) +AL169) * 1000 / (AL101 * 8760)) + AL186 + 0</f>
        <v/>
      </c>
      <c r="AM270" s="206">
        <f> ((AM231 * AM295 * $S$54 * (AM152 * 1 + AM253) +AM169) * 1000 / (AM101 * 8760)) + AM186 + 0</f>
        <v/>
      </c>
      <c r="AN270" s="206">
        <f> ((AN231 * AN295 * $S$54 * (AN152 * 1 + AN253) +AN169) * 1000 / (AN101 * 8760)) + AN186 + 0</f>
        <v/>
      </c>
      <c r="AO270" s="206">
        <f> ((AO231 * AO295 * $S$54 * (AO152 * 1 + AO253) +AO169) * 1000 / (AO101 * 8760)) + AO186 + 0</f>
        <v/>
      </c>
      <c r="AP270" s="206">
        <f> ((AP231 * AP295 * $S$54 * (AP152 * 1 + AP253) +AP169) * 1000 / (AP101 * 8760)) + AP186 + 0</f>
        <v/>
      </c>
      <c r="AQ270" s="206">
        <f> ((AQ231 * AQ295 * $S$54 * (AQ152 * 1 + AQ253) +AQ169) * 1000 / (AQ101 * 8760)) + AQ186 + 0</f>
        <v/>
      </c>
      <c r="AR270" s="206">
        <f> ((AR231 * AR295 * $S$54 * (AR152 * 1 + AR253) +AR169) * 1000 / (AR101 * 8760)) + AR186 + 0</f>
        <v/>
      </c>
      <c r="AS270" s="206">
        <f> ((AS231 * AS295 * $S$54 * (AS152 * 1 + AS253) +AS169) * 1000 / (AS101 * 8760)) + AS186 + 0</f>
        <v/>
      </c>
      <c r="AT270" s="16" t="n"/>
      <c r="AU270" s="16" t="n"/>
      <c r="AV270" s="16" t="n"/>
      <c r="AW270" s="16" t="n"/>
      <c r="AX270" s="16" t="n"/>
      <c r="AY270" s="16" t="n"/>
      <c r="AZ270" s="16" t="n"/>
      <c r="BA270" s="16" t="n"/>
      <c r="BB270" s="16" t="n"/>
      <c r="BC270" s="16" t="n"/>
      <c r="BD270" s="16" t="n"/>
      <c r="BE270" s="16" t="n"/>
      <c r="BF270" s="16" t="n"/>
      <c r="BG270" s="16" t="n"/>
      <c r="BH270" s="16" t="n"/>
      <c r="BI270" s="16" t="n"/>
      <c r="BJ270" s="16" t="n"/>
      <c r="BK270" s="16" t="n"/>
      <c r="BL270" s="16" t="n"/>
      <c r="BM270" s="16" t="n"/>
    </row>
    <row r="271" ht="13.5" customHeight="1" s="251">
      <c r="A271" s="16" t="n"/>
      <c r="B271" s="16" t="n"/>
      <c r="C271" s="16" t="n"/>
      <c r="D271" s="16" t="n"/>
      <c r="E271" s="16" t="n"/>
      <c r="F271" s="16" t="n"/>
      <c r="G271" s="30" t="n"/>
      <c r="I271" s="16" t="n"/>
      <c r="J271" s="282" t="n"/>
      <c r="K271" s="164" t="inlineStr">
        <is>
          <t>Res PV - Seattle - Constant</t>
        </is>
      </c>
      <c r="L271" s="207">
        <f> ((L232 * L296 * $S$54 * (L153 * 1 + L254) +L170) * 1000 / (L102 * 8760)) + L187 + 0</f>
        <v/>
      </c>
      <c r="M271" s="207">
        <f> ((M232 * M296 * $S$54 * (M153 * 1 + M254) +M170) * 1000 / (M102 * 8760)) + M187 + 0</f>
        <v/>
      </c>
      <c r="N271" s="207">
        <f> ((N232 * N296 * $S$54 * (N153 * 1 + N254) +N170) * 1000 / (N102 * 8760)) + N187 + 0</f>
        <v/>
      </c>
      <c r="O271" s="207">
        <f> ((O232 * O296 * $S$54 * (O153 * 1 + O254) +O170) * 1000 / (O102 * 8760)) + O187 + 0</f>
        <v/>
      </c>
      <c r="P271" s="207">
        <f> ((P232 * P296 * $S$54 * (P153 * 1 + P254) +P170) * 1000 / (P102 * 8760)) + P187 + 0</f>
        <v/>
      </c>
      <c r="Q271" s="207">
        <f> ((Q232 * Q296 * $S$54 * (Q153 * 1 + Q254) +Q170) * 1000 / (Q102 * 8760)) + Q187 + 0</f>
        <v/>
      </c>
      <c r="R271" s="207">
        <f> ((R232 * R296 * $S$54 * (R153 * 1 + R254) +R170) * 1000 / (R102 * 8760)) + R187 + 0</f>
        <v/>
      </c>
      <c r="S271" s="207">
        <f> ((S232 * S296 * $S$54 * (S153 * 1 + S254) +S170) * 1000 / (S102 * 8760)) + S187 + 0</f>
        <v/>
      </c>
      <c r="T271" s="207">
        <f> ((T232 * T296 * $S$54 * (T153 * 1 + T254) +T170) * 1000 / (T102 * 8760)) + T187 + 0</f>
        <v/>
      </c>
      <c r="U271" s="207">
        <f> ((U232 * U296 * $S$54 * (U153 * 1 + U254) +U170) * 1000 / (U102 * 8760)) + U187 + 0</f>
        <v/>
      </c>
      <c r="V271" s="207">
        <f> ((V232 * V296 * $S$54 * (V153 * 1 + V254) +V170) * 1000 / (V102 * 8760)) + V187 + 0</f>
        <v/>
      </c>
      <c r="W271" s="207">
        <f> ((W232 * W296 * $S$54 * (W153 * 1 + W254) +W170) * 1000 / (W102 * 8760)) + W187 + 0</f>
        <v/>
      </c>
      <c r="X271" s="207">
        <f> ((X232 * X296 * $S$54 * (X153 * 1 + X254) +X170) * 1000 / (X102 * 8760)) + X187 + 0</f>
        <v/>
      </c>
      <c r="Y271" s="207">
        <f> ((Y232 * Y296 * $S$54 * (Y153 * 1 + Y254) +Y170) * 1000 / (Y102 * 8760)) + Y187 + 0</f>
        <v/>
      </c>
      <c r="Z271" s="207">
        <f> ((Z232 * Z296 * $S$54 * (Z153 * 1 + Z254) +Z170) * 1000 / (Z102 * 8760)) + Z187 + 0</f>
        <v/>
      </c>
      <c r="AA271" s="207">
        <f> ((AA232 * AA296 * $S$54 * (AA153 * 1 + AA254) +AA170) * 1000 / (AA102 * 8760)) + AA187 + 0</f>
        <v/>
      </c>
      <c r="AB271" s="207">
        <f> ((AB232 * AB296 * $S$54 * (AB153 * 1 + AB254) +AB170) * 1000 / (AB102 * 8760)) + AB187 + 0</f>
        <v/>
      </c>
      <c r="AC271" s="207">
        <f> ((AC232 * AC296 * $S$54 * (AC153 * 1 + AC254) +AC170) * 1000 / (AC102 * 8760)) + AC187 + 0</f>
        <v/>
      </c>
      <c r="AD271" s="207">
        <f> ((AD232 * AD296 * $S$54 * (AD153 * 1 + AD254) +AD170) * 1000 / (AD102 * 8760)) + AD187 + 0</f>
        <v/>
      </c>
      <c r="AE271" s="207">
        <f> ((AE232 * AE296 * $S$54 * (AE153 * 1 + AE254) +AE170) * 1000 / (AE102 * 8760)) + AE187 + 0</f>
        <v/>
      </c>
      <c r="AF271" s="207">
        <f> ((AF232 * AF296 * $S$54 * (AF153 * 1 + AF254) +AF170) * 1000 / (AF102 * 8760)) + AF187 + 0</f>
        <v/>
      </c>
      <c r="AG271" s="207">
        <f> ((AG232 * AG296 * $S$54 * (AG153 * 1 + AG254) +AG170) * 1000 / (AG102 * 8760)) + AG187 + 0</f>
        <v/>
      </c>
      <c r="AH271" s="207">
        <f> ((AH232 * AH296 * $S$54 * (AH153 * 1 + AH254) +AH170) * 1000 / (AH102 * 8760)) + AH187 + 0</f>
        <v/>
      </c>
      <c r="AI271" s="207">
        <f> ((AI232 * AI296 * $S$54 * (AI153 * 1 + AI254) +AI170) * 1000 / (AI102 * 8760)) + AI187 + 0</f>
        <v/>
      </c>
      <c r="AJ271" s="207">
        <f> ((AJ232 * AJ296 * $S$54 * (AJ153 * 1 + AJ254) +AJ170) * 1000 / (AJ102 * 8760)) + AJ187 + 0</f>
        <v/>
      </c>
      <c r="AK271" s="207">
        <f> ((AK232 * AK296 * $S$54 * (AK153 * 1 + AK254) +AK170) * 1000 / (AK102 * 8760)) + AK187 + 0</f>
        <v/>
      </c>
      <c r="AL271" s="207">
        <f> ((AL232 * AL296 * $S$54 * (AL153 * 1 + AL254) +AL170) * 1000 / (AL102 * 8760)) + AL187 + 0</f>
        <v/>
      </c>
      <c r="AM271" s="207">
        <f> ((AM232 * AM296 * $S$54 * (AM153 * 1 + AM254) +AM170) * 1000 / (AM102 * 8760)) + AM187 + 0</f>
        <v/>
      </c>
      <c r="AN271" s="207">
        <f> ((AN232 * AN296 * $S$54 * (AN153 * 1 + AN254) +AN170) * 1000 / (AN102 * 8760)) + AN187 + 0</f>
        <v/>
      </c>
      <c r="AO271" s="207">
        <f> ((AO232 * AO296 * $S$54 * (AO153 * 1 + AO254) +AO170) * 1000 / (AO102 * 8760)) + AO187 + 0</f>
        <v/>
      </c>
      <c r="AP271" s="207">
        <f> ((AP232 * AP296 * $S$54 * (AP153 * 1 + AP254) +AP170) * 1000 / (AP102 * 8760)) + AP187 + 0</f>
        <v/>
      </c>
      <c r="AQ271" s="207">
        <f> ((AQ232 * AQ296 * $S$54 * (AQ153 * 1 + AQ254) +AQ170) * 1000 / (AQ102 * 8760)) + AQ187 + 0</f>
        <v/>
      </c>
      <c r="AR271" s="207">
        <f> ((AR232 * AR296 * $S$54 * (AR153 * 1 + AR254) +AR170) * 1000 / (AR102 * 8760)) + AR187 + 0</f>
        <v/>
      </c>
      <c r="AS271" s="207">
        <f> ((AS232 * AS296 * $S$54 * (AS153 * 1 + AS254) +AS170) * 1000 / (AS102 * 8760)) + AS187 + 0</f>
        <v/>
      </c>
      <c r="AT271" s="16" t="n"/>
      <c r="AU271" s="16" t="n"/>
      <c r="AV271" s="16" t="n"/>
      <c r="AW271" s="16" t="n"/>
      <c r="AX271" s="16" t="n"/>
      <c r="AY271" s="16" t="n"/>
      <c r="AZ271" s="16" t="n"/>
      <c r="BA271" s="16" t="n"/>
      <c r="BB271" s="16" t="n"/>
      <c r="BC271" s="16" t="n"/>
      <c r="BD271" s="16" t="n"/>
      <c r="BE271" s="16" t="n"/>
      <c r="BF271" s="16" t="n"/>
      <c r="BG271" s="16" t="n"/>
      <c r="BH271" s="16" t="n"/>
      <c r="BI271" s="16" t="n"/>
      <c r="BJ271" s="16" t="n"/>
      <c r="BK271" s="16" t="n"/>
      <c r="BL271" s="16" t="n"/>
      <c r="BM271" s="16" t="n"/>
    </row>
    <row r="272" ht="13.5" customHeight="1" s="251">
      <c r="A272" s="16" t="n"/>
      <c r="B272" s="16" t="n"/>
      <c r="C272" s="16" t="n"/>
      <c r="D272" s="16" t="n"/>
      <c r="E272" s="16" t="n"/>
      <c r="F272" s="16" t="n"/>
      <c r="G272" s="30" t="n"/>
      <c r="I272" s="16" t="n"/>
      <c r="J272" s="282" t="n"/>
      <c r="K272" s="160" t="inlineStr">
        <is>
          <t>Res PV - Chicago - Low</t>
        </is>
      </c>
      <c r="L272" s="205">
        <f> ((L230 * L294 * $S$54 * (L154 * 1 + L255) +L171) * 1000 / (L103 * 8760)) + L188 + 0</f>
        <v/>
      </c>
      <c r="M272" s="205">
        <f> ((M230 * M294 * $S$54 * (M154 * 1 + M255) +M171) * 1000 / (M103 * 8760)) + M188 + 0</f>
        <v/>
      </c>
      <c r="N272" s="205">
        <f> ((N230 * N294 * $S$54 * (N154 * 1 + N255) +N171) * 1000 / (N103 * 8760)) + N188 + 0</f>
        <v/>
      </c>
      <c r="O272" s="205">
        <f> ((O230 * O294 * $S$54 * (O154 * 1 + O255) +O171) * 1000 / (O103 * 8760)) + O188 + 0</f>
        <v/>
      </c>
      <c r="P272" s="205">
        <f> ((P230 * P294 * $S$54 * (P154 * 1 + P255) +P171) * 1000 / (P103 * 8760)) + P188 + 0</f>
        <v/>
      </c>
      <c r="Q272" s="205">
        <f> ((Q230 * Q294 * $S$54 * (Q154 * 1 + Q255) +Q171) * 1000 / (Q103 * 8760)) + Q188 + 0</f>
        <v/>
      </c>
      <c r="R272" s="205">
        <f> ((R230 * R294 * $S$54 * (R154 * 1 + R255) +R171) * 1000 / (R103 * 8760)) + R188 + 0</f>
        <v/>
      </c>
      <c r="S272" s="205">
        <f> ((S230 * S294 * $S$54 * (S154 * 1 + S255) +S171) * 1000 / (S103 * 8760)) + S188 + 0</f>
        <v/>
      </c>
      <c r="T272" s="205">
        <f> ((T230 * T294 * $S$54 * (T154 * 1 + T255) +T171) * 1000 / (T103 * 8760)) + T188 + 0</f>
        <v/>
      </c>
      <c r="U272" s="205">
        <f> ((U230 * U294 * $S$54 * (U154 * 1 + U255) +U171) * 1000 / (U103 * 8760)) + U188 + 0</f>
        <v/>
      </c>
      <c r="V272" s="205">
        <f> ((V230 * V294 * $S$54 * (V154 * 1 + V255) +V171) * 1000 / (V103 * 8760)) + V188 + 0</f>
        <v/>
      </c>
      <c r="W272" s="205">
        <f> ((W230 * W294 * $S$54 * (W154 * 1 + W255) +W171) * 1000 / (W103 * 8760)) + W188 + 0</f>
        <v/>
      </c>
      <c r="X272" s="205">
        <f> ((X230 * X294 * $S$54 * (X154 * 1 + X255) +X171) * 1000 / (X103 * 8760)) + X188 + 0</f>
        <v/>
      </c>
      <c r="Y272" s="205">
        <f> ((Y230 * Y294 * $S$54 * (Y154 * 1 + Y255) +Y171) * 1000 / (Y103 * 8760)) + Y188 + 0</f>
        <v/>
      </c>
      <c r="Z272" s="205">
        <f> ((Z230 * Z294 * $S$54 * (Z154 * 1 + Z255) +Z171) * 1000 / (Z103 * 8760)) + Z188 + 0</f>
        <v/>
      </c>
      <c r="AA272" s="205">
        <f> ((AA230 * AA294 * $S$54 * (AA154 * 1 + AA255) +AA171) * 1000 / (AA103 * 8760)) + AA188 + 0</f>
        <v/>
      </c>
      <c r="AB272" s="205">
        <f> ((AB230 * AB294 * $S$54 * (AB154 * 1 + AB255) +AB171) * 1000 / (AB103 * 8760)) + AB188 + 0</f>
        <v/>
      </c>
      <c r="AC272" s="205">
        <f> ((AC230 * AC294 * $S$54 * (AC154 * 1 + AC255) +AC171) * 1000 / (AC103 * 8760)) + AC188 + 0</f>
        <v/>
      </c>
      <c r="AD272" s="205">
        <f> ((AD230 * AD294 * $S$54 * (AD154 * 1 + AD255) +AD171) * 1000 / (AD103 * 8760)) + AD188 + 0</f>
        <v/>
      </c>
      <c r="AE272" s="205">
        <f> ((AE230 * AE294 * $S$54 * (AE154 * 1 + AE255) +AE171) * 1000 / (AE103 * 8760)) + AE188 + 0</f>
        <v/>
      </c>
      <c r="AF272" s="205">
        <f> ((AF230 * AF294 * $S$54 * (AF154 * 1 + AF255) +AF171) * 1000 / (AF103 * 8760)) + AF188 + 0</f>
        <v/>
      </c>
      <c r="AG272" s="205">
        <f> ((AG230 * AG294 * $S$54 * (AG154 * 1 + AG255) +AG171) * 1000 / (AG103 * 8760)) + AG188 + 0</f>
        <v/>
      </c>
      <c r="AH272" s="205">
        <f> ((AH230 * AH294 * $S$54 * (AH154 * 1 + AH255) +AH171) * 1000 / (AH103 * 8760)) + AH188 + 0</f>
        <v/>
      </c>
      <c r="AI272" s="205">
        <f> ((AI230 * AI294 * $S$54 * (AI154 * 1 + AI255) +AI171) * 1000 / (AI103 * 8760)) + AI188 + 0</f>
        <v/>
      </c>
      <c r="AJ272" s="205">
        <f> ((AJ230 * AJ294 * $S$54 * (AJ154 * 1 + AJ255) +AJ171) * 1000 / (AJ103 * 8760)) + AJ188 + 0</f>
        <v/>
      </c>
      <c r="AK272" s="205">
        <f> ((AK230 * AK294 * $S$54 * (AK154 * 1 + AK255) +AK171) * 1000 / (AK103 * 8760)) + AK188 + 0</f>
        <v/>
      </c>
      <c r="AL272" s="205">
        <f> ((AL230 * AL294 * $S$54 * (AL154 * 1 + AL255) +AL171) * 1000 / (AL103 * 8760)) + AL188 + 0</f>
        <v/>
      </c>
      <c r="AM272" s="205">
        <f> ((AM230 * AM294 * $S$54 * (AM154 * 1 + AM255) +AM171) * 1000 / (AM103 * 8760)) + AM188 + 0</f>
        <v/>
      </c>
      <c r="AN272" s="205">
        <f> ((AN230 * AN294 * $S$54 * (AN154 * 1 + AN255) +AN171) * 1000 / (AN103 * 8760)) + AN188 + 0</f>
        <v/>
      </c>
      <c r="AO272" s="205">
        <f> ((AO230 * AO294 * $S$54 * (AO154 * 1 + AO255) +AO171) * 1000 / (AO103 * 8760)) + AO188 + 0</f>
        <v/>
      </c>
      <c r="AP272" s="205">
        <f> ((AP230 * AP294 * $S$54 * (AP154 * 1 + AP255) +AP171) * 1000 / (AP103 * 8760)) + AP188 + 0</f>
        <v/>
      </c>
      <c r="AQ272" s="205">
        <f> ((AQ230 * AQ294 * $S$54 * (AQ154 * 1 + AQ255) +AQ171) * 1000 / (AQ103 * 8760)) + AQ188 + 0</f>
        <v/>
      </c>
      <c r="AR272" s="205">
        <f> ((AR230 * AR294 * $S$54 * (AR154 * 1 + AR255) +AR171) * 1000 / (AR103 * 8760)) + AR188 + 0</f>
        <v/>
      </c>
      <c r="AS272" s="205">
        <f> ((AS230 * AS294 * $S$54 * (AS154 * 1 + AS255) +AS171) * 1000 / (AS103 * 8760)) + AS188 + 0</f>
        <v/>
      </c>
      <c r="AT272" s="16" t="n"/>
      <c r="AU272" s="16" t="n"/>
      <c r="AV272" s="16" t="n"/>
      <c r="AW272" s="16" t="n"/>
      <c r="AX272" s="16" t="n"/>
      <c r="AY272" s="16" t="n"/>
      <c r="AZ272" s="16" t="n"/>
      <c r="BA272" s="16" t="n"/>
      <c r="BB272" s="16" t="n"/>
      <c r="BC272" s="16" t="n"/>
      <c r="BD272" s="16" t="n"/>
      <c r="BE272" s="16" t="n"/>
      <c r="BF272" s="16" t="n"/>
      <c r="BG272" s="16" t="n"/>
      <c r="BH272" s="16" t="n"/>
      <c r="BI272" s="16" t="n"/>
      <c r="BJ272" s="16" t="n"/>
      <c r="BK272" s="16" t="n"/>
      <c r="BL272" s="16" t="n"/>
      <c r="BM272" s="16" t="n"/>
    </row>
    <row r="273" ht="13.5" customHeight="1" s="251">
      <c r="A273" s="16" t="n"/>
      <c r="B273" s="16" t="n"/>
      <c r="C273" s="16" t="n"/>
      <c r="D273" s="16" t="n"/>
      <c r="E273" s="16" t="n"/>
      <c r="F273" s="16" t="n"/>
      <c r="G273" s="30" t="n"/>
      <c r="I273" s="16" t="n"/>
      <c r="J273" s="282" t="n"/>
      <c r="K273" s="19" t="inlineStr">
        <is>
          <t>Res PV - Chicago - Mid</t>
        </is>
      </c>
      <c r="L273" s="206">
        <f> ((L231 * L295 * $S$54 * (L155 * 1 + L256) +L172) * 1000 / (L104 * 8760)) + L189 + 0</f>
        <v/>
      </c>
      <c r="M273" s="206">
        <f> ((M231 * M295 * $S$54 * (M155 * 1 + M256) +M172) * 1000 / (M104 * 8760)) + M189 + 0</f>
        <v/>
      </c>
      <c r="N273" s="206">
        <f> ((N231 * N295 * $S$54 * (N155 * 1 + N256) +N172) * 1000 / (N104 * 8760)) + N189 + 0</f>
        <v/>
      </c>
      <c r="O273" s="206">
        <f> ((O231 * O295 * $S$54 * (O155 * 1 + O256) +O172) * 1000 / (O104 * 8760)) + O189 + 0</f>
        <v/>
      </c>
      <c r="P273" s="206">
        <f> ((P231 * P295 * $S$54 * (P155 * 1 + P256) +P172) * 1000 / (P104 * 8760)) + P189 + 0</f>
        <v/>
      </c>
      <c r="Q273" s="206">
        <f> ((Q231 * Q295 * $S$54 * (Q155 * 1 + Q256) +Q172) * 1000 / (Q104 * 8760)) + Q189 + 0</f>
        <v/>
      </c>
      <c r="R273" s="206">
        <f> ((R231 * R295 * $S$54 * (R155 * 1 + R256) +R172) * 1000 / (R104 * 8760)) + R189 + 0</f>
        <v/>
      </c>
      <c r="S273" s="206">
        <f> ((S231 * S295 * $S$54 * (S155 * 1 + S256) +S172) * 1000 / (S104 * 8760)) + S189 + 0</f>
        <v/>
      </c>
      <c r="T273" s="206">
        <f> ((T231 * T295 * $S$54 * (T155 * 1 + T256) +T172) * 1000 / (T104 * 8760)) + T189 + 0</f>
        <v/>
      </c>
      <c r="U273" s="206">
        <f> ((U231 * U295 * $S$54 * (U155 * 1 + U256) +U172) * 1000 / (U104 * 8760)) + U189 + 0</f>
        <v/>
      </c>
      <c r="V273" s="206">
        <f> ((V231 * V295 * $S$54 * (V155 * 1 + V256) +V172) * 1000 / (V104 * 8760)) + V189 + 0</f>
        <v/>
      </c>
      <c r="W273" s="206">
        <f> ((W231 * W295 * $S$54 * (W155 * 1 + W256) +W172) * 1000 / (W104 * 8760)) + W189 + 0</f>
        <v/>
      </c>
      <c r="X273" s="206">
        <f> ((X231 * X295 * $S$54 * (X155 * 1 + X256) +X172) * 1000 / (X104 * 8760)) + X189 + 0</f>
        <v/>
      </c>
      <c r="Y273" s="206">
        <f> ((Y231 * Y295 * $S$54 * (Y155 * 1 + Y256) +Y172) * 1000 / (Y104 * 8760)) + Y189 + 0</f>
        <v/>
      </c>
      <c r="Z273" s="206">
        <f> ((Z231 * Z295 * $S$54 * (Z155 * 1 + Z256) +Z172) * 1000 / (Z104 * 8760)) + Z189 + 0</f>
        <v/>
      </c>
      <c r="AA273" s="206">
        <f> ((AA231 * AA295 * $S$54 * (AA155 * 1 + AA256) +AA172) * 1000 / (AA104 * 8760)) + AA189 + 0</f>
        <v/>
      </c>
      <c r="AB273" s="206">
        <f> ((AB231 * AB295 * $S$54 * (AB155 * 1 + AB256) +AB172) * 1000 / (AB104 * 8760)) + AB189 + 0</f>
        <v/>
      </c>
      <c r="AC273" s="206">
        <f> ((AC231 * AC295 * $S$54 * (AC155 * 1 + AC256) +AC172) * 1000 / (AC104 * 8760)) + AC189 + 0</f>
        <v/>
      </c>
      <c r="AD273" s="206">
        <f> ((AD231 * AD295 * $S$54 * (AD155 * 1 + AD256) +AD172) * 1000 / (AD104 * 8760)) + AD189 + 0</f>
        <v/>
      </c>
      <c r="AE273" s="206">
        <f> ((AE231 * AE295 * $S$54 * (AE155 * 1 + AE256) +AE172) * 1000 / (AE104 * 8760)) + AE189 + 0</f>
        <v/>
      </c>
      <c r="AF273" s="206">
        <f> ((AF231 * AF295 * $S$54 * (AF155 * 1 + AF256) +AF172) * 1000 / (AF104 * 8760)) + AF189 + 0</f>
        <v/>
      </c>
      <c r="AG273" s="206">
        <f> ((AG231 * AG295 * $S$54 * (AG155 * 1 + AG256) +AG172) * 1000 / (AG104 * 8760)) + AG189 + 0</f>
        <v/>
      </c>
      <c r="AH273" s="206">
        <f> ((AH231 * AH295 * $S$54 * (AH155 * 1 + AH256) +AH172) * 1000 / (AH104 * 8760)) + AH189 + 0</f>
        <v/>
      </c>
      <c r="AI273" s="206">
        <f> ((AI231 * AI295 * $S$54 * (AI155 * 1 + AI256) +AI172) * 1000 / (AI104 * 8760)) + AI189 + 0</f>
        <v/>
      </c>
      <c r="AJ273" s="206">
        <f> ((AJ231 * AJ295 * $S$54 * (AJ155 * 1 + AJ256) +AJ172) * 1000 / (AJ104 * 8760)) + AJ189 + 0</f>
        <v/>
      </c>
      <c r="AK273" s="206">
        <f> ((AK231 * AK295 * $S$54 * (AK155 * 1 + AK256) +AK172) * 1000 / (AK104 * 8760)) + AK189 + 0</f>
        <v/>
      </c>
      <c r="AL273" s="206">
        <f> ((AL231 * AL295 * $S$54 * (AL155 * 1 + AL256) +AL172) * 1000 / (AL104 * 8760)) + AL189 + 0</f>
        <v/>
      </c>
      <c r="AM273" s="206">
        <f> ((AM231 * AM295 * $S$54 * (AM155 * 1 + AM256) +AM172) * 1000 / (AM104 * 8760)) + AM189 + 0</f>
        <v/>
      </c>
      <c r="AN273" s="206">
        <f> ((AN231 * AN295 * $S$54 * (AN155 * 1 + AN256) +AN172) * 1000 / (AN104 * 8760)) + AN189 + 0</f>
        <v/>
      </c>
      <c r="AO273" s="206">
        <f> ((AO231 * AO295 * $S$54 * (AO155 * 1 + AO256) +AO172) * 1000 / (AO104 * 8760)) + AO189 + 0</f>
        <v/>
      </c>
      <c r="AP273" s="206">
        <f> ((AP231 * AP295 * $S$54 * (AP155 * 1 + AP256) +AP172) * 1000 / (AP104 * 8760)) + AP189 + 0</f>
        <v/>
      </c>
      <c r="AQ273" s="206">
        <f> ((AQ231 * AQ295 * $S$54 * (AQ155 * 1 + AQ256) +AQ172) * 1000 / (AQ104 * 8760)) + AQ189 + 0</f>
        <v/>
      </c>
      <c r="AR273" s="206">
        <f> ((AR231 * AR295 * $S$54 * (AR155 * 1 + AR256) +AR172) * 1000 / (AR104 * 8760)) + AR189 + 0</f>
        <v/>
      </c>
      <c r="AS273" s="206">
        <f> ((AS231 * AS295 * $S$54 * (AS155 * 1 + AS256) +AS172) * 1000 / (AS104 * 8760)) + AS189 + 0</f>
        <v/>
      </c>
      <c r="AT273" s="16" t="n"/>
      <c r="AU273" s="16" t="n"/>
      <c r="AV273" s="16" t="n"/>
      <c r="AW273" s="16" t="n"/>
      <c r="AX273" s="16" t="n"/>
      <c r="AY273" s="16" t="n"/>
      <c r="AZ273" s="16" t="n"/>
      <c r="BA273" s="16" t="n"/>
      <c r="BB273" s="16" t="n"/>
      <c r="BC273" s="16" t="n"/>
      <c r="BD273" s="16" t="n"/>
      <c r="BE273" s="16" t="n"/>
      <c r="BF273" s="16" t="n"/>
      <c r="BG273" s="16" t="n"/>
      <c r="BH273" s="16" t="n"/>
      <c r="BI273" s="16" t="n"/>
      <c r="BJ273" s="16" t="n"/>
      <c r="BK273" s="16" t="n"/>
      <c r="BL273" s="16" t="n"/>
      <c r="BM273" s="16" t="n"/>
    </row>
    <row r="274" ht="13.5" customHeight="1" s="251">
      <c r="A274" s="16" t="n"/>
      <c r="B274" s="16" t="n"/>
      <c r="C274" s="16" t="n"/>
      <c r="D274" s="16" t="n"/>
      <c r="E274" s="16" t="n"/>
      <c r="F274" s="16" t="n"/>
      <c r="G274" s="30" t="n"/>
      <c r="I274" s="16" t="n"/>
      <c r="J274" s="282" t="n"/>
      <c r="K274" s="164" t="inlineStr">
        <is>
          <t>Res PV - Chicago - Constant</t>
        </is>
      </c>
      <c r="L274" s="207">
        <f> ((L232 * L296 * $S$54 * (L156 * 1 + L257) +L173) * 1000 / (L105 * 8760)) + L190 + 0</f>
        <v/>
      </c>
      <c r="M274" s="207">
        <f> ((M232 * M296 * $S$54 * (M156 * 1 + M257) +M173) * 1000 / (M105 * 8760)) + M190 + 0</f>
        <v/>
      </c>
      <c r="N274" s="207">
        <f> ((N232 * N296 * $S$54 * (N156 * 1 + N257) +N173) * 1000 / (N105 * 8760)) + N190 + 0</f>
        <v/>
      </c>
      <c r="O274" s="207">
        <f> ((O232 * O296 * $S$54 * (O156 * 1 + O257) +O173) * 1000 / (O105 * 8760)) + O190 + 0</f>
        <v/>
      </c>
      <c r="P274" s="207">
        <f> ((P232 * P296 * $S$54 * (P156 * 1 + P257) +P173) * 1000 / (P105 * 8760)) + P190 + 0</f>
        <v/>
      </c>
      <c r="Q274" s="207">
        <f> ((Q232 * Q296 * $S$54 * (Q156 * 1 + Q257) +Q173) * 1000 / (Q105 * 8760)) + Q190 + 0</f>
        <v/>
      </c>
      <c r="R274" s="207">
        <f> ((R232 * R296 * $S$54 * (R156 * 1 + R257) +R173) * 1000 / (R105 * 8760)) + R190 + 0</f>
        <v/>
      </c>
      <c r="S274" s="207">
        <f> ((S232 * S296 * $S$54 * (S156 * 1 + S257) +S173) * 1000 / (S105 * 8760)) + S190 + 0</f>
        <v/>
      </c>
      <c r="T274" s="207">
        <f> ((T232 * T296 * $S$54 * (T156 * 1 + T257) +T173) * 1000 / (T105 * 8760)) + T190 + 0</f>
        <v/>
      </c>
      <c r="U274" s="207">
        <f> ((U232 * U296 * $S$54 * (U156 * 1 + U257) +U173) * 1000 / (U105 * 8760)) + U190 + 0</f>
        <v/>
      </c>
      <c r="V274" s="207">
        <f> ((V232 * V296 * $S$54 * (V156 * 1 + V257) +V173) * 1000 / (V105 * 8760)) + V190 + 0</f>
        <v/>
      </c>
      <c r="W274" s="207">
        <f> ((W232 * W296 * $S$54 * (W156 * 1 + W257) +W173) * 1000 / (W105 * 8760)) + W190 + 0</f>
        <v/>
      </c>
      <c r="X274" s="207">
        <f> ((X232 * X296 * $S$54 * (X156 * 1 + X257) +X173) * 1000 / (X105 * 8760)) + X190 + 0</f>
        <v/>
      </c>
      <c r="Y274" s="207">
        <f> ((Y232 * Y296 * $S$54 * (Y156 * 1 + Y257) +Y173) * 1000 / (Y105 * 8760)) + Y190 + 0</f>
        <v/>
      </c>
      <c r="Z274" s="207">
        <f> ((Z232 * Z296 * $S$54 * (Z156 * 1 + Z257) +Z173) * 1000 / (Z105 * 8760)) + Z190 + 0</f>
        <v/>
      </c>
      <c r="AA274" s="207">
        <f> ((AA232 * AA296 * $S$54 * (AA156 * 1 + AA257) +AA173) * 1000 / (AA105 * 8760)) + AA190 + 0</f>
        <v/>
      </c>
      <c r="AB274" s="207">
        <f> ((AB232 * AB296 * $S$54 * (AB156 * 1 + AB257) +AB173) * 1000 / (AB105 * 8760)) + AB190 + 0</f>
        <v/>
      </c>
      <c r="AC274" s="207">
        <f> ((AC232 * AC296 * $S$54 * (AC156 * 1 + AC257) +AC173) * 1000 / (AC105 * 8760)) + AC190 + 0</f>
        <v/>
      </c>
      <c r="AD274" s="207">
        <f> ((AD232 * AD296 * $S$54 * (AD156 * 1 + AD257) +AD173) * 1000 / (AD105 * 8760)) + AD190 + 0</f>
        <v/>
      </c>
      <c r="AE274" s="207">
        <f> ((AE232 * AE296 * $S$54 * (AE156 * 1 + AE257) +AE173) * 1000 / (AE105 * 8760)) + AE190 + 0</f>
        <v/>
      </c>
      <c r="AF274" s="207">
        <f> ((AF232 * AF296 * $S$54 * (AF156 * 1 + AF257) +AF173) * 1000 / (AF105 * 8760)) + AF190 + 0</f>
        <v/>
      </c>
      <c r="AG274" s="207">
        <f> ((AG232 * AG296 * $S$54 * (AG156 * 1 + AG257) +AG173) * 1000 / (AG105 * 8760)) + AG190 + 0</f>
        <v/>
      </c>
      <c r="AH274" s="207">
        <f> ((AH232 * AH296 * $S$54 * (AH156 * 1 + AH257) +AH173) * 1000 / (AH105 * 8760)) + AH190 + 0</f>
        <v/>
      </c>
      <c r="AI274" s="207">
        <f> ((AI232 * AI296 * $S$54 * (AI156 * 1 + AI257) +AI173) * 1000 / (AI105 * 8760)) + AI190 + 0</f>
        <v/>
      </c>
      <c r="AJ274" s="207">
        <f> ((AJ232 * AJ296 * $S$54 * (AJ156 * 1 + AJ257) +AJ173) * 1000 / (AJ105 * 8760)) + AJ190 + 0</f>
        <v/>
      </c>
      <c r="AK274" s="207">
        <f> ((AK232 * AK296 * $S$54 * (AK156 * 1 + AK257) +AK173) * 1000 / (AK105 * 8760)) + AK190 + 0</f>
        <v/>
      </c>
      <c r="AL274" s="207">
        <f> ((AL232 * AL296 * $S$54 * (AL156 * 1 + AL257) +AL173) * 1000 / (AL105 * 8760)) + AL190 + 0</f>
        <v/>
      </c>
      <c r="AM274" s="207">
        <f> ((AM232 * AM296 * $S$54 * (AM156 * 1 + AM257) +AM173) * 1000 / (AM105 * 8760)) + AM190 + 0</f>
        <v/>
      </c>
      <c r="AN274" s="207">
        <f> ((AN232 * AN296 * $S$54 * (AN156 * 1 + AN257) +AN173) * 1000 / (AN105 * 8760)) + AN190 + 0</f>
        <v/>
      </c>
      <c r="AO274" s="207">
        <f> ((AO232 * AO296 * $S$54 * (AO156 * 1 + AO257) +AO173) * 1000 / (AO105 * 8760)) + AO190 + 0</f>
        <v/>
      </c>
      <c r="AP274" s="207">
        <f> ((AP232 * AP296 * $S$54 * (AP156 * 1 + AP257) +AP173) * 1000 / (AP105 * 8760)) + AP190 + 0</f>
        <v/>
      </c>
      <c r="AQ274" s="207">
        <f> ((AQ232 * AQ296 * $S$54 * (AQ156 * 1 + AQ257) +AQ173) * 1000 / (AQ105 * 8760)) + AQ190 + 0</f>
        <v/>
      </c>
      <c r="AR274" s="207">
        <f> ((AR232 * AR296 * $S$54 * (AR156 * 1 + AR257) +AR173) * 1000 / (AR105 * 8760)) + AR190 + 0</f>
        <v/>
      </c>
      <c r="AS274" s="207">
        <f> ((AS232 * AS296 * $S$54 * (AS156 * 1 + AS257) +AS173) * 1000 / (AS105 * 8760)) + AS190 + 0</f>
        <v/>
      </c>
      <c r="AT274" s="16" t="n"/>
      <c r="AU274" s="16" t="n"/>
      <c r="AV274" s="16" t="n"/>
      <c r="AW274" s="16" t="n"/>
      <c r="AX274" s="16" t="n"/>
      <c r="AY274" s="16" t="n"/>
      <c r="AZ274" s="16" t="n"/>
      <c r="BA274" s="16" t="n"/>
      <c r="BB274" s="16" t="n"/>
      <c r="BC274" s="16" t="n"/>
      <c r="BD274" s="16" t="n"/>
      <c r="BE274" s="16" t="n"/>
      <c r="BF274" s="16" t="n"/>
      <c r="BG274" s="16" t="n"/>
      <c r="BH274" s="16" t="n"/>
      <c r="BI274" s="16" t="n"/>
      <c r="BJ274" s="16" t="n"/>
      <c r="BK274" s="16" t="n"/>
      <c r="BL274" s="16" t="n"/>
      <c r="BM274" s="16" t="n"/>
    </row>
    <row r="275" ht="13.5" customHeight="1" s="251">
      <c r="A275" s="16" t="n"/>
      <c r="B275" s="16" t="n"/>
      <c r="C275" s="16" t="n"/>
      <c r="D275" s="16" t="n"/>
      <c r="E275" s="16" t="n"/>
      <c r="F275" s="16" t="n"/>
      <c r="G275" s="30" t="n"/>
      <c r="I275" s="16" t="n"/>
      <c r="J275" s="282" t="n"/>
      <c r="K275" s="160" t="inlineStr">
        <is>
          <t>Res PV - Kansas City - Low</t>
        </is>
      </c>
      <c r="L275" s="205">
        <f> ((L230 * L294 * $S$54 * (L157 * 1 + L258) +L174) * 1000 / (L106 * 8760)) + L191 + 0</f>
        <v/>
      </c>
      <c r="M275" s="205">
        <f> ((M230 * M294 * $S$54 * (M157 * 1 + M258) +M174) * 1000 / (M106 * 8760)) + M191 + 0</f>
        <v/>
      </c>
      <c r="N275" s="205">
        <f> ((N230 * N294 * $S$54 * (N157 * 1 + N258) +N174) * 1000 / (N106 * 8760)) + N191 + 0</f>
        <v/>
      </c>
      <c r="O275" s="205">
        <f> ((O230 * O294 * $S$54 * (O157 * 1 + O258) +O174) * 1000 / (O106 * 8760)) + O191 + 0</f>
        <v/>
      </c>
      <c r="P275" s="205">
        <f> ((P230 * P294 * $S$54 * (P157 * 1 + P258) +P174) * 1000 / (P106 * 8760)) + P191 + 0</f>
        <v/>
      </c>
      <c r="Q275" s="205">
        <f> ((Q230 * Q294 * $S$54 * (Q157 * 1 + Q258) +Q174) * 1000 / (Q106 * 8760)) + Q191 + 0</f>
        <v/>
      </c>
      <c r="R275" s="205">
        <f> ((R230 * R294 * $S$54 * (R157 * 1 + R258) +R174) * 1000 / (R106 * 8760)) + R191 + 0</f>
        <v/>
      </c>
      <c r="S275" s="205">
        <f> ((S230 * S294 * $S$54 * (S157 * 1 + S258) +S174) * 1000 / (S106 * 8760)) + S191 + 0</f>
        <v/>
      </c>
      <c r="T275" s="205">
        <f> ((T230 * T294 * $S$54 * (T157 * 1 + T258) +T174) * 1000 / (T106 * 8760)) + T191 + 0</f>
        <v/>
      </c>
      <c r="U275" s="205">
        <f> ((U230 * U294 * $S$54 * (U157 * 1 + U258) +U174) * 1000 / (U106 * 8760)) + U191 + 0</f>
        <v/>
      </c>
      <c r="V275" s="205">
        <f> ((V230 * V294 * $S$54 * (V157 * 1 + V258) +V174) * 1000 / (V106 * 8760)) + V191 + 0</f>
        <v/>
      </c>
      <c r="W275" s="205">
        <f> ((W230 * W294 * $S$54 * (W157 * 1 + W258) +W174) * 1000 / (W106 * 8760)) + W191 + 0</f>
        <v/>
      </c>
      <c r="X275" s="205">
        <f> ((X230 * X294 * $S$54 * (X157 * 1 + X258) +X174) * 1000 / (X106 * 8760)) + X191 + 0</f>
        <v/>
      </c>
      <c r="Y275" s="205">
        <f> ((Y230 * Y294 * $S$54 * (Y157 * 1 + Y258) +Y174) * 1000 / (Y106 * 8760)) + Y191 + 0</f>
        <v/>
      </c>
      <c r="Z275" s="205">
        <f> ((Z230 * Z294 * $S$54 * (Z157 * 1 + Z258) +Z174) * 1000 / (Z106 * 8760)) + Z191 + 0</f>
        <v/>
      </c>
      <c r="AA275" s="205">
        <f> ((AA230 * AA294 * $S$54 * (AA157 * 1 + AA258) +AA174) * 1000 / (AA106 * 8760)) + AA191 + 0</f>
        <v/>
      </c>
      <c r="AB275" s="205">
        <f> ((AB230 * AB294 * $S$54 * (AB157 * 1 + AB258) +AB174) * 1000 / (AB106 * 8760)) + AB191 + 0</f>
        <v/>
      </c>
      <c r="AC275" s="205">
        <f> ((AC230 * AC294 * $S$54 * (AC157 * 1 + AC258) +AC174) * 1000 / (AC106 * 8760)) + AC191 + 0</f>
        <v/>
      </c>
      <c r="AD275" s="205">
        <f> ((AD230 * AD294 * $S$54 * (AD157 * 1 + AD258) +AD174) * 1000 / (AD106 * 8760)) + AD191 + 0</f>
        <v/>
      </c>
      <c r="AE275" s="205">
        <f> ((AE230 * AE294 * $S$54 * (AE157 * 1 + AE258) +AE174) * 1000 / (AE106 * 8760)) + AE191 + 0</f>
        <v/>
      </c>
      <c r="AF275" s="205">
        <f> ((AF230 * AF294 * $S$54 * (AF157 * 1 + AF258) +AF174) * 1000 / (AF106 * 8760)) + AF191 + 0</f>
        <v/>
      </c>
      <c r="AG275" s="205">
        <f> ((AG230 * AG294 * $S$54 * (AG157 * 1 + AG258) +AG174) * 1000 / (AG106 * 8760)) + AG191 + 0</f>
        <v/>
      </c>
      <c r="AH275" s="205">
        <f> ((AH230 * AH294 * $S$54 * (AH157 * 1 + AH258) +AH174) * 1000 / (AH106 * 8760)) + AH191 + 0</f>
        <v/>
      </c>
      <c r="AI275" s="205">
        <f> ((AI230 * AI294 * $S$54 * (AI157 * 1 + AI258) +AI174) * 1000 / (AI106 * 8760)) + AI191 + 0</f>
        <v/>
      </c>
      <c r="AJ275" s="205">
        <f> ((AJ230 * AJ294 * $S$54 * (AJ157 * 1 + AJ258) +AJ174) * 1000 / (AJ106 * 8760)) + AJ191 + 0</f>
        <v/>
      </c>
      <c r="AK275" s="205">
        <f> ((AK230 * AK294 * $S$54 * (AK157 * 1 + AK258) +AK174) * 1000 / (AK106 * 8760)) + AK191 + 0</f>
        <v/>
      </c>
      <c r="AL275" s="205">
        <f> ((AL230 * AL294 * $S$54 * (AL157 * 1 + AL258) +AL174) * 1000 / (AL106 * 8760)) + AL191 + 0</f>
        <v/>
      </c>
      <c r="AM275" s="205">
        <f> ((AM230 * AM294 * $S$54 * (AM157 * 1 + AM258) +AM174) * 1000 / (AM106 * 8760)) + AM191 + 0</f>
        <v/>
      </c>
      <c r="AN275" s="205">
        <f> ((AN230 * AN294 * $S$54 * (AN157 * 1 + AN258) +AN174) * 1000 / (AN106 * 8760)) + AN191 + 0</f>
        <v/>
      </c>
      <c r="AO275" s="205">
        <f> ((AO230 * AO294 * $S$54 * (AO157 * 1 + AO258) +AO174) * 1000 / (AO106 * 8760)) + AO191 + 0</f>
        <v/>
      </c>
      <c r="AP275" s="205">
        <f> ((AP230 * AP294 * $S$54 * (AP157 * 1 + AP258) +AP174) * 1000 / (AP106 * 8760)) + AP191 + 0</f>
        <v/>
      </c>
      <c r="AQ275" s="205">
        <f> ((AQ230 * AQ294 * $S$54 * (AQ157 * 1 + AQ258) +AQ174) * 1000 / (AQ106 * 8760)) + AQ191 + 0</f>
        <v/>
      </c>
      <c r="AR275" s="205">
        <f> ((AR230 * AR294 * $S$54 * (AR157 * 1 + AR258) +AR174) * 1000 / (AR106 * 8760)) + AR191 + 0</f>
        <v/>
      </c>
      <c r="AS275" s="205">
        <f> ((AS230 * AS294 * $S$54 * (AS157 * 1 + AS258) +AS174) * 1000 / (AS106 * 8760)) + AS191 + 0</f>
        <v/>
      </c>
      <c r="AT275" s="16" t="n"/>
      <c r="AU275" s="16" t="n"/>
      <c r="AV275" s="16" t="n"/>
      <c r="AW275" s="16" t="n"/>
      <c r="AX275" s="16" t="n"/>
      <c r="AY275" s="16" t="n"/>
      <c r="AZ275" s="16" t="n"/>
      <c r="BA275" s="16" t="n"/>
      <c r="BB275" s="16" t="n"/>
      <c r="BC275" s="16" t="n"/>
      <c r="BD275" s="16" t="n"/>
      <c r="BE275" s="16" t="n"/>
      <c r="BF275" s="16" t="n"/>
      <c r="BG275" s="16" t="n"/>
      <c r="BH275" s="16" t="n"/>
      <c r="BI275" s="16" t="n"/>
      <c r="BJ275" s="16" t="n"/>
      <c r="BK275" s="16" t="n"/>
      <c r="BL275" s="16" t="n"/>
      <c r="BM275" s="16" t="n"/>
    </row>
    <row r="276" ht="13.5" customHeight="1" s="251">
      <c r="A276" s="16" t="n"/>
      <c r="B276" s="16" t="n"/>
      <c r="C276" s="16" t="n"/>
      <c r="D276" s="16" t="n"/>
      <c r="E276" s="16" t="n"/>
      <c r="F276" s="16" t="n"/>
      <c r="G276" s="30" t="n"/>
      <c r="I276" s="16" t="n"/>
      <c r="J276" s="282" t="n"/>
      <c r="K276" s="19" t="inlineStr">
        <is>
          <t>Res PV - Kansas City - Mid</t>
        </is>
      </c>
      <c r="L276" s="206">
        <f> ((L231 * L295 * $S$54 * (L158 * 1 + L259) +L175) * 1000 / (L107 * 8760)) + L192 + 0</f>
        <v/>
      </c>
      <c r="M276" s="206">
        <f> ((M231 * M295 * $S$54 * (M158 * 1 + M259) +M175) * 1000 / (M107 * 8760)) + M192 + 0</f>
        <v/>
      </c>
      <c r="N276" s="206">
        <f> ((N231 * N295 * $S$54 * (N158 * 1 + N259) +N175) * 1000 / (N107 * 8760)) + N192 + 0</f>
        <v/>
      </c>
      <c r="O276" s="206">
        <f> ((O231 * O295 * $S$54 * (O158 * 1 + O259) +O175) * 1000 / (O107 * 8760)) + O192 + 0</f>
        <v/>
      </c>
      <c r="P276" s="206">
        <f> ((P231 * P295 * $S$54 * (P158 * 1 + P259) +P175) * 1000 / (P107 * 8760)) + P192 + 0</f>
        <v/>
      </c>
      <c r="Q276" s="206">
        <f> ((Q231 * Q295 * $S$54 * (Q158 * 1 + Q259) +Q175) * 1000 / (Q107 * 8760)) + Q192 + 0</f>
        <v/>
      </c>
      <c r="R276" s="206">
        <f> ((R231 * R295 * $S$54 * (R158 * 1 + R259) +R175) * 1000 / (R107 * 8760)) + R192 + 0</f>
        <v/>
      </c>
      <c r="S276" s="206">
        <f> ((S231 * S295 * $S$54 * (S158 * 1 + S259) +S175) * 1000 / (S107 * 8760)) + S192 + 0</f>
        <v/>
      </c>
      <c r="T276" s="206">
        <f> ((T231 * T295 * $S$54 * (T158 * 1 + T259) +T175) * 1000 / (T107 * 8760)) + T192 + 0</f>
        <v/>
      </c>
      <c r="U276" s="206">
        <f> ((U231 * U295 * $S$54 * (U158 * 1 + U259) +U175) * 1000 / (U107 * 8760)) + U192 + 0</f>
        <v/>
      </c>
      <c r="V276" s="206">
        <f> ((V231 * V295 * $S$54 * (V158 * 1 + V259) +V175) * 1000 / (V107 * 8760)) + V192 + 0</f>
        <v/>
      </c>
      <c r="W276" s="206">
        <f> ((W231 * W295 * $S$54 * (W158 * 1 + W259) +W175) * 1000 / (W107 * 8760)) + W192 + 0</f>
        <v/>
      </c>
      <c r="X276" s="206">
        <f> ((X231 * X295 * $S$54 * (X158 * 1 + X259) +X175) * 1000 / (X107 * 8760)) + X192 + 0</f>
        <v/>
      </c>
      <c r="Y276" s="206">
        <f> ((Y231 * Y295 * $S$54 * (Y158 * 1 + Y259) +Y175) * 1000 / (Y107 * 8760)) + Y192 + 0</f>
        <v/>
      </c>
      <c r="Z276" s="206">
        <f> ((Z231 * Z295 * $S$54 * (Z158 * 1 + Z259) +Z175) * 1000 / (Z107 * 8760)) + Z192 + 0</f>
        <v/>
      </c>
      <c r="AA276" s="206">
        <f> ((AA231 * AA295 * $S$54 * (AA158 * 1 + AA259) +AA175) * 1000 / (AA107 * 8760)) + AA192 + 0</f>
        <v/>
      </c>
      <c r="AB276" s="206">
        <f> ((AB231 * AB295 * $S$54 * (AB158 * 1 + AB259) +AB175) * 1000 / (AB107 * 8760)) + AB192 + 0</f>
        <v/>
      </c>
      <c r="AC276" s="206">
        <f> ((AC231 * AC295 * $S$54 * (AC158 * 1 + AC259) +AC175) * 1000 / (AC107 * 8760)) + AC192 + 0</f>
        <v/>
      </c>
      <c r="AD276" s="206">
        <f> ((AD231 * AD295 * $S$54 * (AD158 * 1 + AD259) +AD175) * 1000 / (AD107 * 8760)) + AD192 + 0</f>
        <v/>
      </c>
      <c r="AE276" s="206">
        <f> ((AE231 * AE295 * $S$54 * (AE158 * 1 + AE259) +AE175) * 1000 / (AE107 * 8760)) + AE192 + 0</f>
        <v/>
      </c>
      <c r="AF276" s="206">
        <f> ((AF231 * AF295 * $S$54 * (AF158 * 1 + AF259) +AF175) * 1000 / (AF107 * 8760)) + AF192 + 0</f>
        <v/>
      </c>
      <c r="AG276" s="206">
        <f> ((AG231 * AG295 * $S$54 * (AG158 * 1 + AG259) +AG175) * 1000 / (AG107 * 8760)) + AG192 + 0</f>
        <v/>
      </c>
      <c r="AH276" s="206">
        <f> ((AH231 * AH295 * $S$54 * (AH158 * 1 + AH259) +AH175) * 1000 / (AH107 * 8760)) + AH192 + 0</f>
        <v/>
      </c>
      <c r="AI276" s="206">
        <f> ((AI231 * AI295 * $S$54 * (AI158 * 1 + AI259) +AI175) * 1000 / (AI107 * 8760)) + AI192 + 0</f>
        <v/>
      </c>
      <c r="AJ276" s="206">
        <f> ((AJ231 * AJ295 * $S$54 * (AJ158 * 1 + AJ259) +AJ175) * 1000 / (AJ107 * 8760)) + AJ192 + 0</f>
        <v/>
      </c>
      <c r="AK276" s="206">
        <f> ((AK231 * AK295 * $S$54 * (AK158 * 1 + AK259) +AK175) * 1000 / (AK107 * 8760)) + AK192 + 0</f>
        <v/>
      </c>
      <c r="AL276" s="206">
        <f> ((AL231 * AL295 * $S$54 * (AL158 * 1 + AL259) +AL175) * 1000 / (AL107 * 8760)) + AL192 + 0</f>
        <v/>
      </c>
      <c r="AM276" s="206">
        <f> ((AM231 * AM295 * $S$54 * (AM158 * 1 + AM259) +AM175) * 1000 / (AM107 * 8760)) + AM192 + 0</f>
        <v/>
      </c>
      <c r="AN276" s="206">
        <f> ((AN231 * AN295 * $S$54 * (AN158 * 1 + AN259) +AN175) * 1000 / (AN107 * 8760)) + AN192 + 0</f>
        <v/>
      </c>
      <c r="AO276" s="206">
        <f> ((AO231 * AO295 * $S$54 * (AO158 * 1 + AO259) +AO175) * 1000 / (AO107 * 8760)) + AO192 + 0</f>
        <v/>
      </c>
      <c r="AP276" s="206">
        <f> ((AP231 * AP295 * $S$54 * (AP158 * 1 + AP259) +AP175) * 1000 / (AP107 * 8760)) + AP192 + 0</f>
        <v/>
      </c>
      <c r="AQ276" s="206">
        <f> ((AQ231 * AQ295 * $S$54 * (AQ158 * 1 + AQ259) +AQ175) * 1000 / (AQ107 * 8760)) + AQ192 + 0</f>
        <v/>
      </c>
      <c r="AR276" s="206">
        <f> ((AR231 * AR295 * $S$54 * (AR158 * 1 + AR259) +AR175) * 1000 / (AR107 * 8760)) + AR192 + 0</f>
        <v/>
      </c>
      <c r="AS276" s="206">
        <f> ((AS231 * AS295 * $S$54 * (AS158 * 1 + AS259) +AS175) * 1000 / (AS107 * 8760)) + AS192 + 0</f>
        <v/>
      </c>
      <c r="AT276" s="16" t="n"/>
      <c r="AU276" s="16" t="n"/>
      <c r="AV276" s="16" t="n"/>
      <c r="AW276" s="16" t="n"/>
      <c r="AX276" s="16" t="n"/>
      <c r="AY276" s="16" t="n"/>
      <c r="AZ276" s="16" t="n"/>
      <c r="BA276" s="16" t="n"/>
      <c r="BB276" s="16" t="n"/>
      <c r="BC276" s="16" t="n"/>
      <c r="BD276" s="16" t="n"/>
      <c r="BE276" s="16" t="n"/>
      <c r="BF276" s="16" t="n"/>
      <c r="BG276" s="16" t="n"/>
      <c r="BH276" s="16" t="n"/>
      <c r="BI276" s="16" t="n"/>
      <c r="BJ276" s="16" t="n"/>
      <c r="BK276" s="16" t="n"/>
      <c r="BL276" s="16" t="n"/>
      <c r="BM276" s="16" t="n"/>
    </row>
    <row r="277" ht="13.5" customHeight="1" s="251">
      <c r="A277" s="16" t="n"/>
      <c r="B277" s="16" t="n"/>
      <c r="C277" s="16" t="n"/>
      <c r="D277" s="16" t="n"/>
      <c r="E277" s="16" t="n"/>
      <c r="F277" s="16" t="n"/>
      <c r="G277" s="30" t="n"/>
      <c r="I277" s="16" t="n"/>
      <c r="J277" s="282" t="n"/>
      <c r="K277" s="164" t="inlineStr">
        <is>
          <t>Res PV - Kansas City - Constant</t>
        </is>
      </c>
      <c r="L277" s="207">
        <f> ((L232 * L296 * $S$54 * (L159 * 1 + L260) +L176) * 1000 / (L108 * 8760)) + L193 + 0</f>
        <v/>
      </c>
      <c r="M277" s="207">
        <f> ((M232 * M296 * $S$54 * (M159 * 1 + M260) +M176) * 1000 / (M108 * 8760)) + M193 + 0</f>
        <v/>
      </c>
      <c r="N277" s="207">
        <f> ((N232 * N296 * $S$54 * (N159 * 1 + N260) +N176) * 1000 / (N108 * 8760)) + N193 + 0</f>
        <v/>
      </c>
      <c r="O277" s="207">
        <f> ((O232 * O296 * $S$54 * (O159 * 1 + O260) +O176) * 1000 / (O108 * 8760)) + O193 + 0</f>
        <v/>
      </c>
      <c r="P277" s="207">
        <f> ((P232 * P296 * $S$54 * (P159 * 1 + P260) +P176) * 1000 / (P108 * 8760)) + P193 + 0</f>
        <v/>
      </c>
      <c r="Q277" s="207">
        <f> ((Q232 * Q296 * $S$54 * (Q159 * 1 + Q260) +Q176) * 1000 / (Q108 * 8760)) + Q193 + 0</f>
        <v/>
      </c>
      <c r="R277" s="207">
        <f> ((R232 * R296 * $S$54 * (R159 * 1 + R260) +R176) * 1000 / (R108 * 8760)) + R193 + 0</f>
        <v/>
      </c>
      <c r="S277" s="207">
        <f> ((S232 * S296 * $S$54 * (S159 * 1 + S260) +S176) * 1000 / (S108 * 8760)) + S193 + 0</f>
        <v/>
      </c>
      <c r="T277" s="207">
        <f> ((T232 * T296 * $S$54 * (T159 * 1 + T260) +T176) * 1000 / (T108 * 8760)) + T193 + 0</f>
        <v/>
      </c>
      <c r="U277" s="207">
        <f> ((U232 * U296 * $S$54 * (U159 * 1 + U260) +U176) * 1000 / (U108 * 8760)) + U193 + 0</f>
        <v/>
      </c>
      <c r="V277" s="207">
        <f> ((V232 * V296 * $S$54 * (V159 * 1 + V260) +V176) * 1000 / (V108 * 8760)) + V193 + 0</f>
        <v/>
      </c>
      <c r="W277" s="207">
        <f> ((W232 * W296 * $S$54 * (W159 * 1 + W260) +W176) * 1000 / (W108 * 8760)) + W193 + 0</f>
        <v/>
      </c>
      <c r="X277" s="207">
        <f> ((X232 * X296 * $S$54 * (X159 * 1 + X260) +X176) * 1000 / (X108 * 8760)) + X193 + 0</f>
        <v/>
      </c>
      <c r="Y277" s="207">
        <f> ((Y232 * Y296 * $S$54 * (Y159 * 1 + Y260) +Y176) * 1000 / (Y108 * 8760)) + Y193 + 0</f>
        <v/>
      </c>
      <c r="Z277" s="207">
        <f> ((Z232 * Z296 * $S$54 * (Z159 * 1 + Z260) +Z176) * 1000 / (Z108 * 8760)) + Z193 + 0</f>
        <v/>
      </c>
      <c r="AA277" s="207">
        <f> ((AA232 * AA296 * $S$54 * (AA159 * 1 + AA260) +AA176) * 1000 / (AA108 * 8760)) + AA193 + 0</f>
        <v/>
      </c>
      <c r="AB277" s="207">
        <f> ((AB232 * AB296 * $S$54 * (AB159 * 1 + AB260) +AB176) * 1000 / (AB108 * 8760)) + AB193 + 0</f>
        <v/>
      </c>
      <c r="AC277" s="207">
        <f> ((AC232 * AC296 * $S$54 * (AC159 * 1 + AC260) +AC176) * 1000 / (AC108 * 8760)) + AC193 + 0</f>
        <v/>
      </c>
      <c r="AD277" s="207">
        <f> ((AD232 * AD296 * $S$54 * (AD159 * 1 + AD260) +AD176) * 1000 / (AD108 * 8760)) + AD193 + 0</f>
        <v/>
      </c>
      <c r="AE277" s="207">
        <f> ((AE232 * AE296 * $S$54 * (AE159 * 1 + AE260) +AE176) * 1000 / (AE108 * 8760)) + AE193 + 0</f>
        <v/>
      </c>
      <c r="AF277" s="207">
        <f> ((AF232 * AF296 * $S$54 * (AF159 * 1 + AF260) +AF176) * 1000 / (AF108 * 8760)) + AF193 + 0</f>
        <v/>
      </c>
      <c r="AG277" s="207">
        <f> ((AG232 * AG296 * $S$54 * (AG159 * 1 + AG260) +AG176) * 1000 / (AG108 * 8760)) + AG193 + 0</f>
        <v/>
      </c>
      <c r="AH277" s="207">
        <f> ((AH232 * AH296 * $S$54 * (AH159 * 1 + AH260) +AH176) * 1000 / (AH108 * 8760)) + AH193 + 0</f>
        <v/>
      </c>
      <c r="AI277" s="207">
        <f> ((AI232 * AI296 * $S$54 * (AI159 * 1 + AI260) +AI176) * 1000 / (AI108 * 8760)) + AI193 + 0</f>
        <v/>
      </c>
      <c r="AJ277" s="207">
        <f> ((AJ232 * AJ296 * $S$54 * (AJ159 * 1 + AJ260) +AJ176) * 1000 / (AJ108 * 8760)) + AJ193 + 0</f>
        <v/>
      </c>
      <c r="AK277" s="207">
        <f> ((AK232 * AK296 * $S$54 * (AK159 * 1 + AK260) +AK176) * 1000 / (AK108 * 8760)) + AK193 + 0</f>
        <v/>
      </c>
      <c r="AL277" s="207">
        <f> ((AL232 * AL296 * $S$54 * (AL159 * 1 + AL260) +AL176) * 1000 / (AL108 * 8760)) + AL193 + 0</f>
        <v/>
      </c>
      <c r="AM277" s="207">
        <f> ((AM232 * AM296 * $S$54 * (AM159 * 1 + AM260) +AM176) * 1000 / (AM108 * 8760)) + AM193 + 0</f>
        <v/>
      </c>
      <c r="AN277" s="207">
        <f> ((AN232 * AN296 * $S$54 * (AN159 * 1 + AN260) +AN176) * 1000 / (AN108 * 8760)) + AN193 + 0</f>
        <v/>
      </c>
      <c r="AO277" s="207">
        <f> ((AO232 * AO296 * $S$54 * (AO159 * 1 + AO260) +AO176) * 1000 / (AO108 * 8760)) + AO193 + 0</f>
        <v/>
      </c>
      <c r="AP277" s="207">
        <f> ((AP232 * AP296 * $S$54 * (AP159 * 1 + AP260) +AP176) * 1000 / (AP108 * 8760)) + AP193 + 0</f>
        <v/>
      </c>
      <c r="AQ277" s="207">
        <f> ((AQ232 * AQ296 * $S$54 * (AQ159 * 1 + AQ260) +AQ176) * 1000 / (AQ108 * 8760)) + AQ193 + 0</f>
        <v/>
      </c>
      <c r="AR277" s="207">
        <f> ((AR232 * AR296 * $S$54 * (AR159 * 1 + AR260) +AR176) * 1000 / (AR108 * 8760)) + AR193 + 0</f>
        <v/>
      </c>
      <c r="AS277" s="207">
        <f> ((AS232 * AS296 * $S$54 * (AS159 * 1 + AS260) +AS176) * 1000 / (AS108 * 8760)) + AS193 + 0</f>
        <v/>
      </c>
      <c r="AT277" s="16" t="n"/>
      <c r="AU277" s="16" t="n"/>
      <c r="AV277" s="16" t="n"/>
      <c r="AW277" s="16" t="n"/>
      <c r="AX277" s="16" t="n"/>
      <c r="AY277" s="16" t="n"/>
      <c r="AZ277" s="16" t="n"/>
      <c r="BA277" s="16" t="n"/>
      <c r="BB277" s="16" t="n"/>
      <c r="BC277" s="16" t="n"/>
      <c r="BD277" s="16" t="n"/>
      <c r="BE277" s="16" t="n"/>
      <c r="BF277" s="16" t="n"/>
      <c r="BG277" s="16" t="n"/>
      <c r="BH277" s="16" t="n"/>
      <c r="BI277" s="16" t="n"/>
      <c r="BJ277" s="16" t="n"/>
      <c r="BK277" s="16" t="n"/>
      <c r="BL277" s="16" t="n"/>
      <c r="BM277" s="16" t="n"/>
    </row>
    <row r="278" ht="13.5" customHeight="1" s="251">
      <c r="A278" s="16" t="n"/>
      <c r="B278" s="16" t="n"/>
      <c r="C278" s="16" t="n"/>
      <c r="D278" s="16" t="n"/>
      <c r="E278" s="16" t="n"/>
      <c r="F278" s="16" t="n"/>
      <c r="G278" s="30" t="n"/>
      <c r="I278" s="16" t="n"/>
      <c r="J278" s="282" t="n"/>
      <c r="K278" s="160" t="inlineStr">
        <is>
          <t>Res PV - Los Angeles - Low</t>
        </is>
      </c>
      <c r="L278" s="205">
        <f> ((L230 * L294 * $S$54 * (L160 * 1 + L261) +L177) * 1000 / (L109 * 8760)) + L194 + 0</f>
        <v/>
      </c>
      <c r="M278" s="205">
        <f> ((M230 * M294 * $S$54 * (M160 * 1 + M261) +M177) * 1000 / (M109 * 8760)) + M194 + 0</f>
        <v/>
      </c>
      <c r="N278" s="205">
        <f> ((N230 * N294 * $S$54 * (N160 * 1 + N261) +N177) * 1000 / (N109 * 8760)) + N194 + 0</f>
        <v/>
      </c>
      <c r="O278" s="205">
        <f> ((O230 * O294 * $S$54 * (O160 * 1 + O261) +O177) * 1000 / (O109 * 8760)) + O194 + 0</f>
        <v/>
      </c>
      <c r="P278" s="205">
        <f> ((P230 * P294 * $S$54 * (P160 * 1 + P261) +P177) * 1000 / (P109 * 8760)) + P194 + 0</f>
        <v/>
      </c>
      <c r="Q278" s="205">
        <f> ((Q230 * Q294 * $S$54 * (Q160 * 1 + Q261) +Q177) * 1000 / (Q109 * 8760)) + Q194 + 0</f>
        <v/>
      </c>
      <c r="R278" s="205">
        <f> ((R230 * R294 * $S$54 * (R160 * 1 + R261) +R177) * 1000 / (R109 * 8760)) + R194 + 0</f>
        <v/>
      </c>
      <c r="S278" s="205">
        <f> ((S230 * S294 * $S$54 * (S160 * 1 + S261) +S177) * 1000 / (S109 * 8760)) + S194 + 0</f>
        <v/>
      </c>
      <c r="T278" s="205">
        <f> ((T230 * T294 * $S$54 * (T160 * 1 + T261) +T177) * 1000 / (T109 * 8760)) + T194 + 0</f>
        <v/>
      </c>
      <c r="U278" s="205">
        <f> ((U230 * U294 * $S$54 * (U160 * 1 + U261) +U177) * 1000 / (U109 * 8760)) + U194 + 0</f>
        <v/>
      </c>
      <c r="V278" s="205">
        <f> ((V230 * V294 * $S$54 * (V160 * 1 + V261) +V177) * 1000 / (V109 * 8760)) + V194 + 0</f>
        <v/>
      </c>
      <c r="W278" s="205">
        <f> ((W230 * W294 * $S$54 * (W160 * 1 + W261) +W177) * 1000 / (W109 * 8760)) + W194 + 0</f>
        <v/>
      </c>
      <c r="X278" s="205">
        <f> ((X230 * X294 * $S$54 * (X160 * 1 + X261) +X177) * 1000 / (X109 * 8760)) + X194 + 0</f>
        <v/>
      </c>
      <c r="Y278" s="205">
        <f> ((Y230 * Y294 * $S$54 * (Y160 * 1 + Y261) +Y177) * 1000 / (Y109 * 8760)) + Y194 + 0</f>
        <v/>
      </c>
      <c r="Z278" s="205">
        <f> ((Z230 * Z294 * $S$54 * (Z160 * 1 + Z261) +Z177) * 1000 / (Z109 * 8760)) + Z194 + 0</f>
        <v/>
      </c>
      <c r="AA278" s="205">
        <f> ((AA230 * AA294 * $S$54 * (AA160 * 1 + AA261) +AA177) * 1000 / (AA109 * 8760)) + AA194 + 0</f>
        <v/>
      </c>
      <c r="AB278" s="205">
        <f> ((AB230 * AB294 * $S$54 * (AB160 * 1 + AB261) +AB177) * 1000 / (AB109 * 8760)) + AB194 + 0</f>
        <v/>
      </c>
      <c r="AC278" s="205">
        <f> ((AC230 * AC294 * $S$54 * (AC160 * 1 + AC261) +AC177) * 1000 / (AC109 * 8760)) + AC194 + 0</f>
        <v/>
      </c>
      <c r="AD278" s="205">
        <f> ((AD230 * AD294 * $S$54 * (AD160 * 1 + AD261) +AD177) * 1000 / (AD109 * 8760)) + AD194 + 0</f>
        <v/>
      </c>
      <c r="AE278" s="205">
        <f> ((AE230 * AE294 * $S$54 * (AE160 * 1 + AE261) +AE177) * 1000 / (AE109 * 8760)) + AE194 + 0</f>
        <v/>
      </c>
      <c r="AF278" s="205">
        <f> ((AF230 * AF294 * $S$54 * (AF160 * 1 + AF261) +AF177) * 1000 / (AF109 * 8760)) + AF194 + 0</f>
        <v/>
      </c>
      <c r="AG278" s="205">
        <f> ((AG230 * AG294 * $S$54 * (AG160 * 1 + AG261) +AG177) * 1000 / (AG109 * 8760)) + AG194 + 0</f>
        <v/>
      </c>
      <c r="AH278" s="205">
        <f> ((AH230 * AH294 * $S$54 * (AH160 * 1 + AH261) +AH177) * 1000 / (AH109 * 8760)) + AH194 + 0</f>
        <v/>
      </c>
      <c r="AI278" s="205">
        <f> ((AI230 * AI294 * $S$54 * (AI160 * 1 + AI261) +AI177) * 1000 / (AI109 * 8760)) + AI194 + 0</f>
        <v/>
      </c>
      <c r="AJ278" s="205">
        <f> ((AJ230 * AJ294 * $S$54 * (AJ160 * 1 + AJ261) +AJ177) * 1000 / (AJ109 * 8760)) + AJ194 + 0</f>
        <v/>
      </c>
      <c r="AK278" s="205">
        <f> ((AK230 * AK294 * $S$54 * (AK160 * 1 + AK261) +AK177) * 1000 / (AK109 * 8760)) + AK194 + 0</f>
        <v/>
      </c>
      <c r="AL278" s="205">
        <f> ((AL230 * AL294 * $S$54 * (AL160 * 1 + AL261) +AL177) * 1000 / (AL109 * 8760)) + AL194 + 0</f>
        <v/>
      </c>
      <c r="AM278" s="205">
        <f> ((AM230 * AM294 * $S$54 * (AM160 * 1 + AM261) +AM177) * 1000 / (AM109 * 8760)) + AM194 + 0</f>
        <v/>
      </c>
      <c r="AN278" s="205">
        <f> ((AN230 * AN294 * $S$54 * (AN160 * 1 + AN261) +AN177) * 1000 / (AN109 * 8760)) + AN194 + 0</f>
        <v/>
      </c>
      <c r="AO278" s="205">
        <f> ((AO230 * AO294 * $S$54 * (AO160 * 1 + AO261) +AO177) * 1000 / (AO109 * 8760)) + AO194 + 0</f>
        <v/>
      </c>
      <c r="AP278" s="205">
        <f> ((AP230 * AP294 * $S$54 * (AP160 * 1 + AP261) +AP177) * 1000 / (AP109 * 8760)) + AP194 + 0</f>
        <v/>
      </c>
      <c r="AQ278" s="205">
        <f> ((AQ230 * AQ294 * $S$54 * (AQ160 * 1 + AQ261) +AQ177) * 1000 / (AQ109 * 8760)) + AQ194 + 0</f>
        <v/>
      </c>
      <c r="AR278" s="205">
        <f> ((AR230 * AR294 * $S$54 * (AR160 * 1 + AR261) +AR177) * 1000 / (AR109 * 8760)) + AR194 + 0</f>
        <v/>
      </c>
      <c r="AS278" s="205">
        <f> ((AS230 * AS294 * $S$54 * (AS160 * 1 + AS261) +AS177) * 1000 / (AS109 * 8760)) + AS194 + 0</f>
        <v/>
      </c>
      <c r="AT278" s="16" t="n"/>
      <c r="AU278" s="16" t="n"/>
      <c r="AV278" s="16" t="n"/>
      <c r="AW278" s="16" t="n"/>
      <c r="AX278" s="16" t="n"/>
      <c r="AY278" s="16" t="n"/>
      <c r="AZ278" s="16" t="n"/>
      <c r="BA278" s="16" t="n"/>
      <c r="BB278" s="16" t="n"/>
      <c r="BC278" s="16" t="n"/>
      <c r="BD278" s="16" t="n"/>
      <c r="BE278" s="16" t="n"/>
      <c r="BF278" s="16" t="n"/>
      <c r="BG278" s="16" t="n"/>
      <c r="BH278" s="16" t="n"/>
      <c r="BI278" s="16" t="n"/>
      <c r="BJ278" s="16" t="n"/>
      <c r="BK278" s="16" t="n"/>
      <c r="BL278" s="16" t="n"/>
      <c r="BM278" s="16" t="n"/>
    </row>
    <row r="279" ht="13.5" customHeight="1" s="251">
      <c r="A279" s="16" t="n"/>
      <c r="B279" s="16" t="n"/>
      <c r="C279" s="16" t="n"/>
      <c r="D279" s="16" t="n"/>
      <c r="E279" s="16" t="n"/>
      <c r="F279" s="16" t="n"/>
      <c r="G279" s="30" t="n"/>
      <c r="I279" s="16" t="n"/>
      <c r="J279" s="282" t="n"/>
      <c r="K279" s="19" t="inlineStr">
        <is>
          <t>Res PV - Los Angeles - Mid</t>
        </is>
      </c>
      <c r="L279" s="206">
        <f> ((L231 * L295 * $S$54 * (L161 * 1 + L262) +L178) * 1000 / (L110 * 8760)) + L195 + 0</f>
        <v/>
      </c>
      <c r="M279" s="206">
        <f> ((M231 * M295 * $S$54 * (M161 * 1 + M262) +M178) * 1000 / (M110 * 8760)) + M195 + 0</f>
        <v/>
      </c>
      <c r="N279" s="206">
        <f> ((N231 * N295 * $S$54 * (N161 * 1 + N262) +N178) * 1000 / (N110 * 8760)) + N195 + 0</f>
        <v/>
      </c>
      <c r="O279" s="206">
        <f> ((O231 * O295 * $S$54 * (O161 * 1 + O262) +O178) * 1000 / (O110 * 8760)) + O195 + 0</f>
        <v/>
      </c>
      <c r="P279" s="206">
        <f> ((P231 * P295 * $S$54 * (P161 * 1 + P262) +P178) * 1000 / (P110 * 8760)) + P195 + 0</f>
        <v/>
      </c>
      <c r="Q279" s="206">
        <f> ((Q231 * Q295 * $S$54 * (Q161 * 1 + Q262) +Q178) * 1000 / (Q110 * 8760)) + Q195 + 0</f>
        <v/>
      </c>
      <c r="R279" s="206">
        <f> ((R231 * R295 * $S$54 * (R161 * 1 + R262) +R178) * 1000 / (R110 * 8760)) + R195 + 0</f>
        <v/>
      </c>
      <c r="S279" s="206">
        <f> ((S231 * S295 * $S$54 * (S161 * 1 + S262) +S178) * 1000 / (S110 * 8760)) + S195 + 0</f>
        <v/>
      </c>
      <c r="T279" s="206">
        <f> ((T231 * T295 * $S$54 * (T161 * 1 + T262) +T178) * 1000 / (T110 * 8760)) + T195 + 0</f>
        <v/>
      </c>
      <c r="U279" s="206">
        <f> ((U231 * U295 * $S$54 * (U161 * 1 + U262) +U178) * 1000 / (U110 * 8760)) + U195 + 0</f>
        <v/>
      </c>
      <c r="V279" s="206">
        <f> ((V231 * V295 * $S$54 * (V161 * 1 + V262) +V178) * 1000 / (V110 * 8760)) + V195 + 0</f>
        <v/>
      </c>
      <c r="W279" s="206">
        <f> ((W231 * W295 * $S$54 * (W161 * 1 + W262) +W178) * 1000 / (W110 * 8760)) + W195 + 0</f>
        <v/>
      </c>
      <c r="X279" s="206">
        <f> ((X231 * X295 * $S$54 * (X161 * 1 + X262) +X178) * 1000 / (X110 * 8760)) + X195 + 0</f>
        <v/>
      </c>
      <c r="Y279" s="206">
        <f> ((Y231 * Y295 * $S$54 * (Y161 * 1 + Y262) +Y178) * 1000 / (Y110 * 8760)) + Y195 + 0</f>
        <v/>
      </c>
      <c r="Z279" s="206">
        <f> ((Z231 * Z295 * $S$54 * (Z161 * 1 + Z262) +Z178) * 1000 / (Z110 * 8760)) + Z195 + 0</f>
        <v/>
      </c>
      <c r="AA279" s="206">
        <f> ((AA231 * AA295 * $S$54 * (AA161 * 1 + AA262) +AA178) * 1000 / (AA110 * 8760)) + AA195 + 0</f>
        <v/>
      </c>
      <c r="AB279" s="206">
        <f> ((AB231 * AB295 * $S$54 * (AB161 * 1 + AB262) +AB178) * 1000 / (AB110 * 8760)) + AB195 + 0</f>
        <v/>
      </c>
      <c r="AC279" s="206">
        <f> ((AC231 * AC295 * $S$54 * (AC161 * 1 + AC262) +AC178) * 1000 / (AC110 * 8760)) + AC195 + 0</f>
        <v/>
      </c>
      <c r="AD279" s="206">
        <f> ((AD231 * AD295 * $S$54 * (AD161 * 1 + AD262) +AD178) * 1000 / (AD110 * 8760)) + AD195 + 0</f>
        <v/>
      </c>
      <c r="AE279" s="206">
        <f> ((AE231 * AE295 * $S$54 * (AE161 * 1 + AE262) +AE178) * 1000 / (AE110 * 8760)) + AE195 + 0</f>
        <v/>
      </c>
      <c r="AF279" s="206">
        <f> ((AF231 * AF295 * $S$54 * (AF161 * 1 + AF262) +AF178) * 1000 / (AF110 * 8760)) + AF195 + 0</f>
        <v/>
      </c>
      <c r="AG279" s="206">
        <f> ((AG231 * AG295 * $S$54 * (AG161 * 1 + AG262) +AG178) * 1000 / (AG110 * 8760)) + AG195 + 0</f>
        <v/>
      </c>
      <c r="AH279" s="206">
        <f> ((AH231 * AH295 * $S$54 * (AH161 * 1 + AH262) +AH178) * 1000 / (AH110 * 8760)) + AH195 + 0</f>
        <v/>
      </c>
      <c r="AI279" s="206">
        <f> ((AI231 * AI295 * $S$54 * (AI161 * 1 + AI262) +AI178) * 1000 / (AI110 * 8760)) + AI195 + 0</f>
        <v/>
      </c>
      <c r="AJ279" s="206">
        <f> ((AJ231 * AJ295 * $S$54 * (AJ161 * 1 + AJ262) +AJ178) * 1000 / (AJ110 * 8760)) + AJ195 + 0</f>
        <v/>
      </c>
      <c r="AK279" s="206">
        <f> ((AK231 * AK295 * $S$54 * (AK161 * 1 + AK262) +AK178) * 1000 / (AK110 * 8760)) + AK195 + 0</f>
        <v/>
      </c>
      <c r="AL279" s="206">
        <f> ((AL231 * AL295 * $S$54 * (AL161 * 1 + AL262) +AL178) * 1000 / (AL110 * 8760)) + AL195 + 0</f>
        <v/>
      </c>
      <c r="AM279" s="206">
        <f> ((AM231 * AM295 * $S$54 * (AM161 * 1 + AM262) +AM178) * 1000 / (AM110 * 8760)) + AM195 + 0</f>
        <v/>
      </c>
      <c r="AN279" s="206">
        <f> ((AN231 * AN295 * $S$54 * (AN161 * 1 + AN262) +AN178) * 1000 / (AN110 * 8760)) + AN195 + 0</f>
        <v/>
      </c>
      <c r="AO279" s="206">
        <f> ((AO231 * AO295 * $S$54 * (AO161 * 1 + AO262) +AO178) * 1000 / (AO110 * 8760)) + AO195 + 0</f>
        <v/>
      </c>
      <c r="AP279" s="206">
        <f> ((AP231 * AP295 * $S$54 * (AP161 * 1 + AP262) +AP178) * 1000 / (AP110 * 8760)) + AP195 + 0</f>
        <v/>
      </c>
      <c r="AQ279" s="206">
        <f> ((AQ231 * AQ295 * $S$54 * (AQ161 * 1 + AQ262) +AQ178) * 1000 / (AQ110 * 8760)) + AQ195 + 0</f>
        <v/>
      </c>
      <c r="AR279" s="206">
        <f> ((AR231 * AR295 * $S$54 * (AR161 * 1 + AR262) +AR178) * 1000 / (AR110 * 8760)) + AR195 + 0</f>
        <v/>
      </c>
      <c r="AS279" s="206">
        <f> ((AS231 * AS295 * $S$54 * (AS161 * 1 + AS262) +AS178) * 1000 / (AS110 * 8760)) + AS195 + 0</f>
        <v/>
      </c>
      <c r="AT279" s="16" t="n"/>
      <c r="AU279" s="16" t="n"/>
      <c r="AV279" s="16" t="n"/>
      <c r="AW279" s="16" t="n"/>
      <c r="AX279" s="16" t="n"/>
      <c r="AY279" s="16" t="n"/>
      <c r="AZ279" s="16" t="n"/>
      <c r="BA279" s="16" t="n"/>
      <c r="BB279" s="16" t="n"/>
      <c r="BC279" s="16" t="n"/>
      <c r="BD279" s="16" t="n"/>
      <c r="BE279" s="16" t="n"/>
      <c r="BF279" s="16" t="n"/>
      <c r="BG279" s="16" t="n"/>
      <c r="BH279" s="16" t="n"/>
      <c r="BI279" s="16" t="n"/>
      <c r="BJ279" s="16" t="n"/>
      <c r="BK279" s="16" t="n"/>
      <c r="BL279" s="16" t="n"/>
      <c r="BM279" s="16" t="n"/>
    </row>
    <row r="280" ht="13.5" customHeight="1" s="251">
      <c r="A280" s="16" t="n"/>
      <c r="B280" s="16" t="n"/>
      <c r="C280" s="16" t="n"/>
      <c r="D280" s="16" t="n"/>
      <c r="E280" s="16" t="n"/>
      <c r="F280" s="16" t="n"/>
      <c r="G280" s="30" t="n"/>
      <c r="I280" s="16" t="n"/>
      <c r="J280" s="282" t="n"/>
      <c r="K280" s="164" t="inlineStr">
        <is>
          <t>Res PV - Los Angeles - Constant</t>
        </is>
      </c>
      <c r="L280" s="207">
        <f> ((L232 * L296 * $S$54 * (L162 * 1 + L263) +L179) * 1000 / (L111 * 8760)) + L196 + 0</f>
        <v/>
      </c>
      <c r="M280" s="207">
        <f> ((M232 * M296 * $S$54 * (M162 * 1 + M263) +M179) * 1000 / (M111 * 8760)) + M196 + 0</f>
        <v/>
      </c>
      <c r="N280" s="207">
        <f> ((N232 * N296 * $S$54 * (N162 * 1 + N263) +N179) * 1000 / (N111 * 8760)) + N196 + 0</f>
        <v/>
      </c>
      <c r="O280" s="207">
        <f> ((O232 * O296 * $S$54 * (O162 * 1 + O263) +O179) * 1000 / (O111 * 8760)) + O196 + 0</f>
        <v/>
      </c>
      <c r="P280" s="207">
        <f> ((P232 * P296 * $S$54 * (P162 * 1 + P263) +P179) * 1000 / (P111 * 8760)) + P196 + 0</f>
        <v/>
      </c>
      <c r="Q280" s="207">
        <f> ((Q232 * Q296 * $S$54 * (Q162 * 1 + Q263) +Q179) * 1000 / (Q111 * 8760)) + Q196 + 0</f>
        <v/>
      </c>
      <c r="R280" s="207">
        <f> ((R232 * R296 * $S$54 * (R162 * 1 + R263) +R179) * 1000 / (R111 * 8760)) + R196 + 0</f>
        <v/>
      </c>
      <c r="S280" s="207">
        <f> ((S232 * S296 * $S$54 * (S162 * 1 + S263) +S179) * 1000 / (S111 * 8760)) + S196 + 0</f>
        <v/>
      </c>
      <c r="T280" s="207">
        <f> ((T232 * T296 * $S$54 * (T162 * 1 + T263) +T179) * 1000 / (T111 * 8760)) + T196 + 0</f>
        <v/>
      </c>
      <c r="U280" s="207">
        <f> ((U232 * U296 * $S$54 * (U162 * 1 + U263) +U179) * 1000 / (U111 * 8760)) + U196 + 0</f>
        <v/>
      </c>
      <c r="V280" s="207">
        <f> ((V232 * V296 * $S$54 * (V162 * 1 + V263) +V179) * 1000 / (V111 * 8760)) + V196 + 0</f>
        <v/>
      </c>
      <c r="W280" s="207">
        <f> ((W232 * W296 * $S$54 * (W162 * 1 + W263) +W179) * 1000 / (W111 * 8760)) + W196 + 0</f>
        <v/>
      </c>
      <c r="X280" s="207">
        <f> ((X232 * X296 * $S$54 * (X162 * 1 + X263) +X179) * 1000 / (X111 * 8760)) + X196 + 0</f>
        <v/>
      </c>
      <c r="Y280" s="207">
        <f> ((Y232 * Y296 * $S$54 * (Y162 * 1 + Y263) +Y179) * 1000 / (Y111 * 8760)) + Y196 + 0</f>
        <v/>
      </c>
      <c r="Z280" s="207">
        <f> ((Z232 * Z296 * $S$54 * (Z162 * 1 + Z263) +Z179) * 1000 / (Z111 * 8760)) + Z196 + 0</f>
        <v/>
      </c>
      <c r="AA280" s="207">
        <f> ((AA232 * AA296 * $S$54 * (AA162 * 1 + AA263) +AA179) * 1000 / (AA111 * 8760)) + AA196 + 0</f>
        <v/>
      </c>
      <c r="AB280" s="207">
        <f> ((AB232 * AB296 * $S$54 * (AB162 * 1 + AB263) +AB179) * 1000 / (AB111 * 8760)) + AB196 + 0</f>
        <v/>
      </c>
      <c r="AC280" s="207">
        <f> ((AC232 * AC296 * $S$54 * (AC162 * 1 + AC263) +AC179) * 1000 / (AC111 * 8760)) + AC196 + 0</f>
        <v/>
      </c>
      <c r="AD280" s="207">
        <f> ((AD232 * AD296 * $S$54 * (AD162 * 1 + AD263) +AD179) * 1000 / (AD111 * 8760)) + AD196 + 0</f>
        <v/>
      </c>
      <c r="AE280" s="207">
        <f> ((AE232 * AE296 * $S$54 * (AE162 * 1 + AE263) +AE179) * 1000 / (AE111 * 8760)) + AE196 + 0</f>
        <v/>
      </c>
      <c r="AF280" s="207">
        <f> ((AF232 * AF296 * $S$54 * (AF162 * 1 + AF263) +AF179) * 1000 / (AF111 * 8760)) + AF196 + 0</f>
        <v/>
      </c>
      <c r="AG280" s="207">
        <f> ((AG232 * AG296 * $S$54 * (AG162 * 1 + AG263) +AG179) * 1000 / (AG111 * 8760)) + AG196 + 0</f>
        <v/>
      </c>
      <c r="AH280" s="207">
        <f> ((AH232 * AH296 * $S$54 * (AH162 * 1 + AH263) +AH179) * 1000 / (AH111 * 8760)) + AH196 + 0</f>
        <v/>
      </c>
      <c r="AI280" s="207">
        <f> ((AI232 * AI296 * $S$54 * (AI162 * 1 + AI263) +AI179) * 1000 / (AI111 * 8760)) + AI196 + 0</f>
        <v/>
      </c>
      <c r="AJ280" s="207">
        <f> ((AJ232 * AJ296 * $S$54 * (AJ162 * 1 + AJ263) +AJ179) * 1000 / (AJ111 * 8760)) + AJ196 + 0</f>
        <v/>
      </c>
      <c r="AK280" s="207">
        <f> ((AK232 * AK296 * $S$54 * (AK162 * 1 + AK263) +AK179) * 1000 / (AK111 * 8760)) + AK196 + 0</f>
        <v/>
      </c>
      <c r="AL280" s="207">
        <f> ((AL232 * AL296 * $S$54 * (AL162 * 1 + AL263) +AL179) * 1000 / (AL111 * 8760)) + AL196 + 0</f>
        <v/>
      </c>
      <c r="AM280" s="207">
        <f> ((AM232 * AM296 * $S$54 * (AM162 * 1 + AM263) +AM179) * 1000 / (AM111 * 8760)) + AM196 + 0</f>
        <v/>
      </c>
      <c r="AN280" s="207">
        <f> ((AN232 * AN296 * $S$54 * (AN162 * 1 + AN263) +AN179) * 1000 / (AN111 * 8760)) + AN196 + 0</f>
        <v/>
      </c>
      <c r="AO280" s="207">
        <f> ((AO232 * AO296 * $S$54 * (AO162 * 1 + AO263) +AO179) * 1000 / (AO111 * 8760)) + AO196 + 0</f>
        <v/>
      </c>
      <c r="AP280" s="207">
        <f> ((AP232 * AP296 * $S$54 * (AP162 * 1 + AP263) +AP179) * 1000 / (AP111 * 8760)) + AP196 + 0</f>
        <v/>
      </c>
      <c r="AQ280" s="207">
        <f> ((AQ232 * AQ296 * $S$54 * (AQ162 * 1 + AQ263) +AQ179) * 1000 / (AQ111 * 8760)) + AQ196 + 0</f>
        <v/>
      </c>
      <c r="AR280" s="207">
        <f> ((AR232 * AR296 * $S$54 * (AR162 * 1 + AR263) +AR179) * 1000 / (AR111 * 8760)) + AR196 + 0</f>
        <v/>
      </c>
      <c r="AS280" s="207">
        <f> ((AS232 * AS296 * $S$54 * (AS162 * 1 + AS263) +AS179) * 1000 / (AS111 * 8760)) + AS196 + 0</f>
        <v/>
      </c>
      <c r="AT280" s="16" t="n"/>
      <c r="AU280" s="16" t="n"/>
      <c r="AV280" s="16" t="n"/>
      <c r="AW280" s="16" t="n"/>
      <c r="AX280" s="16" t="n"/>
      <c r="AY280" s="16" t="n"/>
      <c r="AZ280" s="16" t="n"/>
      <c r="BA280" s="16" t="n"/>
      <c r="BB280" s="16" t="n"/>
      <c r="BC280" s="16" t="n"/>
      <c r="BD280" s="16" t="n"/>
      <c r="BE280" s="16" t="n"/>
      <c r="BF280" s="16" t="n"/>
      <c r="BG280" s="16" t="n"/>
      <c r="BH280" s="16" t="n"/>
      <c r="BI280" s="16" t="n"/>
      <c r="BJ280" s="16" t="n"/>
      <c r="BK280" s="16" t="n"/>
      <c r="BL280" s="16" t="n"/>
      <c r="BM280" s="16" t="n"/>
    </row>
    <row r="281" ht="13.5" customHeight="1" s="251">
      <c r="A281" s="16" t="n"/>
      <c r="B281" s="16" t="n"/>
      <c r="C281" s="16" t="n"/>
      <c r="D281" s="16" t="n"/>
      <c r="E281" s="16" t="n"/>
      <c r="F281" s="16" t="n"/>
      <c r="G281" s="30" t="n"/>
      <c r="I281" s="16" t="n"/>
      <c r="J281" s="282" t="n"/>
      <c r="K281" s="160" t="inlineStr">
        <is>
          <t>Res PV - Daggett, CA - Low</t>
        </is>
      </c>
      <c r="L281" s="205">
        <f> ((L230 * L294 * $S$54 * (L163 * 1 + L264) +L180) * 1000 / (L112 * 8760)) + L197 + 0</f>
        <v/>
      </c>
      <c r="M281" s="205">
        <f> ((M230 * M294 * $S$54 * (M163 * 1 + M264) +M180) * 1000 / (M112 * 8760)) + M197 + 0</f>
        <v/>
      </c>
      <c r="N281" s="205">
        <f> ((N230 * N294 * $S$54 * (N163 * 1 + N264) +N180) * 1000 / (N112 * 8760)) + N197 + 0</f>
        <v/>
      </c>
      <c r="O281" s="205">
        <f> ((O230 * O294 * $S$54 * (O163 * 1 + O264) +O180) * 1000 / (O112 * 8760)) + O197 + 0</f>
        <v/>
      </c>
      <c r="P281" s="205">
        <f> ((P230 * P294 * $S$54 * (P163 * 1 + P264) +P180) * 1000 / (P112 * 8760)) + P197 + 0</f>
        <v/>
      </c>
      <c r="Q281" s="205">
        <f> ((Q230 * Q294 * $S$54 * (Q163 * 1 + Q264) +Q180) * 1000 / (Q112 * 8760)) + Q197 + 0</f>
        <v/>
      </c>
      <c r="R281" s="205">
        <f> ((R230 * R294 * $S$54 * (R163 * 1 + R264) +R180) * 1000 / (R112 * 8760)) + R197 + 0</f>
        <v/>
      </c>
      <c r="S281" s="205">
        <f> ((S230 * S294 * $S$54 * (S163 * 1 + S264) +S180) * 1000 / (S112 * 8760)) + S197 + 0</f>
        <v/>
      </c>
      <c r="T281" s="205">
        <f> ((T230 * T294 * $S$54 * (T163 * 1 + T264) +T180) * 1000 / (T112 * 8760)) + T197 + 0</f>
        <v/>
      </c>
      <c r="U281" s="205">
        <f> ((U230 * U294 * $S$54 * (U163 * 1 + U264) +U180) * 1000 / (U112 * 8760)) + U197 + 0</f>
        <v/>
      </c>
      <c r="V281" s="205">
        <f> ((V230 * V294 * $S$54 * (V163 * 1 + V264) +V180) * 1000 / (V112 * 8760)) + V197 + 0</f>
        <v/>
      </c>
      <c r="W281" s="205">
        <f> ((W230 * W294 * $S$54 * (W163 * 1 + W264) +W180) * 1000 / (W112 * 8760)) + W197 + 0</f>
        <v/>
      </c>
      <c r="X281" s="205">
        <f> ((X230 * X294 * $S$54 * (X163 * 1 + X264) +X180) * 1000 / (X112 * 8760)) + X197 + 0</f>
        <v/>
      </c>
      <c r="Y281" s="205">
        <f> ((Y230 * Y294 * $S$54 * (Y163 * 1 + Y264) +Y180) * 1000 / (Y112 * 8760)) + Y197 + 0</f>
        <v/>
      </c>
      <c r="Z281" s="205">
        <f> ((Z230 * Z294 * $S$54 * (Z163 * 1 + Z264) +Z180) * 1000 / (Z112 * 8760)) + Z197 + 0</f>
        <v/>
      </c>
      <c r="AA281" s="205">
        <f> ((AA230 * AA294 * $S$54 * (AA163 * 1 + AA264) +AA180) * 1000 / (AA112 * 8760)) + AA197 + 0</f>
        <v/>
      </c>
      <c r="AB281" s="205">
        <f> ((AB230 * AB294 * $S$54 * (AB163 * 1 + AB264) +AB180) * 1000 / (AB112 * 8760)) + AB197 + 0</f>
        <v/>
      </c>
      <c r="AC281" s="205">
        <f> ((AC230 * AC294 * $S$54 * (AC163 * 1 + AC264) +AC180) * 1000 / (AC112 * 8760)) + AC197 + 0</f>
        <v/>
      </c>
      <c r="AD281" s="205">
        <f> ((AD230 * AD294 * $S$54 * (AD163 * 1 + AD264) +AD180) * 1000 / (AD112 * 8760)) + AD197 + 0</f>
        <v/>
      </c>
      <c r="AE281" s="205">
        <f> ((AE230 * AE294 * $S$54 * (AE163 * 1 + AE264) +AE180) * 1000 / (AE112 * 8760)) + AE197 + 0</f>
        <v/>
      </c>
      <c r="AF281" s="205">
        <f> ((AF230 * AF294 * $S$54 * (AF163 * 1 + AF264) +AF180) * 1000 / (AF112 * 8760)) + AF197 + 0</f>
        <v/>
      </c>
      <c r="AG281" s="205">
        <f> ((AG230 * AG294 * $S$54 * (AG163 * 1 + AG264) +AG180) * 1000 / (AG112 * 8760)) + AG197 + 0</f>
        <v/>
      </c>
      <c r="AH281" s="205">
        <f> ((AH230 * AH294 * $S$54 * (AH163 * 1 + AH264) +AH180) * 1000 / (AH112 * 8760)) + AH197 + 0</f>
        <v/>
      </c>
      <c r="AI281" s="205">
        <f> ((AI230 * AI294 * $S$54 * (AI163 * 1 + AI264) +AI180) * 1000 / (AI112 * 8760)) + AI197 + 0</f>
        <v/>
      </c>
      <c r="AJ281" s="205">
        <f> ((AJ230 * AJ294 * $S$54 * (AJ163 * 1 + AJ264) +AJ180) * 1000 / (AJ112 * 8760)) + AJ197 + 0</f>
        <v/>
      </c>
      <c r="AK281" s="205">
        <f> ((AK230 * AK294 * $S$54 * (AK163 * 1 + AK264) +AK180) * 1000 / (AK112 * 8760)) + AK197 + 0</f>
        <v/>
      </c>
      <c r="AL281" s="205">
        <f> ((AL230 * AL294 * $S$54 * (AL163 * 1 + AL264) +AL180) * 1000 / (AL112 * 8760)) + AL197 + 0</f>
        <v/>
      </c>
      <c r="AM281" s="205">
        <f> ((AM230 * AM294 * $S$54 * (AM163 * 1 + AM264) +AM180) * 1000 / (AM112 * 8760)) + AM197 + 0</f>
        <v/>
      </c>
      <c r="AN281" s="205">
        <f> ((AN230 * AN294 * $S$54 * (AN163 * 1 + AN264) +AN180) * 1000 / (AN112 * 8760)) + AN197 + 0</f>
        <v/>
      </c>
      <c r="AO281" s="205">
        <f> ((AO230 * AO294 * $S$54 * (AO163 * 1 + AO264) +AO180) * 1000 / (AO112 * 8760)) + AO197 + 0</f>
        <v/>
      </c>
      <c r="AP281" s="205">
        <f> ((AP230 * AP294 * $S$54 * (AP163 * 1 + AP264) +AP180) * 1000 / (AP112 * 8760)) + AP197 + 0</f>
        <v/>
      </c>
      <c r="AQ281" s="205">
        <f> ((AQ230 * AQ294 * $S$54 * (AQ163 * 1 + AQ264) +AQ180) * 1000 / (AQ112 * 8760)) + AQ197 + 0</f>
        <v/>
      </c>
      <c r="AR281" s="205">
        <f> ((AR230 * AR294 * $S$54 * (AR163 * 1 + AR264) +AR180) * 1000 / (AR112 * 8760)) + AR197 + 0</f>
        <v/>
      </c>
      <c r="AS281" s="205">
        <f> ((AS230 * AS294 * $S$54 * (AS163 * 1 + AS264) +AS180) * 1000 / (AS112 * 8760)) + AS197 + 0</f>
        <v/>
      </c>
      <c r="AT281" s="16" t="n"/>
      <c r="AU281" s="16" t="n"/>
      <c r="AV281" s="16" t="n"/>
      <c r="AW281" s="16" t="n"/>
      <c r="AX281" s="16" t="n"/>
      <c r="AY281" s="16" t="n"/>
      <c r="AZ281" s="16" t="n"/>
      <c r="BA281" s="16" t="n"/>
      <c r="BB281" s="16" t="n"/>
      <c r="BC281" s="16" t="n"/>
      <c r="BD281" s="16" t="n"/>
      <c r="BE281" s="16" t="n"/>
      <c r="BF281" s="16" t="n"/>
      <c r="BG281" s="16" t="n"/>
      <c r="BH281" s="16" t="n"/>
      <c r="BI281" s="16" t="n"/>
      <c r="BJ281" s="16" t="n"/>
      <c r="BK281" s="16" t="n"/>
      <c r="BL281" s="16" t="n"/>
      <c r="BM281" s="16" t="n"/>
    </row>
    <row r="282" ht="13.5" customHeight="1" s="251">
      <c r="A282" s="16" t="n"/>
      <c r="B282" s="16" t="n"/>
      <c r="C282" s="16" t="n"/>
      <c r="D282" s="16" t="n"/>
      <c r="E282" s="16" t="n"/>
      <c r="F282" s="16" t="n"/>
      <c r="G282" s="30" t="n"/>
      <c r="I282" s="16" t="n"/>
      <c r="J282" s="282" t="n"/>
      <c r="K282" s="19" t="inlineStr">
        <is>
          <t>Res PV - Daggett, CA - Mid</t>
        </is>
      </c>
      <c r="L282" s="206">
        <f> ((L231 * L295 * $S$54 * (L164 * 1 + L265) +L181) * 1000 / (L113 * 8760)) + L198 + 0</f>
        <v/>
      </c>
      <c r="M282" s="206">
        <f> ((M231 * M295 * $S$54 * (M164 * 1 + M265) +M181) * 1000 / (M113 * 8760)) + M198 + 0</f>
        <v/>
      </c>
      <c r="N282" s="206">
        <f> ((N231 * N295 * $S$54 * (N164 * 1 + N265) +N181) * 1000 / (N113 * 8760)) + N198 + 0</f>
        <v/>
      </c>
      <c r="O282" s="206">
        <f> ((O231 * O295 * $S$54 * (O164 * 1 + O265) +O181) * 1000 / (O113 * 8760)) + O198 + 0</f>
        <v/>
      </c>
      <c r="P282" s="206">
        <f> ((P231 * P295 * $S$54 * (P164 * 1 + P265) +P181) * 1000 / (P113 * 8760)) + P198 + 0</f>
        <v/>
      </c>
      <c r="Q282" s="206">
        <f> ((Q231 * Q295 * $S$54 * (Q164 * 1 + Q265) +Q181) * 1000 / (Q113 * 8760)) + Q198 + 0</f>
        <v/>
      </c>
      <c r="R282" s="206">
        <f> ((R231 * R295 * $S$54 * (R164 * 1 + R265) +R181) * 1000 / (R113 * 8760)) + R198 + 0</f>
        <v/>
      </c>
      <c r="S282" s="206">
        <f> ((S231 * S295 * $S$54 * (S164 * 1 + S265) +S181) * 1000 / (S113 * 8760)) + S198 + 0</f>
        <v/>
      </c>
      <c r="T282" s="206">
        <f> ((T231 * T295 * $S$54 * (T164 * 1 + T265) +T181) * 1000 / (T113 * 8760)) + T198 + 0</f>
        <v/>
      </c>
      <c r="U282" s="206">
        <f> ((U231 * U295 * $S$54 * (U164 * 1 + U265) +U181) * 1000 / (U113 * 8760)) + U198 + 0</f>
        <v/>
      </c>
      <c r="V282" s="206">
        <f> ((V231 * V295 * $S$54 * (V164 * 1 + V265) +V181) * 1000 / (V113 * 8760)) + V198 + 0</f>
        <v/>
      </c>
      <c r="W282" s="206">
        <f> ((W231 * W295 * $S$54 * (W164 * 1 + W265) +W181) * 1000 / (W113 * 8760)) + W198 + 0</f>
        <v/>
      </c>
      <c r="X282" s="206">
        <f> ((X231 * X295 * $S$54 * (X164 * 1 + X265) +X181) * 1000 / (X113 * 8760)) + X198 + 0</f>
        <v/>
      </c>
      <c r="Y282" s="206">
        <f> ((Y231 * Y295 * $S$54 * (Y164 * 1 + Y265) +Y181) * 1000 / (Y113 * 8760)) + Y198 + 0</f>
        <v/>
      </c>
      <c r="Z282" s="206">
        <f> ((Z231 * Z295 * $S$54 * (Z164 * 1 + Z265) +Z181) * 1000 / (Z113 * 8760)) + Z198 + 0</f>
        <v/>
      </c>
      <c r="AA282" s="206">
        <f> ((AA231 * AA295 * $S$54 * (AA164 * 1 + AA265) +AA181) * 1000 / (AA113 * 8760)) + AA198 + 0</f>
        <v/>
      </c>
      <c r="AB282" s="206">
        <f> ((AB231 * AB295 * $S$54 * (AB164 * 1 + AB265) +AB181) * 1000 / (AB113 * 8760)) + AB198 + 0</f>
        <v/>
      </c>
      <c r="AC282" s="206">
        <f> ((AC231 * AC295 * $S$54 * (AC164 * 1 + AC265) +AC181) * 1000 / (AC113 * 8760)) + AC198 + 0</f>
        <v/>
      </c>
      <c r="AD282" s="206">
        <f> ((AD231 * AD295 * $S$54 * (AD164 * 1 + AD265) +AD181) * 1000 / (AD113 * 8760)) + AD198 + 0</f>
        <v/>
      </c>
      <c r="AE282" s="206">
        <f> ((AE231 * AE295 * $S$54 * (AE164 * 1 + AE265) +AE181) * 1000 / (AE113 * 8760)) + AE198 + 0</f>
        <v/>
      </c>
      <c r="AF282" s="206">
        <f> ((AF231 * AF295 * $S$54 * (AF164 * 1 + AF265) +AF181) * 1000 / (AF113 * 8760)) + AF198 + 0</f>
        <v/>
      </c>
      <c r="AG282" s="206">
        <f> ((AG231 * AG295 * $S$54 * (AG164 * 1 + AG265) +AG181) * 1000 / (AG113 * 8760)) + AG198 + 0</f>
        <v/>
      </c>
      <c r="AH282" s="206">
        <f> ((AH231 * AH295 * $S$54 * (AH164 * 1 + AH265) +AH181) * 1000 / (AH113 * 8760)) + AH198 + 0</f>
        <v/>
      </c>
      <c r="AI282" s="206">
        <f> ((AI231 * AI295 * $S$54 * (AI164 * 1 + AI265) +AI181) * 1000 / (AI113 * 8760)) + AI198 + 0</f>
        <v/>
      </c>
      <c r="AJ282" s="206">
        <f> ((AJ231 * AJ295 * $S$54 * (AJ164 * 1 + AJ265) +AJ181) * 1000 / (AJ113 * 8760)) + AJ198 + 0</f>
        <v/>
      </c>
      <c r="AK282" s="206">
        <f> ((AK231 * AK295 * $S$54 * (AK164 * 1 + AK265) +AK181) * 1000 / (AK113 * 8760)) + AK198 + 0</f>
        <v/>
      </c>
      <c r="AL282" s="206">
        <f> ((AL231 * AL295 * $S$54 * (AL164 * 1 + AL265) +AL181) * 1000 / (AL113 * 8760)) + AL198 + 0</f>
        <v/>
      </c>
      <c r="AM282" s="206">
        <f> ((AM231 * AM295 * $S$54 * (AM164 * 1 + AM265) +AM181) * 1000 / (AM113 * 8760)) + AM198 + 0</f>
        <v/>
      </c>
      <c r="AN282" s="206">
        <f> ((AN231 * AN295 * $S$54 * (AN164 * 1 + AN265) +AN181) * 1000 / (AN113 * 8760)) + AN198 + 0</f>
        <v/>
      </c>
      <c r="AO282" s="206">
        <f> ((AO231 * AO295 * $S$54 * (AO164 * 1 + AO265) +AO181) * 1000 / (AO113 * 8760)) + AO198 + 0</f>
        <v/>
      </c>
      <c r="AP282" s="206">
        <f> ((AP231 * AP295 * $S$54 * (AP164 * 1 + AP265) +AP181) * 1000 / (AP113 * 8760)) + AP198 + 0</f>
        <v/>
      </c>
      <c r="AQ282" s="206">
        <f> ((AQ231 * AQ295 * $S$54 * (AQ164 * 1 + AQ265) +AQ181) * 1000 / (AQ113 * 8760)) + AQ198 + 0</f>
        <v/>
      </c>
      <c r="AR282" s="206">
        <f> ((AR231 * AR295 * $S$54 * (AR164 * 1 + AR265) +AR181) * 1000 / (AR113 * 8760)) + AR198 + 0</f>
        <v/>
      </c>
      <c r="AS282" s="206">
        <f> ((AS231 * AS295 * $S$54 * (AS164 * 1 + AS265) +AS181) * 1000 / (AS113 * 8760)) + AS198 + 0</f>
        <v/>
      </c>
      <c r="AT282" s="16" t="n"/>
      <c r="AU282" s="16" t="n"/>
      <c r="AV282" s="16" t="n"/>
      <c r="AW282" s="16" t="n"/>
      <c r="AX282" s="16" t="n"/>
      <c r="AY282" s="16" t="n"/>
      <c r="AZ282" s="16" t="n"/>
      <c r="BA282" s="16" t="n"/>
      <c r="BB282" s="16" t="n"/>
      <c r="BC282" s="16" t="n"/>
      <c r="BD282" s="16" t="n"/>
      <c r="BE282" s="16" t="n"/>
      <c r="BF282" s="16" t="n"/>
      <c r="BG282" s="16" t="n"/>
      <c r="BH282" s="16" t="n"/>
      <c r="BI282" s="16" t="n"/>
      <c r="BJ282" s="16" t="n"/>
      <c r="BK282" s="16" t="n"/>
      <c r="BL282" s="16" t="n"/>
      <c r="BM282" s="16" t="n"/>
    </row>
    <row r="283" ht="13.5" customHeight="1" s="251">
      <c r="A283" s="16" t="n"/>
      <c r="B283" s="16" t="n"/>
      <c r="C283" s="16" t="n"/>
      <c r="D283" s="16" t="n"/>
      <c r="E283" s="16" t="n"/>
      <c r="F283" s="16" t="n"/>
      <c r="G283" s="30" t="n"/>
      <c r="I283" s="16" t="n"/>
      <c r="J283" s="283" t="n"/>
      <c r="K283" s="164" t="inlineStr">
        <is>
          <t>Res PV - Daggett, CA - Constant</t>
        </is>
      </c>
      <c r="L283" s="207">
        <f> ((L232 * L296 * $S$54 * (L165 * 1 + L266) +L182) * 1000 / (L114 * 8760)) + L199 + 0</f>
        <v/>
      </c>
      <c r="M283" s="207">
        <f> ((M232 * M296 * $S$54 * (M165 * 1 + M266) +M182) * 1000 / (M114 * 8760)) + M199 + 0</f>
        <v/>
      </c>
      <c r="N283" s="207">
        <f> ((N232 * N296 * $S$54 * (N165 * 1 + N266) +N182) * 1000 / (N114 * 8760)) + N199 + 0</f>
        <v/>
      </c>
      <c r="O283" s="207">
        <f> ((O232 * O296 * $S$54 * (O165 * 1 + O266) +O182) * 1000 / (O114 * 8760)) + O199 + 0</f>
        <v/>
      </c>
      <c r="P283" s="207">
        <f> ((P232 * P296 * $S$54 * (P165 * 1 + P266) +P182) * 1000 / (P114 * 8760)) + P199 + 0</f>
        <v/>
      </c>
      <c r="Q283" s="207">
        <f> ((Q232 * Q296 * $S$54 * (Q165 * 1 + Q266) +Q182) * 1000 / (Q114 * 8760)) + Q199 + 0</f>
        <v/>
      </c>
      <c r="R283" s="207">
        <f> ((R232 * R296 * $S$54 * (R165 * 1 + R266) +R182) * 1000 / (R114 * 8760)) + R199 + 0</f>
        <v/>
      </c>
      <c r="S283" s="207">
        <f> ((S232 * S296 * $S$54 * (S165 * 1 + S266) +S182) * 1000 / (S114 * 8760)) + S199 + 0</f>
        <v/>
      </c>
      <c r="T283" s="207">
        <f> ((T232 * T296 * $S$54 * (T165 * 1 + T266) +T182) * 1000 / (T114 * 8760)) + T199 + 0</f>
        <v/>
      </c>
      <c r="U283" s="207">
        <f> ((U232 * U296 * $S$54 * (U165 * 1 + U266) +U182) * 1000 / (U114 * 8760)) + U199 + 0</f>
        <v/>
      </c>
      <c r="V283" s="207">
        <f> ((V232 * V296 * $S$54 * (V165 * 1 + V266) +V182) * 1000 / (V114 * 8760)) + V199 + 0</f>
        <v/>
      </c>
      <c r="W283" s="207">
        <f> ((W232 * W296 * $S$54 * (W165 * 1 + W266) +W182) * 1000 / (W114 * 8760)) + W199 + 0</f>
        <v/>
      </c>
      <c r="X283" s="207">
        <f> ((X232 * X296 * $S$54 * (X165 * 1 + X266) +X182) * 1000 / (X114 * 8760)) + X199 + 0</f>
        <v/>
      </c>
      <c r="Y283" s="207">
        <f> ((Y232 * Y296 * $S$54 * (Y165 * 1 + Y266) +Y182) * 1000 / (Y114 * 8760)) + Y199 + 0</f>
        <v/>
      </c>
      <c r="Z283" s="207">
        <f> ((Z232 * Z296 * $S$54 * (Z165 * 1 + Z266) +Z182) * 1000 / (Z114 * 8760)) + Z199 + 0</f>
        <v/>
      </c>
      <c r="AA283" s="207">
        <f> ((AA232 * AA296 * $S$54 * (AA165 * 1 + AA266) +AA182) * 1000 / (AA114 * 8760)) + AA199 + 0</f>
        <v/>
      </c>
      <c r="AB283" s="207">
        <f> ((AB232 * AB296 * $S$54 * (AB165 * 1 + AB266) +AB182) * 1000 / (AB114 * 8760)) + AB199 + 0</f>
        <v/>
      </c>
      <c r="AC283" s="207">
        <f> ((AC232 * AC296 * $S$54 * (AC165 * 1 + AC266) +AC182) * 1000 / (AC114 * 8760)) + AC199 + 0</f>
        <v/>
      </c>
      <c r="AD283" s="207">
        <f> ((AD232 * AD296 * $S$54 * (AD165 * 1 + AD266) +AD182) * 1000 / (AD114 * 8760)) + AD199 + 0</f>
        <v/>
      </c>
      <c r="AE283" s="207">
        <f> ((AE232 * AE296 * $S$54 * (AE165 * 1 + AE266) +AE182) * 1000 / (AE114 * 8760)) + AE199 + 0</f>
        <v/>
      </c>
      <c r="AF283" s="207">
        <f> ((AF232 * AF296 * $S$54 * (AF165 * 1 + AF266) +AF182) * 1000 / (AF114 * 8760)) + AF199 + 0</f>
        <v/>
      </c>
      <c r="AG283" s="207">
        <f> ((AG232 * AG296 * $S$54 * (AG165 * 1 + AG266) +AG182) * 1000 / (AG114 * 8760)) + AG199 + 0</f>
        <v/>
      </c>
      <c r="AH283" s="207">
        <f> ((AH232 * AH296 * $S$54 * (AH165 * 1 + AH266) +AH182) * 1000 / (AH114 * 8760)) + AH199 + 0</f>
        <v/>
      </c>
      <c r="AI283" s="207">
        <f> ((AI232 * AI296 * $S$54 * (AI165 * 1 + AI266) +AI182) * 1000 / (AI114 * 8760)) + AI199 + 0</f>
        <v/>
      </c>
      <c r="AJ283" s="207">
        <f> ((AJ232 * AJ296 * $S$54 * (AJ165 * 1 + AJ266) +AJ182) * 1000 / (AJ114 * 8760)) + AJ199 + 0</f>
        <v/>
      </c>
      <c r="AK283" s="207">
        <f> ((AK232 * AK296 * $S$54 * (AK165 * 1 + AK266) +AK182) * 1000 / (AK114 * 8760)) + AK199 + 0</f>
        <v/>
      </c>
      <c r="AL283" s="207">
        <f> ((AL232 * AL296 * $S$54 * (AL165 * 1 + AL266) +AL182) * 1000 / (AL114 * 8760)) + AL199 + 0</f>
        <v/>
      </c>
      <c r="AM283" s="207">
        <f> ((AM232 * AM296 * $S$54 * (AM165 * 1 + AM266) +AM182) * 1000 / (AM114 * 8760)) + AM199 + 0</f>
        <v/>
      </c>
      <c r="AN283" s="207">
        <f> ((AN232 * AN296 * $S$54 * (AN165 * 1 + AN266) +AN182) * 1000 / (AN114 * 8760)) + AN199 + 0</f>
        <v/>
      </c>
      <c r="AO283" s="207">
        <f> ((AO232 * AO296 * $S$54 * (AO165 * 1 + AO266) +AO182) * 1000 / (AO114 * 8760)) + AO199 + 0</f>
        <v/>
      </c>
      <c r="AP283" s="207">
        <f> ((AP232 * AP296 * $S$54 * (AP165 * 1 + AP266) +AP182) * 1000 / (AP114 * 8760)) + AP199 + 0</f>
        <v/>
      </c>
      <c r="AQ283" s="207">
        <f> ((AQ232 * AQ296 * $S$54 * (AQ165 * 1 + AQ266) +AQ182) * 1000 / (AQ114 * 8760)) + AQ199 + 0</f>
        <v/>
      </c>
      <c r="AR283" s="207">
        <f> ((AR232 * AR296 * $S$54 * (AR165 * 1 + AR266) +AR182) * 1000 / (AR114 * 8760)) + AR199 + 0</f>
        <v/>
      </c>
      <c r="AS283" s="207">
        <f> ((AS232 * AS296 * $S$54 * (AS165 * 1 + AS266) +AS182) * 1000 / (AS114 * 8760)) + AS199 + 0</f>
        <v/>
      </c>
      <c r="AT283" s="16" t="n"/>
      <c r="AU283" s="16" t="n"/>
      <c r="AV283" s="16" t="n"/>
      <c r="AW283" s="16" t="n"/>
      <c r="AX283" s="16" t="n"/>
      <c r="AY283" s="16" t="n"/>
      <c r="AZ283" s="16" t="n"/>
      <c r="BA283" s="16" t="n"/>
      <c r="BB283" s="16" t="n"/>
      <c r="BC283" s="16" t="n"/>
      <c r="BD283" s="16" t="n"/>
      <c r="BE283" s="16" t="n"/>
      <c r="BF283" s="16" t="n"/>
      <c r="BG283" s="16" t="n"/>
      <c r="BH283" s="16" t="n"/>
      <c r="BI283" s="16" t="n"/>
      <c r="BJ283" s="16" t="n"/>
      <c r="BK283" s="16" t="n"/>
      <c r="BL283" s="16" t="n"/>
      <c r="BM283" s="16" t="n"/>
    </row>
    <row r="284" ht="13.5" customHeight="1" s="251">
      <c r="A284" s="16" t="n"/>
      <c r="B284" s="16" t="n"/>
      <c r="C284" s="16" t="n"/>
      <c r="D284" s="16" t="n"/>
      <c r="E284" s="16" t="n"/>
      <c r="F284" s="16" t="n"/>
      <c r="G284" s="30" t="n"/>
      <c r="H284" s="16" t="n"/>
      <c r="I284" s="16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  <c r="S284" s="16" t="n"/>
      <c r="T284" s="16" t="n"/>
      <c r="U284" s="16" t="n"/>
      <c r="V284" s="16" t="n"/>
      <c r="W284" s="16" t="n"/>
      <c r="X284" s="16" t="n"/>
      <c r="Y284" s="16" t="n"/>
      <c r="Z284" s="16" t="n"/>
      <c r="AA284" s="16" t="n"/>
      <c r="AB284" s="16" t="n"/>
      <c r="AC284" s="16" t="n"/>
      <c r="AD284" s="16" t="n"/>
      <c r="AE284" s="16" t="n"/>
      <c r="AF284" s="16" t="n"/>
      <c r="AG284" s="16" t="n"/>
      <c r="AH284" s="16" t="n"/>
      <c r="AI284" s="16" t="n"/>
      <c r="AJ284" s="16" t="n"/>
      <c r="AK284" s="16" t="n"/>
      <c r="AL284" s="16" t="n"/>
      <c r="AM284" s="16" t="n"/>
      <c r="AN284" s="16" t="n"/>
      <c r="AO284" s="16" t="n"/>
      <c r="AP284" s="16" t="n"/>
      <c r="AQ284" s="16" t="n"/>
      <c r="AR284" s="16" t="n"/>
      <c r="AS284" s="16" t="n"/>
      <c r="AT284" s="16" t="n"/>
      <c r="AU284" s="16" t="n"/>
      <c r="AV284" s="16" t="n"/>
      <c r="AW284" s="16" t="n"/>
      <c r="AX284" s="16" t="n"/>
      <c r="AY284" s="16" t="n"/>
      <c r="AZ284" s="16" t="n"/>
      <c r="BA284" s="16" t="n"/>
      <c r="BB284" s="16" t="n"/>
      <c r="BC284" s="16" t="n"/>
      <c r="BD284" s="16" t="n"/>
      <c r="BE284" s="16" t="n"/>
      <c r="BF284" s="16" t="n"/>
      <c r="BG284" s="16" t="n"/>
      <c r="BH284" s="16" t="n"/>
      <c r="BI284" s="16" t="n"/>
      <c r="BJ284" s="16" t="n"/>
      <c r="BK284" s="16" t="n"/>
      <c r="BL284" s="16" t="n"/>
      <c r="BM284" s="16" t="n"/>
    </row>
    <row r="285" ht="13.5" customHeight="1" s="251">
      <c r="A285" s="16" t="n"/>
      <c r="B285" s="16" t="n"/>
      <c r="C285" s="16" t="n"/>
      <c r="D285" s="16" t="n"/>
      <c r="E285" s="16" t="n"/>
      <c r="F285" s="16" t="n"/>
      <c r="G285" s="30" t="n"/>
      <c r="H285" s="101" t="n"/>
      <c r="I285" s="101" t="n"/>
      <c r="J285" s="101" t="n"/>
      <c r="K285" s="101" t="n"/>
      <c r="L285" s="101" t="n"/>
      <c r="M285" s="101" t="n"/>
      <c r="N285" s="101" t="n"/>
      <c r="O285" s="101" t="n"/>
      <c r="P285" s="101" t="n"/>
      <c r="Q285" s="101" t="n"/>
      <c r="R285" s="101" t="n"/>
      <c r="S285" s="101" t="n"/>
      <c r="T285" s="101" t="n"/>
      <c r="U285" s="101" t="n"/>
      <c r="V285" s="101" t="n"/>
      <c r="W285" s="101" t="n"/>
      <c r="X285" s="101" t="n"/>
      <c r="Y285" s="101" t="n"/>
      <c r="Z285" s="101" t="n"/>
      <c r="AA285" s="101" t="n"/>
      <c r="AB285" s="101" t="n"/>
      <c r="AC285" s="101" t="n"/>
      <c r="AD285" s="101" t="n"/>
      <c r="AE285" s="101" t="n"/>
      <c r="AF285" s="101" t="n"/>
      <c r="AG285" s="101" t="n"/>
      <c r="AH285" s="101" t="n"/>
      <c r="AI285" s="101" t="n"/>
      <c r="AJ285" s="101" t="n"/>
      <c r="AK285" s="101" t="n"/>
      <c r="AL285" s="101" t="n"/>
      <c r="AM285" s="101" t="n"/>
      <c r="AN285" s="101" t="n"/>
      <c r="AO285" s="101" t="n"/>
      <c r="AP285" s="101" t="n"/>
      <c r="AQ285" s="101" t="n"/>
      <c r="AR285" s="101" t="n"/>
      <c r="AS285" s="101" t="n"/>
      <c r="AT285" s="16" t="n"/>
      <c r="AU285" s="16" t="n"/>
      <c r="AV285" s="16" t="n"/>
      <c r="AW285" s="16" t="n"/>
      <c r="AX285" s="16" t="n"/>
      <c r="AY285" s="16" t="n"/>
      <c r="AZ285" s="16" t="n"/>
      <c r="BA285" s="16" t="n"/>
      <c r="BB285" s="16" t="n"/>
      <c r="BC285" s="16" t="n"/>
      <c r="BD285" s="16" t="n"/>
      <c r="BE285" s="16" t="n"/>
      <c r="BF285" s="16" t="n"/>
      <c r="BG285" s="16" t="n"/>
      <c r="BH285" s="16" t="n"/>
      <c r="BI285" s="16" t="n"/>
      <c r="BJ285" s="16" t="n"/>
      <c r="BK285" s="16" t="n"/>
      <c r="BL285" s="16" t="n"/>
      <c r="BM285" s="16" t="n"/>
    </row>
    <row r="286" ht="13.5" customHeight="1" s="251">
      <c r="A286" s="16" t="n"/>
      <c r="B286" s="16" t="n"/>
      <c r="C286" s="16" t="n"/>
      <c r="D286" s="16" t="n"/>
      <c r="E286" s="16" t="n"/>
      <c r="F286" s="16" t="n"/>
      <c r="G286" s="30" t="n"/>
      <c r="H286" s="16" t="n"/>
      <c r="I286" s="16" t="n"/>
      <c r="J286" s="16" t="n"/>
      <c r="K286" s="16" t="n"/>
      <c r="L286" s="157" t="n">
        <v>2017</v>
      </c>
      <c r="M286" s="157" t="n">
        <v>2018</v>
      </c>
      <c r="N286" s="157" t="n">
        <v>2019</v>
      </c>
      <c r="O286" s="157" t="n">
        <v>2020</v>
      </c>
      <c r="P286" s="157" t="n">
        <v>2021</v>
      </c>
      <c r="Q286" s="157" t="n">
        <v>2022</v>
      </c>
      <c r="R286" s="157" t="n">
        <v>2023</v>
      </c>
      <c r="S286" s="157" t="n">
        <v>2024</v>
      </c>
      <c r="T286" s="157" t="n">
        <v>2025</v>
      </c>
      <c r="U286" s="157" t="n">
        <v>2026</v>
      </c>
      <c r="V286" s="157" t="n">
        <v>2027</v>
      </c>
      <c r="W286" s="157" t="n">
        <v>2028</v>
      </c>
      <c r="X286" s="157" t="n">
        <v>2029</v>
      </c>
      <c r="Y286" s="157" t="n">
        <v>2030</v>
      </c>
      <c r="Z286" s="157" t="n">
        <v>2031</v>
      </c>
      <c r="AA286" s="157" t="n">
        <v>2032</v>
      </c>
      <c r="AB286" s="157" t="n">
        <v>2033</v>
      </c>
      <c r="AC286" s="157" t="n">
        <v>2034</v>
      </c>
      <c r="AD286" s="157" t="n">
        <v>2035</v>
      </c>
      <c r="AE286" s="157" t="n">
        <v>2036</v>
      </c>
      <c r="AF286" s="157" t="n">
        <v>2037</v>
      </c>
      <c r="AG286" s="157" t="n">
        <v>2038</v>
      </c>
      <c r="AH286" s="157" t="n">
        <v>2039</v>
      </c>
      <c r="AI286" s="157" t="n">
        <v>2040</v>
      </c>
      <c r="AJ286" s="157" t="n">
        <v>2041</v>
      </c>
      <c r="AK286" s="157" t="n">
        <v>2042</v>
      </c>
      <c r="AL286" s="157" t="n">
        <v>2043</v>
      </c>
      <c r="AM286" s="157" t="n">
        <v>2044</v>
      </c>
      <c r="AN286" s="157" t="n">
        <v>2045</v>
      </c>
      <c r="AO286" s="157" t="n">
        <v>2046</v>
      </c>
      <c r="AP286" s="157" t="n">
        <v>2047</v>
      </c>
      <c r="AQ286" s="157" t="n">
        <v>2048</v>
      </c>
      <c r="AR286" s="157" t="n">
        <v>2049</v>
      </c>
      <c r="AS286" s="157" t="n">
        <v>2050</v>
      </c>
      <c r="AT286" s="16" t="n"/>
      <c r="AU286" s="16" t="n"/>
      <c r="AV286" s="16" t="n"/>
      <c r="AW286" s="16" t="n"/>
      <c r="AX286" s="16" t="n"/>
      <c r="AY286" s="16" t="n"/>
      <c r="AZ286" s="16" t="n"/>
      <c r="BA286" s="16" t="n"/>
      <c r="BB286" s="16" t="n"/>
      <c r="BC286" s="16" t="n"/>
      <c r="BD286" s="16" t="n"/>
      <c r="BE286" s="16" t="n"/>
      <c r="BF286" s="16" t="n"/>
      <c r="BG286" s="16" t="n"/>
      <c r="BH286" s="16" t="n"/>
      <c r="BI286" s="16" t="n"/>
      <c r="BJ286" s="16" t="n"/>
      <c r="BK286" s="16" t="n"/>
      <c r="BL286" s="16" t="n"/>
      <c r="BM286" s="16" t="n"/>
    </row>
    <row r="287" ht="13.5" customHeight="1" s="251">
      <c r="A287" s="16" t="n"/>
      <c r="B287" s="16" t="n"/>
      <c r="C287" s="16" t="n"/>
      <c r="D287" s="16" t="n"/>
      <c r="E287" s="16" t="n"/>
      <c r="F287" s="16" t="n"/>
      <c r="G287" s="30" t="n"/>
      <c r="H287" s="212" t="inlineStr">
        <is>
          <t>Additional Factors</t>
        </is>
      </c>
      <c r="I287" s="16" t="n"/>
      <c r="J287" s="159" t="inlineStr">
        <is>
          <t>Tax Credit</t>
        </is>
      </c>
      <c r="K287" s="19" t="inlineStr">
        <is>
          <t>10 year CRF - Low</t>
        </is>
      </c>
      <c r="L287" s="209" t="n">
        <v>0.116085097876559</v>
      </c>
      <c r="M287" s="209" t="n">
        <v>0.116085097876559</v>
      </c>
      <c r="N287" s="209" t="n">
        <v>0.116085097876559</v>
      </c>
      <c r="O287" s="209" t="n">
        <v>0.116085097876559</v>
      </c>
      <c r="P287" s="209" t="n">
        <v>0.116085097876559</v>
      </c>
      <c r="Q287" s="209" t="n">
        <v>0.116085097876559</v>
      </c>
      <c r="R287" s="209" t="n">
        <v>0.116085097876559</v>
      </c>
      <c r="S287" s="209" t="n">
        <v>0.116085097876559</v>
      </c>
      <c r="T287" s="209" t="n">
        <v>0.116085097876559</v>
      </c>
      <c r="U287" s="209" t="n">
        <v>0.116085097876559</v>
      </c>
      <c r="V287" s="209" t="n">
        <v>0.116085097876559</v>
      </c>
      <c r="W287" s="209" t="n">
        <v>0.116085097876559</v>
      </c>
      <c r="X287" s="209" t="n">
        <v>0.116085097876559</v>
      </c>
      <c r="Y287" s="209" t="n">
        <v>0.116085097876559</v>
      </c>
      <c r="Z287" s="209" t="n">
        <v>0.116085097876559</v>
      </c>
      <c r="AA287" s="209" t="n">
        <v>0.116085097876559</v>
      </c>
      <c r="AB287" s="209" t="n">
        <v>0.116085097876559</v>
      </c>
      <c r="AC287" s="209" t="n">
        <v>0.116085097876559</v>
      </c>
      <c r="AD287" s="209" t="n">
        <v>0.116085097876559</v>
      </c>
      <c r="AE287" s="209" t="n">
        <v>0.116085097876559</v>
      </c>
      <c r="AF287" s="209" t="n">
        <v>0.116085097876559</v>
      </c>
      <c r="AG287" s="209" t="n">
        <v>0.116085097876559</v>
      </c>
      <c r="AH287" s="209" t="n">
        <v>0.116085097876559</v>
      </c>
      <c r="AI287" s="209" t="n">
        <v>0.116085097876559</v>
      </c>
      <c r="AJ287" s="209" t="n">
        <v>0.116085097876559</v>
      </c>
      <c r="AK287" s="209" t="n">
        <v>0.116085097876559</v>
      </c>
      <c r="AL287" s="209" t="n">
        <v>0.116085097876559</v>
      </c>
      <c r="AM287" s="209" t="n">
        <v>0.116085097876559</v>
      </c>
      <c r="AN287" s="209" t="n">
        <v>0.116085097876559</v>
      </c>
      <c r="AO287" s="209" t="n">
        <v>0.116085097876559</v>
      </c>
      <c r="AP287" s="209" t="n">
        <v>0.116085097876559</v>
      </c>
      <c r="AQ287" s="209" t="n">
        <v>0.116085097876559</v>
      </c>
      <c r="AR287" s="209" t="n">
        <v>0.116085097876559</v>
      </c>
      <c r="AS287" s="209" t="n">
        <v>0.116085097876559</v>
      </c>
      <c r="AT287" s="16" t="n"/>
      <c r="AU287" s="16" t="n"/>
      <c r="AV287" s="16" t="n"/>
      <c r="AW287" s="16" t="n"/>
      <c r="AX287" s="16" t="n"/>
      <c r="AY287" s="16" t="n"/>
      <c r="AZ287" s="16" t="n"/>
      <c r="BA287" s="16" t="n"/>
      <c r="BB287" s="16" t="n"/>
      <c r="BC287" s="16" t="n"/>
      <c r="BD287" s="16" t="n"/>
      <c r="BE287" s="16" t="n"/>
      <c r="BF287" s="16" t="n"/>
      <c r="BG287" s="16" t="n"/>
      <c r="BH287" s="16" t="n"/>
      <c r="BI287" s="16" t="n"/>
      <c r="BJ287" s="16" t="n"/>
      <c r="BK287" s="16" t="n"/>
      <c r="BL287" s="16" t="n"/>
      <c r="BM287" s="16" t="n"/>
    </row>
    <row r="288" ht="13.5" customHeight="1" s="251">
      <c r="A288" s="16" t="n"/>
      <c r="B288" s="16" t="n"/>
      <c r="C288" s="16" t="n"/>
      <c r="D288" s="16" t="n"/>
      <c r="E288" s="16" t="n"/>
      <c r="F288" s="16" t="n"/>
      <c r="G288" s="30" t="n"/>
      <c r="I288" s="16" t="n"/>
      <c r="J288" s="282" t="n"/>
      <c r="K288" s="19" t="inlineStr">
        <is>
          <t>10 year CRF - Mid</t>
        </is>
      </c>
      <c r="L288" s="209" t="n">
        <v>0.116085097876559</v>
      </c>
      <c r="M288" s="209" t="n">
        <v>0.116085097876559</v>
      </c>
      <c r="N288" s="209" t="n">
        <v>0.116085097876559</v>
      </c>
      <c r="O288" s="209" t="n">
        <v>0.116085097876559</v>
      </c>
      <c r="P288" s="209" t="n">
        <v>0.116085097876559</v>
      </c>
      <c r="Q288" s="209" t="n">
        <v>0.116085097876559</v>
      </c>
      <c r="R288" s="209" t="n">
        <v>0.116085097876559</v>
      </c>
      <c r="S288" s="209" t="n">
        <v>0.116085097876559</v>
      </c>
      <c r="T288" s="209" t="n">
        <v>0.116085097876559</v>
      </c>
      <c r="U288" s="209" t="n">
        <v>0.116085097876559</v>
      </c>
      <c r="V288" s="209" t="n">
        <v>0.116085097876559</v>
      </c>
      <c r="W288" s="209" t="n">
        <v>0.116085097876559</v>
      </c>
      <c r="X288" s="209" t="n">
        <v>0.116085097876559</v>
      </c>
      <c r="Y288" s="209" t="n">
        <v>0.116085097876559</v>
      </c>
      <c r="Z288" s="209" t="n">
        <v>0.116085097876559</v>
      </c>
      <c r="AA288" s="209" t="n">
        <v>0.116085097876559</v>
      </c>
      <c r="AB288" s="209" t="n">
        <v>0.116085097876559</v>
      </c>
      <c r="AC288" s="209" t="n">
        <v>0.116085097876559</v>
      </c>
      <c r="AD288" s="209" t="n">
        <v>0.116085097876559</v>
      </c>
      <c r="AE288" s="209" t="n">
        <v>0.116085097876559</v>
      </c>
      <c r="AF288" s="209" t="n">
        <v>0.116085097876559</v>
      </c>
      <c r="AG288" s="209" t="n">
        <v>0.116085097876559</v>
      </c>
      <c r="AH288" s="209" t="n">
        <v>0.116085097876559</v>
      </c>
      <c r="AI288" s="209" t="n">
        <v>0.116085097876559</v>
      </c>
      <c r="AJ288" s="209" t="n">
        <v>0.116085097876559</v>
      </c>
      <c r="AK288" s="209" t="n">
        <v>0.116085097876559</v>
      </c>
      <c r="AL288" s="209" t="n">
        <v>0.116085097876559</v>
      </c>
      <c r="AM288" s="209" t="n">
        <v>0.116085097876559</v>
      </c>
      <c r="AN288" s="209" t="n">
        <v>0.116085097876559</v>
      </c>
      <c r="AO288" s="209" t="n">
        <v>0.116085097876559</v>
      </c>
      <c r="AP288" s="209" t="n">
        <v>0.116085097876559</v>
      </c>
      <c r="AQ288" s="209" t="n">
        <v>0.116085097876559</v>
      </c>
      <c r="AR288" s="209" t="n">
        <v>0.116085097876559</v>
      </c>
      <c r="AS288" s="209" t="n">
        <v>0.116085097876559</v>
      </c>
      <c r="AT288" s="16" t="n"/>
      <c r="AU288" s="16" t="n"/>
      <c r="AV288" s="16" t="n"/>
      <c r="AW288" s="16" t="n"/>
      <c r="AX288" s="16" t="n"/>
      <c r="AY288" s="16" t="n"/>
      <c r="AZ288" s="16" t="n"/>
      <c r="BA288" s="16" t="n"/>
      <c r="BB288" s="16" t="n"/>
      <c r="BC288" s="16" t="n"/>
      <c r="BD288" s="16" t="n"/>
      <c r="BE288" s="16" t="n"/>
      <c r="BF288" s="16" t="n"/>
      <c r="BG288" s="16" t="n"/>
      <c r="BH288" s="16" t="n"/>
      <c r="BI288" s="16" t="n"/>
      <c r="BJ288" s="16" t="n"/>
      <c r="BK288" s="16" t="n"/>
      <c r="BL288" s="16" t="n"/>
      <c r="BM288" s="16" t="n"/>
    </row>
    <row r="289" ht="13.5" customHeight="1" s="251">
      <c r="A289" s="16" t="n"/>
      <c r="B289" s="16" t="n"/>
      <c r="C289" s="16" t="n"/>
      <c r="D289" s="16" t="n"/>
      <c r="E289" s="16" t="n"/>
      <c r="F289" s="16" t="n"/>
      <c r="G289" s="30" t="n"/>
      <c r="I289" s="16" t="n"/>
      <c r="J289" s="282" t="n"/>
      <c r="K289" s="19" t="inlineStr">
        <is>
          <t>10 year CRF - Constant</t>
        </is>
      </c>
      <c r="L289" s="209" t="n">
        <v>0.116085097876559</v>
      </c>
      <c r="M289" s="209" t="n">
        <v>0.116085097876559</v>
      </c>
      <c r="N289" s="209" t="n">
        <v>0.116085097876559</v>
      </c>
      <c r="O289" s="209" t="n">
        <v>0.116085097876559</v>
      </c>
      <c r="P289" s="209" t="n">
        <v>0.116085097876559</v>
      </c>
      <c r="Q289" s="209" t="n">
        <v>0.116085097876559</v>
      </c>
      <c r="R289" s="209" t="n">
        <v>0.116085097876559</v>
      </c>
      <c r="S289" s="209" t="n">
        <v>0.116085097876559</v>
      </c>
      <c r="T289" s="209" t="n">
        <v>0.116085097876559</v>
      </c>
      <c r="U289" s="209" t="n">
        <v>0.116085097876559</v>
      </c>
      <c r="V289" s="209" t="n">
        <v>0.116085097876559</v>
      </c>
      <c r="W289" s="209" t="n">
        <v>0.116085097876559</v>
      </c>
      <c r="X289" s="209" t="n">
        <v>0.116085097876559</v>
      </c>
      <c r="Y289" s="209" t="n">
        <v>0.116085097876559</v>
      </c>
      <c r="Z289" s="209" t="n">
        <v>0.116085097876559</v>
      </c>
      <c r="AA289" s="209" t="n">
        <v>0.116085097876559</v>
      </c>
      <c r="AB289" s="209" t="n">
        <v>0.116085097876559</v>
      </c>
      <c r="AC289" s="209" t="n">
        <v>0.116085097876559</v>
      </c>
      <c r="AD289" s="209" t="n">
        <v>0.116085097876559</v>
      </c>
      <c r="AE289" s="209" t="n">
        <v>0.116085097876559</v>
      </c>
      <c r="AF289" s="209" t="n">
        <v>0.116085097876559</v>
      </c>
      <c r="AG289" s="209" t="n">
        <v>0.116085097876559</v>
      </c>
      <c r="AH289" s="209" t="n">
        <v>0.116085097876559</v>
      </c>
      <c r="AI289" s="209" t="n">
        <v>0.116085097876559</v>
      </c>
      <c r="AJ289" s="209" t="n">
        <v>0.116085097876559</v>
      </c>
      <c r="AK289" s="209" t="n">
        <v>0.116085097876559</v>
      </c>
      <c r="AL289" s="209" t="n">
        <v>0.116085097876559</v>
      </c>
      <c r="AM289" s="209" t="n">
        <v>0.116085097876559</v>
      </c>
      <c r="AN289" s="209" t="n">
        <v>0.116085097876559</v>
      </c>
      <c r="AO289" s="209" t="n">
        <v>0.116085097876559</v>
      </c>
      <c r="AP289" s="209" t="n">
        <v>0.116085097876559</v>
      </c>
      <c r="AQ289" s="209" t="n">
        <v>0.116085097876559</v>
      </c>
      <c r="AR289" s="209" t="n">
        <v>0.116085097876559</v>
      </c>
      <c r="AS289" s="209" t="n">
        <v>0.116085097876559</v>
      </c>
      <c r="AT289" s="16" t="n"/>
      <c r="AU289" s="16" t="n"/>
      <c r="AV289" s="16" t="n"/>
      <c r="AW289" s="16" t="n"/>
      <c r="AX289" s="16" t="n"/>
      <c r="AY289" s="16" t="n"/>
      <c r="AZ289" s="16" t="n"/>
      <c r="BA289" s="16" t="n"/>
      <c r="BB289" s="16" t="n"/>
      <c r="BC289" s="16" t="n"/>
      <c r="BD289" s="16" t="n"/>
      <c r="BE289" s="16" t="n"/>
      <c r="BF289" s="16" t="n"/>
      <c r="BG289" s="16" t="n"/>
      <c r="BH289" s="16" t="n"/>
      <c r="BI289" s="16" t="n"/>
      <c r="BJ289" s="16" t="n"/>
      <c r="BK289" s="16" t="n"/>
      <c r="BL289" s="16" t="n"/>
      <c r="BM289" s="16" t="n"/>
    </row>
    <row r="290" ht="13.5" customHeight="1" s="251">
      <c r="A290" s="16" t="n"/>
      <c r="B290" s="16" t="n"/>
      <c r="C290" s="16" t="n"/>
      <c r="D290" s="16" t="n"/>
      <c r="E290" s="16" t="n"/>
      <c r="F290" s="16" t="n"/>
      <c r="G290" s="30" t="n"/>
      <c r="I290" s="16" t="n"/>
      <c r="J290" s="282" t="n"/>
      <c r="K290" s="19" t="inlineStr">
        <is>
          <t>Schedule</t>
        </is>
      </c>
      <c r="L290" s="209" t="n">
        <v>0</v>
      </c>
      <c r="M290" s="209" t="n">
        <v>0</v>
      </c>
      <c r="N290" s="209" t="n">
        <v>0</v>
      </c>
      <c r="O290" s="209" t="n">
        <v>0</v>
      </c>
      <c r="P290" s="209" t="n">
        <v>0</v>
      </c>
      <c r="Q290" s="209" t="n">
        <v>0</v>
      </c>
      <c r="R290" s="209" t="n">
        <v>0</v>
      </c>
      <c r="S290" s="209" t="n">
        <v>0</v>
      </c>
      <c r="T290" s="209" t="n">
        <v>0</v>
      </c>
      <c r="U290" s="209" t="n">
        <v>0</v>
      </c>
      <c r="V290" s="209" t="n">
        <v>0</v>
      </c>
      <c r="W290" s="209" t="n">
        <v>0</v>
      </c>
      <c r="X290" s="209" t="n">
        <v>0</v>
      </c>
      <c r="Y290" s="209" t="n">
        <v>0</v>
      </c>
      <c r="Z290" s="209" t="n">
        <v>0</v>
      </c>
      <c r="AA290" s="209" t="n">
        <v>0</v>
      </c>
      <c r="AB290" s="209" t="n">
        <v>0</v>
      </c>
      <c r="AC290" s="209" t="n">
        <v>0</v>
      </c>
      <c r="AD290" s="209" t="n">
        <v>0</v>
      </c>
      <c r="AE290" s="209" t="n">
        <v>0</v>
      </c>
      <c r="AF290" s="209" t="n">
        <v>0</v>
      </c>
      <c r="AG290" s="209" t="n">
        <v>0</v>
      </c>
      <c r="AH290" s="209" t="n">
        <v>0</v>
      </c>
      <c r="AI290" s="209" t="n">
        <v>0</v>
      </c>
      <c r="AJ290" s="209" t="n">
        <v>0</v>
      </c>
      <c r="AK290" s="209" t="n">
        <v>0</v>
      </c>
      <c r="AL290" s="209" t="n">
        <v>0</v>
      </c>
      <c r="AM290" s="209" t="n">
        <v>0</v>
      </c>
      <c r="AN290" s="209" t="n">
        <v>0</v>
      </c>
      <c r="AO290" s="209" t="n">
        <v>0</v>
      </c>
      <c r="AP290" s="209" t="n">
        <v>0</v>
      </c>
      <c r="AQ290" s="209" t="n">
        <v>0</v>
      </c>
      <c r="AR290" s="209" t="n">
        <v>0</v>
      </c>
      <c r="AS290" s="209" t="n">
        <v>0</v>
      </c>
      <c r="AT290" s="16" t="n">
        <v>0</v>
      </c>
      <c r="AU290" s="16" t="n"/>
      <c r="AV290" s="16" t="n"/>
      <c r="AW290" s="16" t="n"/>
      <c r="AX290" s="16" t="n"/>
      <c r="AY290" s="16" t="n"/>
      <c r="AZ290" s="16" t="n"/>
      <c r="BA290" s="16" t="n"/>
      <c r="BB290" s="16" t="n"/>
      <c r="BC290" s="16" t="n"/>
      <c r="BD290" s="16" t="n"/>
      <c r="BE290" s="16" t="n"/>
      <c r="BF290" s="16" t="n"/>
      <c r="BG290" s="16" t="n"/>
      <c r="BH290" s="16" t="n"/>
      <c r="BI290" s="16" t="n"/>
      <c r="BJ290" s="16" t="n"/>
      <c r="BK290" s="16" t="n"/>
      <c r="BL290" s="16" t="n"/>
      <c r="BM290" s="16" t="n"/>
    </row>
    <row r="291" ht="13.5" customHeight="1" s="251">
      <c r="A291" s="16" t="n"/>
      <c r="B291" s="16" t="n"/>
      <c r="C291" s="16" t="n"/>
      <c r="D291" s="16" t="n"/>
      <c r="E291" s="16" t="n"/>
      <c r="F291" s="16" t="n"/>
      <c r="G291" s="30" t="n"/>
      <c r="I291" s="16" t="n"/>
      <c r="J291" s="282" t="n"/>
      <c r="K291" s="19" t="inlineStr">
        <is>
          <t>PVD - Low</t>
        </is>
      </c>
      <c r="L291" s="210">
        <f>SUMPRODUCT($I$298:$I$303,L298:L303)</f>
        <v/>
      </c>
      <c r="M291" s="210">
        <f>SUMPRODUCT($I$298:$I$303,M298:M303)</f>
        <v/>
      </c>
      <c r="N291" s="210">
        <f>SUMPRODUCT($I$298:$I$303,N298:N303)</f>
        <v/>
      </c>
      <c r="O291" s="210">
        <f>SUMPRODUCT($I$298:$I$303,O298:O303)</f>
        <v/>
      </c>
      <c r="P291" s="210">
        <f>SUMPRODUCT($I$298:$I$303,P298:P303)</f>
        <v/>
      </c>
      <c r="Q291" s="210">
        <f>SUMPRODUCT($I$298:$I$303,Q298:Q303)</f>
        <v/>
      </c>
      <c r="R291" s="210">
        <f>SUMPRODUCT($I$298:$I$303,R298:R303)</f>
        <v/>
      </c>
      <c r="S291" s="210">
        <f>SUMPRODUCT($I$298:$I$303,S298:S303)</f>
        <v/>
      </c>
      <c r="T291" s="210">
        <f>SUMPRODUCT($I$298:$I$303,T298:T303)</f>
        <v/>
      </c>
      <c r="U291" s="210">
        <f>SUMPRODUCT($I$298:$I$303,U298:U303)</f>
        <v/>
      </c>
      <c r="V291" s="210">
        <f>SUMPRODUCT($I$298:$I$303,V298:V303)</f>
        <v/>
      </c>
      <c r="W291" s="210">
        <f>SUMPRODUCT($I$298:$I$303,W298:W303)</f>
        <v/>
      </c>
      <c r="X291" s="210">
        <f>SUMPRODUCT($I$298:$I$303,X298:X303)</f>
        <v/>
      </c>
      <c r="Y291" s="210">
        <f>SUMPRODUCT($I$298:$I$303,Y298:Y303)</f>
        <v/>
      </c>
      <c r="Z291" s="210">
        <f>SUMPRODUCT($I$298:$I$303,Z298:Z303)</f>
        <v/>
      </c>
      <c r="AA291" s="210">
        <f>SUMPRODUCT($I$298:$I$303,AA298:AA303)</f>
        <v/>
      </c>
      <c r="AB291" s="210">
        <f>SUMPRODUCT($I$298:$I$303,AB298:AB303)</f>
        <v/>
      </c>
      <c r="AC291" s="210">
        <f>SUMPRODUCT($I$298:$I$303,AC298:AC303)</f>
        <v/>
      </c>
      <c r="AD291" s="210">
        <f>SUMPRODUCT($I$298:$I$303,AD298:AD303)</f>
        <v/>
      </c>
      <c r="AE291" s="210">
        <f>SUMPRODUCT($I$298:$I$303,AE298:AE303)</f>
        <v/>
      </c>
      <c r="AF291" s="210">
        <f>SUMPRODUCT($I$298:$I$303,AF298:AF303)</f>
        <v/>
      </c>
      <c r="AG291" s="210">
        <f>SUMPRODUCT($I$298:$I$303,AG298:AG303)</f>
        <v/>
      </c>
      <c r="AH291" s="210">
        <f>SUMPRODUCT($I$298:$I$303,AH298:AH303)</f>
        <v/>
      </c>
      <c r="AI291" s="210">
        <f>SUMPRODUCT($I$298:$I$303,AI298:AI303)</f>
        <v/>
      </c>
      <c r="AJ291" s="210">
        <f>SUMPRODUCT($I$298:$I$303,AJ298:AJ303)</f>
        <v/>
      </c>
      <c r="AK291" s="210">
        <f>SUMPRODUCT($I$298:$I$303,AK298:AK303)</f>
        <v/>
      </c>
      <c r="AL291" s="210">
        <f>SUMPRODUCT($I$298:$I$303,AL298:AL303)</f>
        <v/>
      </c>
      <c r="AM291" s="210">
        <f>SUMPRODUCT($I$298:$I$303,AM298:AM303)</f>
        <v/>
      </c>
      <c r="AN291" s="210">
        <f>SUMPRODUCT($I$298:$I$303,AN298:AN303)</f>
        <v/>
      </c>
      <c r="AO291" s="210">
        <f>SUMPRODUCT($I$298:$I$303,AO298:AO303)</f>
        <v/>
      </c>
      <c r="AP291" s="210">
        <f>SUMPRODUCT($I$298:$I$303,AP298:AP303)</f>
        <v/>
      </c>
      <c r="AQ291" s="210">
        <f>SUMPRODUCT($I$298:$I$303,AQ298:AQ303)</f>
        <v/>
      </c>
      <c r="AR291" s="210">
        <f>SUMPRODUCT($I$298:$I$303,AR298:AR303)</f>
        <v/>
      </c>
      <c r="AS291" s="210">
        <f>SUMPRODUCT($I$298:$I$303,AS298:AS303)</f>
        <v/>
      </c>
      <c r="AT291" s="16" t="n"/>
      <c r="AU291" s="16" t="n"/>
      <c r="AV291" s="16" t="n"/>
      <c r="AW291" s="16" t="n"/>
      <c r="AX291" s="16" t="n"/>
      <c r="AY291" s="16" t="n"/>
      <c r="AZ291" s="16" t="n"/>
      <c r="BA291" s="16" t="n"/>
      <c r="BB291" s="16" t="n"/>
      <c r="BC291" s="16" t="n"/>
      <c r="BD291" s="16" t="n"/>
      <c r="BE291" s="16" t="n"/>
      <c r="BF291" s="16" t="n"/>
      <c r="BG291" s="16" t="n"/>
      <c r="BH291" s="16" t="n"/>
      <c r="BI291" s="16" t="n"/>
      <c r="BJ291" s="16" t="n"/>
      <c r="BK291" s="16" t="n"/>
      <c r="BL291" s="16" t="n"/>
      <c r="BM291" s="16" t="n"/>
    </row>
    <row r="292" ht="13.5" customHeight="1" s="251">
      <c r="A292" s="16" t="n"/>
      <c r="B292" s="16" t="n"/>
      <c r="C292" s="16" t="n"/>
      <c r="D292" s="16" t="n"/>
      <c r="E292" s="16" t="n"/>
      <c r="F292" s="16" t="n"/>
      <c r="G292" s="30" t="n"/>
      <c r="I292" s="16" t="n"/>
      <c r="J292" s="282" t="n"/>
      <c r="K292" s="19" t="inlineStr">
        <is>
          <t>PVD - Mid</t>
        </is>
      </c>
      <c r="L292" s="210">
        <f>SUMPRODUCT($I$298:$I$303,L305:L310)</f>
        <v/>
      </c>
      <c r="M292" s="210">
        <f>SUMPRODUCT($I$298:$I$303,M305:M310)</f>
        <v/>
      </c>
      <c r="N292" s="210">
        <f>SUMPRODUCT($I$298:$I$303,N305:N310)</f>
        <v/>
      </c>
      <c r="O292" s="210">
        <f>SUMPRODUCT($I$298:$I$303,O305:O310)</f>
        <v/>
      </c>
      <c r="P292" s="210">
        <f>SUMPRODUCT($I$298:$I$303,P305:P310)</f>
        <v/>
      </c>
      <c r="Q292" s="210">
        <f>SUMPRODUCT($I$298:$I$303,Q305:Q310)</f>
        <v/>
      </c>
      <c r="R292" s="210">
        <f>SUMPRODUCT($I$298:$I$303,R305:R310)</f>
        <v/>
      </c>
      <c r="S292" s="210">
        <f>SUMPRODUCT($I$298:$I$303,S305:S310)</f>
        <v/>
      </c>
      <c r="T292" s="210">
        <f>SUMPRODUCT($I$298:$I$303,T305:T310)</f>
        <v/>
      </c>
      <c r="U292" s="210">
        <f>SUMPRODUCT($I$298:$I$303,U305:U310)</f>
        <v/>
      </c>
      <c r="V292" s="210">
        <f>SUMPRODUCT($I$298:$I$303,V305:V310)</f>
        <v/>
      </c>
      <c r="W292" s="210">
        <f>SUMPRODUCT($I$298:$I$303,W305:W310)</f>
        <v/>
      </c>
      <c r="X292" s="210">
        <f>SUMPRODUCT($I$298:$I$303,X305:X310)</f>
        <v/>
      </c>
      <c r="Y292" s="210">
        <f>SUMPRODUCT($I$298:$I$303,Y305:Y310)</f>
        <v/>
      </c>
      <c r="Z292" s="210">
        <f>SUMPRODUCT($I$298:$I$303,Z305:Z310)</f>
        <v/>
      </c>
      <c r="AA292" s="210">
        <f>SUMPRODUCT($I$298:$I$303,AA305:AA310)</f>
        <v/>
      </c>
      <c r="AB292" s="210">
        <f>SUMPRODUCT($I$298:$I$303,AB305:AB310)</f>
        <v/>
      </c>
      <c r="AC292" s="210">
        <f>SUMPRODUCT($I$298:$I$303,AC305:AC310)</f>
        <v/>
      </c>
      <c r="AD292" s="210">
        <f>SUMPRODUCT($I$298:$I$303,AD305:AD310)</f>
        <v/>
      </c>
      <c r="AE292" s="210">
        <f>SUMPRODUCT($I$298:$I$303,AE305:AE310)</f>
        <v/>
      </c>
      <c r="AF292" s="210">
        <f>SUMPRODUCT($I$298:$I$303,AF305:AF310)</f>
        <v/>
      </c>
      <c r="AG292" s="210">
        <f>SUMPRODUCT($I$298:$I$303,AG305:AG310)</f>
        <v/>
      </c>
      <c r="AH292" s="210">
        <f>SUMPRODUCT($I$298:$I$303,AH305:AH310)</f>
        <v/>
      </c>
      <c r="AI292" s="210">
        <f>SUMPRODUCT($I$298:$I$303,AI305:AI310)</f>
        <v/>
      </c>
      <c r="AJ292" s="210">
        <f>SUMPRODUCT($I$298:$I$303,AJ305:AJ310)</f>
        <v/>
      </c>
      <c r="AK292" s="210">
        <f>SUMPRODUCT($I$298:$I$303,AK305:AK310)</f>
        <v/>
      </c>
      <c r="AL292" s="210">
        <f>SUMPRODUCT($I$298:$I$303,AL305:AL310)</f>
        <v/>
      </c>
      <c r="AM292" s="210">
        <f>SUMPRODUCT($I$298:$I$303,AM305:AM310)</f>
        <v/>
      </c>
      <c r="AN292" s="210">
        <f>SUMPRODUCT($I$298:$I$303,AN305:AN310)</f>
        <v/>
      </c>
      <c r="AO292" s="210">
        <f>SUMPRODUCT($I$298:$I$303,AO305:AO310)</f>
        <v/>
      </c>
      <c r="AP292" s="210">
        <f>SUMPRODUCT($I$298:$I$303,AP305:AP310)</f>
        <v/>
      </c>
      <c r="AQ292" s="210">
        <f>SUMPRODUCT($I$298:$I$303,AQ305:AQ310)</f>
        <v/>
      </c>
      <c r="AR292" s="210">
        <f>SUMPRODUCT($I$298:$I$303,AR305:AR310)</f>
        <v/>
      </c>
      <c r="AS292" s="210">
        <f>SUMPRODUCT($I$298:$I$303,AS305:AS310)</f>
        <v/>
      </c>
      <c r="AT292" s="16" t="n"/>
      <c r="AU292" s="16" t="n"/>
      <c r="AV292" s="16" t="n"/>
      <c r="AW292" s="16" t="n"/>
      <c r="AX292" s="16" t="n"/>
      <c r="AY292" s="16" t="n"/>
      <c r="AZ292" s="16" t="n"/>
      <c r="BA292" s="16" t="n"/>
      <c r="BB292" s="16" t="n"/>
      <c r="BC292" s="16" t="n"/>
      <c r="BD292" s="16" t="n"/>
      <c r="BE292" s="16" t="n"/>
      <c r="BF292" s="16" t="n"/>
      <c r="BG292" s="16" t="n"/>
      <c r="BH292" s="16" t="n"/>
      <c r="BI292" s="16" t="n"/>
      <c r="BJ292" s="16" t="n"/>
      <c r="BK292" s="16" t="n"/>
      <c r="BL292" s="16" t="n"/>
      <c r="BM292" s="16" t="n"/>
    </row>
    <row r="293" ht="13.5" customHeight="1" s="251">
      <c r="A293" s="16" t="n"/>
      <c r="B293" s="16" t="n"/>
      <c r="C293" s="16" t="n"/>
      <c r="D293" s="16" t="n"/>
      <c r="E293" s="16" t="n"/>
      <c r="F293" s="16" t="n"/>
      <c r="G293" s="30" t="n"/>
      <c r="I293" s="16" t="n"/>
      <c r="J293" s="282" t="n"/>
      <c r="K293" s="19" t="inlineStr">
        <is>
          <t>PVD - Constant</t>
        </is>
      </c>
      <c r="L293" s="210">
        <f>SUMPRODUCT($I$298:$I$303,L312:L317)</f>
        <v/>
      </c>
      <c r="M293" s="210">
        <f>SUMPRODUCT($I$298:$I$303,M312:M317)</f>
        <v/>
      </c>
      <c r="N293" s="210">
        <f>SUMPRODUCT($I$298:$I$303,N312:N317)</f>
        <v/>
      </c>
      <c r="O293" s="210">
        <f>SUMPRODUCT($I$298:$I$303,O312:O317)</f>
        <v/>
      </c>
      <c r="P293" s="210">
        <f>SUMPRODUCT($I$298:$I$303,P312:P317)</f>
        <v/>
      </c>
      <c r="Q293" s="210">
        <f>SUMPRODUCT($I$298:$I$303,Q312:Q317)</f>
        <v/>
      </c>
      <c r="R293" s="210">
        <f>SUMPRODUCT($I$298:$I$303,R312:R317)</f>
        <v/>
      </c>
      <c r="S293" s="210">
        <f>SUMPRODUCT($I$298:$I$303,S312:S317)</f>
        <v/>
      </c>
      <c r="T293" s="210">
        <f>SUMPRODUCT($I$298:$I$303,T312:T317)</f>
        <v/>
      </c>
      <c r="U293" s="210">
        <f>SUMPRODUCT($I$298:$I$303,U312:U317)</f>
        <v/>
      </c>
      <c r="V293" s="210">
        <f>SUMPRODUCT($I$298:$I$303,V312:V317)</f>
        <v/>
      </c>
      <c r="W293" s="210">
        <f>SUMPRODUCT($I$298:$I$303,W312:W317)</f>
        <v/>
      </c>
      <c r="X293" s="210">
        <f>SUMPRODUCT($I$298:$I$303,X312:X317)</f>
        <v/>
      </c>
      <c r="Y293" s="210">
        <f>SUMPRODUCT($I$298:$I$303,Y312:Y317)</f>
        <v/>
      </c>
      <c r="Z293" s="210">
        <f>SUMPRODUCT($I$298:$I$303,Z312:Z317)</f>
        <v/>
      </c>
      <c r="AA293" s="210">
        <f>SUMPRODUCT($I$298:$I$303,AA312:AA317)</f>
        <v/>
      </c>
      <c r="AB293" s="210">
        <f>SUMPRODUCT($I$298:$I$303,AB312:AB317)</f>
        <v/>
      </c>
      <c r="AC293" s="210">
        <f>SUMPRODUCT($I$298:$I$303,AC312:AC317)</f>
        <v/>
      </c>
      <c r="AD293" s="210">
        <f>SUMPRODUCT($I$298:$I$303,AD312:AD317)</f>
        <v/>
      </c>
      <c r="AE293" s="210">
        <f>SUMPRODUCT($I$298:$I$303,AE312:AE317)</f>
        <v/>
      </c>
      <c r="AF293" s="210">
        <f>SUMPRODUCT($I$298:$I$303,AF312:AF317)</f>
        <v/>
      </c>
      <c r="AG293" s="210">
        <f>SUMPRODUCT($I$298:$I$303,AG312:AG317)</f>
        <v/>
      </c>
      <c r="AH293" s="210">
        <f>SUMPRODUCT($I$298:$I$303,AH312:AH317)</f>
        <v/>
      </c>
      <c r="AI293" s="210">
        <f>SUMPRODUCT($I$298:$I$303,AI312:AI317)</f>
        <v/>
      </c>
      <c r="AJ293" s="210">
        <f>SUMPRODUCT($I$298:$I$303,AJ312:AJ317)</f>
        <v/>
      </c>
      <c r="AK293" s="210">
        <f>SUMPRODUCT($I$298:$I$303,AK312:AK317)</f>
        <v/>
      </c>
      <c r="AL293" s="210">
        <f>SUMPRODUCT($I$298:$I$303,AL312:AL317)</f>
        <v/>
      </c>
      <c r="AM293" s="210">
        <f>SUMPRODUCT($I$298:$I$303,AM312:AM317)</f>
        <v/>
      </c>
      <c r="AN293" s="210">
        <f>SUMPRODUCT($I$298:$I$303,AN312:AN317)</f>
        <v/>
      </c>
      <c r="AO293" s="210">
        <f>SUMPRODUCT($I$298:$I$303,AO312:AO317)</f>
        <v/>
      </c>
      <c r="AP293" s="210">
        <f>SUMPRODUCT($I$298:$I$303,AP312:AP317)</f>
        <v/>
      </c>
      <c r="AQ293" s="210">
        <f>SUMPRODUCT($I$298:$I$303,AQ312:AQ317)</f>
        <v/>
      </c>
      <c r="AR293" s="210">
        <f>SUMPRODUCT($I$298:$I$303,AR312:AR317)</f>
        <v/>
      </c>
      <c r="AS293" s="210">
        <f>SUMPRODUCT($I$298:$I$303,AS312:AS317)</f>
        <v/>
      </c>
      <c r="AT293" s="16" t="n"/>
      <c r="AU293" s="16" t="n"/>
      <c r="AV293" s="16" t="n"/>
      <c r="AW293" s="16" t="n"/>
      <c r="AX293" s="16" t="n"/>
      <c r="AY293" s="16" t="n"/>
      <c r="AZ293" s="16" t="n"/>
      <c r="BA293" s="16" t="n"/>
      <c r="BB293" s="16" t="n"/>
      <c r="BC293" s="16" t="n"/>
      <c r="BD293" s="16" t="n"/>
      <c r="BE293" s="16" t="n"/>
      <c r="BF293" s="16" t="n"/>
      <c r="BG293" s="16" t="n"/>
      <c r="BH293" s="16" t="n"/>
      <c r="BI293" s="16" t="n"/>
      <c r="BJ293" s="16" t="n"/>
      <c r="BK293" s="16" t="n"/>
      <c r="BL293" s="16" t="n"/>
      <c r="BM293" s="16" t="n"/>
    </row>
    <row r="294" ht="13.5" customHeight="1" s="251">
      <c r="A294" s="16" t="n"/>
      <c r="B294" s="16" t="n"/>
      <c r="C294" s="16" t="n"/>
      <c r="D294" s="16" t="n"/>
      <c r="E294" s="16" t="n"/>
      <c r="F294" s="16" t="n"/>
      <c r="G294" s="30" t="n"/>
      <c r="I294" s="16" t="n"/>
      <c r="J294" s="282" t="n"/>
      <c r="K294" s="19" t="inlineStr">
        <is>
          <t>PFF - Low</t>
        </is>
      </c>
      <c r="L294" s="210">
        <f>(1-L$220*L291*(1-L$290/2)-L$290)/(1-L$220)</f>
        <v/>
      </c>
      <c r="M294" s="210">
        <f>(1-M$220*M291*(1-M$290/2)-M$290)/(1-M$220)</f>
        <v/>
      </c>
      <c r="N294" s="210">
        <f>(1-N$220*N291*(1-N$290/2)-N$290)/(1-N$220)</f>
        <v/>
      </c>
      <c r="O294" s="210">
        <f>(1-O$220*O291*(1-O$290/2)-O$290)/(1-O$220)</f>
        <v/>
      </c>
      <c r="P294" s="210">
        <f>(1-P$220*P291*(1-P$290/2)-P$290)/(1-P$220)</f>
        <v/>
      </c>
      <c r="Q294" s="210">
        <f>(1-Q$220*Q291*(1-Q$290/2)-Q$290)/(1-Q$220)</f>
        <v/>
      </c>
      <c r="R294" s="210">
        <f>(1-R$220*R291*(1-R$290/2)-R$290)/(1-R$220)</f>
        <v/>
      </c>
      <c r="S294" s="210">
        <f>(1-S$220*S291*(1-S$290/2)-S$290)/(1-S$220)</f>
        <v/>
      </c>
      <c r="T294" s="210">
        <f>(1-T$220*T291*(1-T$290/2)-T$290)/(1-T$220)</f>
        <v/>
      </c>
      <c r="U294" s="210">
        <f>(1-U$220*U291*(1-U$290/2)-U$290)/(1-U$220)</f>
        <v/>
      </c>
      <c r="V294" s="210">
        <f>(1-V$220*V291*(1-V$290/2)-V$290)/(1-V$220)</f>
        <v/>
      </c>
      <c r="W294" s="210">
        <f>(1-W$220*W291*(1-W$290/2)-W$290)/(1-W$220)</f>
        <v/>
      </c>
      <c r="X294" s="210">
        <f>(1-X$220*X291*(1-X$290/2)-X$290)/(1-X$220)</f>
        <v/>
      </c>
      <c r="Y294" s="210">
        <f>(1-Y$220*Y291*(1-Y$290/2)-Y$290)/(1-Y$220)</f>
        <v/>
      </c>
      <c r="Z294" s="210">
        <f>(1-Z$220*Z291*(1-Z$290/2)-Z$290)/(1-Z$220)</f>
        <v/>
      </c>
      <c r="AA294" s="210">
        <f>(1-AA$220*AA291*(1-AA$290/2)-AA$290)/(1-AA$220)</f>
        <v/>
      </c>
      <c r="AB294" s="210">
        <f>(1-AB$220*AB291*(1-AB$290/2)-AB$290)/(1-AB$220)</f>
        <v/>
      </c>
      <c r="AC294" s="210">
        <f>(1-AC$220*AC291*(1-AC$290/2)-AC$290)/(1-AC$220)</f>
        <v/>
      </c>
      <c r="AD294" s="210">
        <f>(1-AD$220*AD291*(1-AD$290/2)-AD$290)/(1-AD$220)</f>
        <v/>
      </c>
      <c r="AE294" s="210">
        <f>(1-AE$220*AE291*(1-AE$290/2)-AE$290)/(1-AE$220)</f>
        <v/>
      </c>
      <c r="AF294" s="210">
        <f>(1-AF$220*AF291*(1-AF$290/2)-AF$290)/(1-AF$220)</f>
        <v/>
      </c>
      <c r="AG294" s="210">
        <f>(1-AG$220*AG291*(1-AG$290/2)-AG$290)/(1-AG$220)</f>
        <v/>
      </c>
      <c r="AH294" s="210">
        <f>(1-AH$220*AH291*(1-AH$290/2)-AH$290)/(1-AH$220)</f>
        <v/>
      </c>
      <c r="AI294" s="210">
        <f>(1-AI$220*AI291*(1-AI$290/2)-AI$290)/(1-AI$220)</f>
        <v/>
      </c>
      <c r="AJ294" s="210">
        <f>(1-AJ$220*AJ291*(1-AJ$290/2)-AJ$290)/(1-AJ$220)</f>
        <v/>
      </c>
      <c r="AK294" s="210">
        <f>(1-AK$220*AK291*(1-AK$290/2)-AK$290)/(1-AK$220)</f>
        <v/>
      </c>
      <c r="AL294" s="210">
        <f>(1-AL$220*AL291*(1-AL$290/2)-AL$290)/(1-AL$220)</f>
        <v/>
      </c>
      <c r="AM294" s="210">
        <f>(1-AM$220*AM291*(1-AM$290/2)-AM$290)/(1-AM$220)</f>
        <v/>
      </c>
      <c r="AN294" s="210">
        <f>(1-AN$220*AN291*(1-AN$290/2)-AN$290)/(1-AN$220)</f>
        <v/>
      </c>
      <c r="AO294" s="210">
        <f>(1-AO$220*AO291*(1-AO$290/2)-AO$290)/(1-AO$220)</f>
        <v/>
      </c>
      <c r="AP294" s="210">
        <f>(1-AP$220*AP291*(1-AP$290/2)-AP$290)/(1-AP$220)</f>
        <v/>
      </c>
      <c r="AQ294" s="210">
        <f>(1-AQ$220*AQ291*(1-AQ$290/2)-AQ$290)/(1-AQ$220)</f>
        <v/>
      </c>
      <c r="AR294" s="210">
        <f>(1-AR$220*AR291*(1-AR$290/2)-AR$290)/(1-AR$220)</f>
        <v/>
      </c>
      <c r="AS294" s="210">
        <f>(1-AS$220*AS291*(1-AS$290/2)-AS$290)/(1-AS$220)</f>
        <v/>
      </c>
      <c r="AT294" s="16" t="n"/>
      <c r="AU294" s="16" t="n"/>
      <c r="AV294" s="16" t="n"/>
      <c r="AW294" s="16" t="n"/>
      <c r="AX294" s="16" t="n"/>
      <c r="AY294" s="16" t="n"/>
      <c r="AZ294" s="16" t="n"/>
      <c r="BA294" s="16" t="n"/>
      <c r="BB294" s="16" t="n"/>
      <c r="BC294" s="16" t="n"/>
      <c r="BD294" s="16" t="n"/>
      <c r="BE294" s="16" t="n"/>
      <c r="BF294" s="16" t="n"/>
      <c r="BG294" s="16" t="n"/>
      <c r="BH294" s="16" t="n"/>
      <c r="BI294" s="16" t="n"/>
      <c r="BJ294" s="16" t="n"/>
      <c r="BK294" s="16" t="n"/>
      <c r="BL294" s="16" t="n"/>
      <c r="BM294" s="16" t="n"/>
    </row>
    <row r="295" ht="13.5" customHeight="1" s="251">
      <c r="A295" s="16" t="n"/>
      <c r="B295" s="16" t="n"/>
      <c r="C295" s="16" t="n"/>
      <c r="D295" s="16" t="n"/>
      <c r="E295" s="16" t="n"/>
      <c r="F295" s="16" t="n"/>
      <c r="G295" s="30" t="n"/>
      <c r="I295" s="16" t="n"/>
      <c r="J295" s="282" t="n"/>
      <c r="K295" s="19" t="inlineStr">
        <is>
          <t>PFF - Mid</t>
        </is>
      </c>
      <c r="L295" s="210">
        <f>(1-L$220*L292*(1-L$290/2)-L$290)/(1-L$220)</f>
        <v/>
      </c>
      <c r="M295" s="210">
        <f>(1-M$220*M292*(1-M$290/2)-M$290)/(1-M$220)</f>
        <v/>
      </c>
      <c r="N295" s="210">
        <f>(1-N$220*N292*(1-N$290/2)-N$290)/(1-N$220)</f>
        <v/>
      </c>
      <c r="O295" s="210">
        <f>(1-O$220*O292*(1-O$290/2)-O$290)/(1-O$220)</f>
        <v/>
      </c>
      <c r="P295" s="210">
        <f>(1-P$220*P292*(1-P$290/2)-P$290)/(1-P$220)</f>
        <v/>
      </c>
      <c r="Q295" s="210">
        <f>(1-Q$220*Q292*(1-Q$290/2)-Q$290)/(1-Q$220)</f>
        <v/>
      </c>
      <c r="R295" s="210">
        <f>(1-R$220*R292*(1-R$290/2)-R$290)/(1-R$220)</f>
        <v/>
      </c>
      <c r="S295" s="210">
        <f>(1-S$220*S292*(1-S$290/2)-S$290)/(1-S$220)</f>
        <v/>
      </c>
      <c r="T295" s="210">
        <f>(1-T$220*T292*(1-T$290/2)-T$290)/(1-T$220)</f>
        <v/>
      </c>
      <c r="U295" s="210">
        <f>(1-U$220*U292*(1-U$290/2)-U$290)/(1-U$220)</f>
        <v/>
      </c>
      <c r="V295" s="210">
        <f>(1-V$220*V292*(1-V$290/2)-V$290)/(1-V$220)</f>
        <v/>
      </c>
      <c r="W295" s="210">
        <f>(1-W$220*W292*(1-W$290/2)-W$290)/(1-W$220)</f>
        <v/>
      </c>
      <c r="X295" s="210">
        <f>(1-X$220*X292*(1-X$290/2)-X$290)/(1-X$220)</f>
        <v/>
      </c>
      <c r="Y295" s="210">
        <f>(1-Y$220*Y292*(1-Y$290/2)-Y$290)/(1-Y$220)</f>
        <v/>
      </c>
      <c r="Z295" s="210">
        <f>(1-Z$220*Z292*(1-Z$290/2)-Z$290)/(1-Z$220)</f>
        <v/>
      </c>
      <c r="AA295" s="210">
        <f>(1-AA$220*AA292*(1-AA$290/2)-AA$290)/(1-AA$220)</f>
        <v/>
      </c>
      <c r="AB295" s="210">
        <f>(1-AB$220*AB292*(1-AB$290/2)-AB$290)/(1-AB$220)</f>
        <v/>
      </c>
      <c r="AC295" s="210">
        <f>(1-AC$220*AC292*(1-AC$290/2)-AC$290)/(1-AC$220)</f>
        <v/>
      </c>
      <c r="AD295" s="210">
        <f>(1-AD$220*AD292*(1-AD$290/2)-AD$290)/(1-AD$220)</f>
        <v/>
      </c>
      <c r="AE295" s="210">
        <f>(1-AE$220*AE292*(1-AE$290/2)-AE$290)/(1-AE$220)</f>
        <v/>
      </c>
      <c r="AF295" s="210">
        <f>(1-AF$220*AF292*(1-AF$290/2)-AF$290)/(1-AF$220)</f>
        <v/>
      </c>
      <c r="AG295" s="210">
        <f>(1-AG$220*AG292*(1-AG$290/2)-AG$290)/(1-AG$220)</f>
        <v/>
      </c>
      <c r="AH295" s="210">
        <f>(1-AH$220*AH292*(1-AH$290/2)-AH$290)/(1-AH$220)</f>
        <v/>
      </c>
      <c r="AI295" s="210">
        <f>(1-AI$220*AI292*(1-AI$290/2)-AI$290)/(1-AI$220)</f>
        <v/>
      </c>
      <c r="AJ295" s="210">
        <f>(1-AJ$220*AJ292*(1-AJ$290/2)-AJ$290)/(1-AJ$220)</f>
        <v/>
      </c>
      <c r="AK295" s="210">
        <f>(1-AK$220*AK292*(1-AK$290/2)-AK$290)/(1-AK$220)</f>
        <v/>
      </c>
      <c r="AL295" s="210">
        <f>(1-AL$220*AL292*(1-AL$290/2)-AL$290)/(1-AL$220)</f>
        <v/>
      </c>
      <c r="AM295" s="210">
        <f>(1-AM$220*AM292*(1-AM$290/2)-AM$290)/(1-AM$220)</f>
        <v/>
      </c>
      <c r="AN295" s="210">
        <f>(1-AN$220*AN292*(1-AN$290/2)-AN$290)/(1-AN$220)</f>
        <v/>
      </c>
      <c r="AO295" s="210">
        <f>(1-AO$220*AO292*(1-AO$290/2)-AO$290)/(1-AO$220)</f>
        <v/>
      </c>
      <c r="AP295" s="210">
        <f>(1-AP$220*AP292*(1-AP$290/2)-AP$290)/(1-AP$220)</f>
        <v/>
      </c>
      <c r="AQ295" s="210">
        <f>(1-AQ$220*AQ292*(1-AQ$290/2)-AQ$290)/(1-AQ$220)</f>
        <v/>
      </c>
      <c r="AR295" s="210">
        <f>(1-AR$220*AR292*(1-AR$290/2)-AR$290)/(1-AR$220)</f>
        <v/>
      </c>
      <c r="AS295" s="210">
        <f>(1-AS$220*AS292*(1-AS$290/2)-AS$290)/(1-AS$220)</f>
        <v/>
      </c>
      <c r="AT295" s="16" t="n"/>
      <c r="AU295" s="16" t="n"/>
      <c r="AV295" s="16" t="n"/>
      <c r="AW295" s="16" t="n"/>
      <c r="AX295" s="16" t="n"/>
      <c r="AY295" s="16" t="n"/>
      <c r="AZ295" s="16" t="n"/>
      <c r="BA295" s="16" t="n"/>
      <c r="BB295" s="16" t="n"/>
      <c r="BC295" s="16" t="n"/>
      <c r="BD295" s="16" t="n"/>
      <c r="BE295" s="16" t="n"/>
      <c r="BF295" s="16" t="n"/>
      <c r="BG295" s="16" t="n"/>
      <c r="BH295" s="16" t="n"/>
      <c r="BI295" s="16" t="n"/>
      <c r="BJ295" s="16" t="n"/>
      <c r="BK295" s="16" t="n"/>
      <c r="BL295" s="16" t="n"/>
      <c r="BM295" s="16" t="n"/>
    </row>
    <row r="296" ht="13.5" customHeight="1" s="251">
      <c r="A296" s="16" t="n"/>
      <c r="B296" s="16" t="n"/>
      <c r="C296" s="16" t="n"/>
      <c r="D296" s="16" t="n"/>
      <c r="E296" s="16" t="n"/>
      <c r="F296" s="16" t="n"/>
      <c r="G296" s="30" t="n"/>
      <c r="I296" s="16" t="n"/>
      <c r="J296" s="282" t="n"/>
      <c r="K296" s="19" t="inlineStr">
        <is>
          <t>PFF - Constant</t>
        </is>
      </c>
      <c r="L296" s="210">
        <f>(1-L$220*L293*(1-L$290/2)-L$290)/(1-L$220)</f>
        <v/>
      </c>
      <c r="M296" s="210">
        <f>(1-M$220*M293*(1-M$290/2)-M$290)/(1-M$220)</f>
        <v/>
      </c>
      <c r="N296" s="210">
        <f>(1-N$220*N293*(1-N$290/2)-N$290)/(1-N$220)</f>
        <v/>
      </c>
      <c r="O296" s="210">
        <f>(1-O$220*O293*(1-O$290/2)-O$290)/(1-O$220)</f>
        <v/>
      </c>
      <c r="P296" s="210">
        <f>(1-P$220*P293*(1-P$290/2)-P$290)/(1-P$220)</f>
        <v/>
      </c>
      <c r="Q296" s="210">
        <f>(1-Q$220*Q293*(1-Q$290/2)-Q$290)/(1-Q$220)</f>
        <v/>
      </c>
      <c r="R296" s="210">
        <f>(1-R$220*R293*(1-R$290/2)-R$290)/(1-R$220)</f>
        <v/>
      </c>
      <c r="S296" s="210">
        <f>(1-S$220*S293*(1-S$290/2)-S$290)/(1-S$220)</f>
        <v/>
      </c>
      <c r="T296" s="210">
        <f>(1-T$220*T293*(1-T$290/2)-T$290)/(1-T$220)</f>
        <v/>
      </c>
      <c r="U296" s="210">
        <f>(1-U$220*U293*(1-U$290/2)-U$290)/(1-U$220)</f>
        <v/>
      </c>
      <c r="V296" s="210">
        <f>(1-V$220*V293*(1-V$290/2)-V$290)/(1-V$220)</f>
        <v/>
      </c>
      <c r="W296" s="210">
        <f>(1-W$220*W293*(1-W$290/2)-W$290)/(1-W$220)</f>
        <v/>
      </c>
      <c r="X296" s="210">
        <f>(1-X$220*X293*(1-X$290/2)-X$290)/(1-X$220)</f>
        <v/>
      </c>
      <c r="Y296" s="210">
        <f>(1-Y$220*Y293*(1-Y$290/2)-Y$290)/(1-Y$220)</f>
        <v/>
      </c>
      <c r="Z296" s="210">
        <f>(1-Z$220*Z293*(1-Z$290/2)-Z$290)/(1-Z$220)</f>
        <v/>
      </c>
      <c r="AA296" s="210">
        <f>(1-AA$220*AA293*(1-AA$290/2)-AA$290)/(1-AA$220)</f>
        <v/>
      </c>
      <c r="AB296" s="210">
        <f>(1-AB$220*AB293*(1-AB$290/2)-AB$290)/(1-AB$220)</f>
        <v/>
      </c>
      <c r="AC296" s="210">
        <f>(1-AC$220*AC293*(1-AC$290/2)-AC$290)/(1-AC$220)</f>
        <v/>
      </c>
      <c r="AD296" s="210">
        <f>(1-AD$220*AD293*(1-AD$290/2)-AD$290)/(1-AD$220)</f>
        <v/>
      </c>
      <c r="AE296" s="210">
        <f>(1-AE$220*AE293*(1-AE$290/2)-AE$290)/(1-AE$220)</f>
        <v/>
      </c>
      <c r="AF296" s="210">
        <f>(1-AF$220*AF293*(1-AF$290/2)-AF$290)/(1-AF$220)</f>
        <v/>
      </c>
      <c r="AG296" s="210">
        <f>(1-AG$220*AG293*(1-AG$290/2)-AG$290)/(1-AG$220)</f>
        <v/>
      </c>
      <c r="AH296" s="210">
        <f>(1-AH$220*AH293*(1-AH$290/2)-AH$290)/(1-AH$220)</f>
        <v/>
      </c>
      <c r="AI296" s="210">
        <f>(1-AI$220*AI293*(1-AI$290/2)-AI$290)/(1-AI$220)</f>
        <v/>
      </c>
      <c r="AJ296" s="210">
        <f>(1-AJ$220*AJ293*(1-AJ$290/2)-AJ$290)/(1-AJ$220)</f>
        <v/>
      </c>
      <c r="AK296" s="210">
        <f>(1-AK$220*AK293*(1-AK$290/2)-AK$290)/(1-AK$220)</f>
        <v/>
      </c>
      <c r="AL296" s="210">
        <f>(1-AL$220*AL293*(1-AL$290/2)-AL$290)/(1-AL$220)</f>
        <v/>
      </c>
      <c r="AM296" s="210">
        <f>(1-AM$220*AM293*(1-AM$290/2)-AM$290)/(1-AM$220)</f>
        <v/>
      </c>
      <c r="AN296" s="210">
        <f>(1-AN$220*AN293*(1-AN$290/2)-AN$290)/(1-AN$220)</f>
        <v/>
      </c>
      <c r="AO296" s="210">
        <f>(1-AO$220*AO293*(1-AO$290/2)-AO$290)/(1-AO$220)</f>
        <v/>
      </c>
      <c r="AP296" s="210">
        <f>(1-AP$220*AP293*(1-AP$290/2)-AP$290)/(1-AP$220)</f>
        <v/>
      </c>
      <c r="AQ296" s="210">
        <f>(1-AQ$220*AQ293*(1-AQ$290/2)-AQ$290)/(1-AQ$220)</f>
        <v/>
      </c>
      <c r="AR296" s="210">
        <f>(1-AR$220*AR293*(1-AR$290/2)-AR$290)/(1-AR$220)</f>
        <v/>
      </c>
      <c r="AS296" s="210">
        <f>(1-AS$220*AS293*(1-AS$290/2)-AS$290)/(1-AS$220)</f>
        <v/>
      </c>
      <c r="AT296" s="16" t="n"/>
      <c r="AU296" s="16" t="n"/>
      <c r="AV296" s="16" t="n"/>
      <c r="AW296" s="16" t="n"/>
      <c r="AX296" s="16" t="n"/>
      <c r="AY296" s="16" t="n"/>
      <c r="AZ296" s="16" t="n"/>
      <c r="BA296" s="16" t="n"/>
      <c r="BB296" s="16" t="n"/>
      <c r="BC296" s="16" t="n"/>
      <c r="BD296" s="16" t="n"/>
      <c r="BE296" s="16" t="n"/>
      <c r="BF296" s="16" t="n"/>
      <c r="BG296" s="16" t="n"/>
      <c r="BH296" s="16" t="n"/>
      <c r="BI296" s="16" t="n"/>
      <c r="BJ296" s="16" t="n"/>
      <c r="BK296" s="16" t="n"/>
      <c r="BL296" s="16" t="n"/>
      <c r="BM296" s="16" t="n"/>
    </row>
    <row r="297" ht="13.5" customHeight="1" s="251">
      <c r="A297" s="16" t="n"/>
      <c r="B297" s="16" t="n"/>
      <c r="C297" s="16" t="n"/>
      <c r="D297" s="16" t="n"/>
      <c r="E297" s="16" t="n"/>
      <c r="F297" s="16" t="n"/>
      <c r="G297" s="30" t="n"/>
      <c r="H297" s="212" t="n"/>
      <c r="I297" s="213" t="n"/>
      <c r="J297" s="214" t="n"/>
      <c r="K297" s="215" t="inlineStr">
        <is>
          <t>Year (Low)</t>
        </is>
      </c>
      <c r="L297" s="157" t="n">
        <v>2017</v>
      </c>
      <c r="M297" s="157" t="n">
        <v>2018</v>
      </c>
      <c r="N297" s="157" t="n">
        <v>2019</v>
      </c>
      <c r="O297" s="157" t="n">
        <v>2020</v>
      </c>
      <c r="P297" s="157" t="n">
        <v>2021</v>
      </c>
      <c r="Q297" s="157" t="n">
        <v>2022</v>
      </c>
      <c r="R297" s="157" t="n">
        <v>2023</v>
      </c>
      <c r="S297" s="157" t="n">
        <v>2024</v>
      </c>
      <c r="T297" s="157" t="n">
        <v>2025</v>
      </c>
      <c r="U297" s="157" t="n">
        <v>2026</v>
      </c>
      <c r="V297" s="157" t="n">
        <v>2027</v>
      </c>
      <c r="W297" s="157" t="n">
        <v>2028</v>
      </c>
      <c r="X297" s="157" t="n">
        <v>2029</v>
      </c>
      <c r="Y297" s="157" t="n">
        <v>2030</v>
      </c>
      <c r="Z297" s="157" t="n">
        <v>2031</v>
      </c>
      <c r="AA297" s="157" t="n">
        <v>2032</v>
      </c>
      <c r="AB297" s="157" t="n">
        <v>2033</v>
      </c>
      <c r="AC297" s="157" t="n">
        <v>2034</v>
      </c>
      <c r="AD297" s="157" t="n">
        <v>2035</v>
      </c>
      <c r="AE297" s="157" t="n">
        <v>2036</v>
      </c>
      <c r="AF297" s="157" t="n">
        <v>2037</v>
      </c>
      <c r="AG297" s="157" t="n">
        <v>2038</v>
      </c>
      <c r="AH297" s="157" t="n">
        <v>2039</v>
      </c>
      <c r="AI297" s="157" t="n">
        <v>2040</v>
      </c>
      <c r="AJ297" s="157" t="n">
        <v>2041</v>
      </c>
      <c r="AK297" s="157" t="n">
        <v>2042</v>
      </c>
      <c r="AL297" s="157" t="n">
        <v>2043</v>
      </c>
      <c r="AM297" s="157" t="n">
        <v>2044</v>
      </c>
      <c r="AN297" s="157" t="n">
        <v>2045</v>
      </c>
      <c r="AO297" s="157" t="n">
        <v>2046</v>
      </c>
      <c r="AP297" s="157" t="n">
        <v>2047</v>
      </c>
      <c r="AQ297" s="157" t="n">
        <v>2048</v>
      </c>
      <c r="AR297" s="157" t="n">
        <v>2049</v>
      </c>
      <c r="AS297" s="157" t="n">
        <v>2050</v>
      </c>
      <c r="AT297" s="16" t="n"/>
      <c r="AU297" s="16" t="n"/>
      <c r="AV297" s="16" t="n"/>
      <c r="AW297" s="16" t="n"/>
      <c r="AX297" s="16" t="n"/>
      <c r="AY297" s="16" t="n"/>
      <c r="AZ297" s="16" t="n"/>
      <c r="BA297" s="16" t="n"/>
      <c r="BB297" s="16" t="n"/>
      <c r="BC297" s="16" t="n"/>
      <c r="BD297" s="16" t="n"/>
      <c r="BE297" s="16" t="n"/>
      <c r="BF297" s="16" t="n"/>
      <c r="BG297" s="16" t="n"/>
      <c r="BH297" s="16" t="n"/>
      <c r="BI297" s="16" t="n"/>
      <c r="BJ297" s="16" t="n"/>
      <c r="BK297" s="16" t="n"/>
      <c r="BL297" s="16" t="n"/>
      <c r="BM297" s="16" t="n"/>
    </row>
    <row r="298" ht="13.5" customHeight="1" s="251">
      <c r="A298" s="16" t="n"/>
      <c r="B298" s="16" t="n"/>
      <c r="C298" s="16" t="n"/>
      <c r="D298" s="16" t="n"/>
      <c r="E298" s="16" t="n"/>
      <c r="F298" s="16" t="n"/>
      <c r="G298" s="30" t="n"/>
      <c r="H298" s="212" t="n"/>
      <c r="I298" s="213" t="n">
        <v>0.2</v>
      </c>
      <c r="J298" s="284" t="inlineStr">
        <is>
          <t>Depreciation Factor</t>
        </is>
      </c>
      <c r="K298" s="217" t="n">
        <v>1</v>
      </c>
      <c r="L298" s="218">
        <f>1/((1+L$224)*(1+L$203))^$K298</f>
        <v/>
      </c>
      <c r="M298" s="218">
        <f>1/((1+M$224)*(1+M$203))^$K298</f>
        <v/>
      </c>
      <c r="N298" s="218">
        <f>1/((1+N$224)*(1+N$203))^$K298</f>
        <v/>
      </c>
      <c r="O298" s="218">
        <f>1/((1+O$224)*(1+O$203))^$K298</f>
        <v/>
      </c>
      <c r="P298" s="218">
        <f>1/((1+P$224)*(1+P$203))^$K298</f>
        <v/>
      </c>
      <c r="Q298" s="218">
        <f>1/((1+Q$224)*(1+Q$203))^$K298</f>
        <v/>
      </c>
      <c r="R298" s="218">
        <f>1/((1+R$224)*(1+R$203))^$K298</f>
        <v/>
      </c>
      <c r="S298" s="218">
        <f>1/((1+S$224)*(1+S$203))^$K298</f>
        <v/>
      </c>
      <c r="T298" s="218">
        <f>1/((1+T$224)*(1+T$203))^$K298</f>
        <v/>
      </c>
      <c r="U298" s="218">
        <f>1/((1+U$224)*(1+U$203))^$K298</f>
        <v/>
      </c>
      <c r="V298" s="218">
        <f>1/((1+V$224)*(1+V$203))^$K298</f>
        <v/>
      </c>
      <c r="W298" s="218">
        <f>1/((1+W$224)*(1+W$203))^$K298</f>
        <v/>
      </c>
      <c r="X298" s="218">
        <f>1/((1+X$224)*(1+X$203))^$K298</f>
        <v/>
      </c>
      <c r="Y298" s="218">
        <f>1/((1+Y$224)*(1+Y$203))^$K298</f>
        <v/>
      </c>
      <c r="Z298" s="218">
        <f>1/((1+Z$224)*(1+Z$203))^$K298</f>
        <v/>
      </c>
      <c r="AA298" s="218">
        <f>1/((1+AA$224)*(1+AA$203))^$K298</f>
        <v/>
      </c>
      <c r="AB298" s="218">
        <f>1/((1+AB$224)*(1+AB$203))^$K298</f>
        <v/>
      </c>
      <c r="AC298" s="218">
        <f>1/((1+AC$224)*(1+AC$203))^$K298</f>
        <v/>
      </c>
      <c r="AD298" s="218">
        <f>1/((1+AD$224)*(1+AD$203))^$K298</f>
        <v/>
      </c>
      <c r="AE298" s="218">
        <f>1/((1+AE$224)*(1+AE$203))^$K298</f>
        <v/>
      </c>
      <c r="AF298" s="218">
        <f>1/((1+AF$224)*(1+AF$203))^$K298</f>
        <v/>
      </c>
      <c r="AG298" s="218">
        <f>1/((1+AG$224)*(1+AG$203))^$K298</f>
        <v/>
      </c>
      <c r="AH298" s="218">
        <f>1/((1+AH$224)*(1+AH$203))^$K298</f>
        <v/>
      </c>
      <c r="AI298" s="218">
        <f>1/((1+AI$224)*(1+AI$203))^$K298</f>
        <v/>
      </c>
      <c r="AJ298" s="218">
        <f>1/((1+AJ$224)*(1+AJ$203))^$K298</f>
        <v/>
      </c>
      <c r="AK298" s="218">
        <f>1/((1+AK$224)*(1+AK$203))^$K298</f>
        <v/>
      </c>
      <c r="AL298" s="218">
        <f>1/((1+AL$224)*(1+AL$203))^$K298</f>
        <v/>
      </c>
      <c r="AM298" s="218">
        <f>1/((1+AM$224)*(1+AM$203))^$K298</f>
        <v/>
      </c>
      <c r="AN298" s="218">
        <f>1/((1+AN$224)*(1+AN$203))^$K298</f>
        <v/>
      </c>
      <c r="AO298" s="218">
        <f>1/((1+AO$224)*(1+AO$203))^$K298</f>
        <v/>
      </c>
      <c r="AP298" s="218">
        <f>1/((1+AP$224)*(1+AP$203))^$K298</f>
        <v/>
      </c>
      <c r="AQ298" s="218">
        <f>1/((1+AQ$224)*(1+AQ$203))^$K298</f>
        <v/>
      </c>
      <c r="AR298" s="218">
        <f>1/((1+AR$224)*(1+AR$203))^$K298</f>
        <v/>
      </c>
      <c r="AS298" s="218">
        <f>1/((1+AS$224)*(1+AS$203))^$K298</f>
        <v/>
      </c>
      <c r="AT298" s="16" t="n"/>
      <c r="AU298" s="16" t="n"/>
      <c r="AV298" s="16" t="n"/>
      <c r="AW298" s="16" t="n"/>
      <c r="AX298" s="16" t="n"/>
      <c r="AY298" s="16" t="n"/>
      <c r="AZ298" s="16" t="n"/>
      <c r="BA298" s="16" t="n"/>
      <c r="BB298" s="16" t="n"/>
      <c r="BC298" s="16" t="n"/>
      <c r="BD298" s="16" t="n"/>
      <c r="BE298" s="16" t="n"/>
      <c r="BF298" s="16" t="n"/>
      <c r="BG298" s="16" t="n"/>
      <c r="BH298" s="16" t="n"/>
      <c r="BI298" s="16" t="n"/>
      <c r="BJ298" s="16" t="n"/>
      <c r="BK298" s="16" t="n"/>
      <c r="BL298" s="16" t="n"/>
      <c r="BM298" s="16" t="n"/>
    </row>
    <row r="299" ht="13.5" customHeight="1" s="251">
      <c r="A299" s="16" t="n"/>
      <c r="B299" s="16" t="n"/>
      <c r="C299" s="16" t="n"/>
      <c r="D299" s="16" t="n"/>
      <c r="E299" s="16" t="n"/>
      <c r="F299" s="16" t="n"/>
      <c r="G299" s="30" t="n"/>
      <c r="H299" s="212" t="n"/>
      <c r="I299" s="213" t="n">
        <v>0.32</v>
      </c>
      <c r="K299" s="217" t="n">
        <v>2</v>
      </c>
      <c r="L299" s="218">
        <f>1/((1+L$224)*(1+L$203))^$K299</f>
        <v/>
      </c>
      <c r="M299" s="218">
        <f>1/((1+M$224)*(1+M$203))^$K299</f>
        <v/>
      </c>
      <c r="N299" s="218">
        <f>1/((1+N$224)*(1+N$203))^$K299</f>
        <v/>
      </c>
      <c r="O299" s="218">
        <f>1/((1+O$224)*(1+O$203))^$K299</f>
        <v/>
      </c>
      <c r="P299" s="218">
        <f>1/((1+P$224)*(1+P$203))^$K299</f>
        <v/>
      </c>
      <c r="Q299" s="218">
        <f>1/((1+Q$224)*(1+Q$203))^$K299</f>
        <v/>
      </c>
      <c r="R299" s="218">
        <f>1/((1+R$224)*(1+R$203))^$K299</f>
        <v/>
      </c>
      <c r="S299" s="218">
        <f>1/((1+S$224)*(1+S$203))^$K299</f>
        <v/>
      </c>
      <c r="T299" s="218">
        <f>1/((1+T$224)*(1+T$203))^$K299</f>
        <v/>
      </c>
      <c r="U299" s="218">
        <f>1/((1+U$224)*(1+U$203))^$K299</f>
        <v/>
      </c>
      <c r="V299" s="218">
        <f>1/((1+V$224)*(1+V$203))^$K299</f>
        <v/>
      </c>
      <c r="W299" s="218">
        <f>1/((1+W$224)*(1+W$203))^$K299</f>
        <v/>
      </c>
      <c r="X299" s="218">
        <f>1/((1+X$224)*(1+X$203))^$K299</f>
        <v/>
      </c>
      <c r="Y299" s="218">
        <f>1/((1+Y$224)*(1+Y$203))^$K299</f>
        <v/>
      </c>
      <c r="Z299" s="218">
        <f>1/((1+Z$224)*(1+Z$203))^$K299</f>
        <v/>
      </c>
      <c r="AA299" s="218">
        <f>1/((1+AA$224)*(1+AA$203))^$K299</f>
        <v/>
      </c>
      <c r="AB299" s="218">
        <f>1/((1+AB$224)*(1+AB$203))^$K299</f>
        <v/>
      </c>
      <c r="AC299" s="218">
        <f>1/((1+AC$224)*(1+AC$203))^$K299</f>
        <v/>
      </c>
      <c r="AD299" s="218">
        <f>1/((1+AD$224)*(1+AD$203))^$K299</f>
        <v/>
      </c>
      <c r="AE299" s="218">
        <f>1/((1+AE$224)*(1+AE$203))^$K299</f>
        <v/>
      </c>
      <c r="AF299" s="218">
        <f>1/((1+AF$224)*(1+AF$203))^$K299</f>
        <v/>
      </c>
      <c r="AG299" s="218">
        <f>1/((1+AG$224)*(1+AG$203))^$K299</f>
        <v/>
      </c>
      <c r="AH299" s="218">
        <f>1/((1+AH$224)*(1+AH$203))^$K299</f>
        <v/>
      </c>
      <c r="AI299" s="218">
        <f>1/((1+AI$224)*(1+AI$203))^$K299</f>
        <v/>
      </c>
      <c r="AJ299" s="218">
        <f>1/((1+AJ$224)*(1+AJ$203))^$K299</f>
        <v/>
      </c>
      <c r="AK299" s="218">
        <f>1/((1+AK$224)*(1+AK$203))^$K299</f>
        <v/>
      </c>
      <c r="AL299" s="218">
        <f>1/((1+AL$224)*(1+AL$203))^$K299</f>
        <v/>
      </c>
      <c r="AM299" s="218">
        <f>1/((1+AM$224)*(1+AM$203))^$K299</f>
        <v/>
      </c>
      <c r="AN299" s="218">
        <f>1/((1+AN$224)*(1+AN$203))^$K299</f>
        <v/>
      </c>
      <c r="AO299" s="218">
        <f>1/((1+AO$224)*(1+AO$203))^$K299</f>
        <v/>
      </c>
      <c r="AP299" s="218">
        <f>1/((1+AP$224)*(1+AP$203))^$K299</f>
        <v/>
      </c>
      <c r="AQ299" s="218">
        <f>1/((1+AQ$224)*(1+AQ$203))^$K299</f>
        <v/>
      </c>
      <c r="AR299" s="218">
        <f>1/((1+AR$224)*(1+AR$203))^$K299</f>
        <v/>
      </c>
      <c r="AS299" s="218">
        <f>1/((1+AS$224)*(1+AS$203))^$K299</f>
        <v/>
      </c>
      <c r="AT299" s="16" t="n"/>
      <c r="AU299" s="16" t="n"/>
      <c r="AV299" s="16" t="n"/>
      <c r="AW299" s="16" t="n"/>
      <c r="AX299" s="16" t="n"/>
      <c r="AY299" s="16" t="n"/>
      <c r="AZ299" s="16" t="n"/>
      <c r="BA299" s="16" t="n"/>
      <c r="BB299" s="16" t="n"/>
      <c r="BC299" s="16" t="n"/>
      <c r="BD299" s="16" t="n"/>
      <c r="BE299" s="16" t="n"/>
      <c r="BF299" s="16" t="n"/>
      <c r="BG299" s="16" t="n"/>
      <c r="BH299" s="16" t="n"/>
      <c r="BI299" s="16" t="n"/>
      <c r="BJ299" s="16" t="n"/>
      <c r="BK299" s="16" t="n"/>
      <c r="BL299" s="16" t="n"/>
      <c r="BM299" s="16" t="n"/>
    </row>
    <row r="300" ht="13.5" customHeight="1" s="251">
      <c r="A300" s="16" t="n"/>
      <c r="B300" s="16" t="n"/>
      <c r="C300" s="16" t="n"/>
      <c r="D300" s="16" t="n"/>
      <c r="E300" s="16" t="n"/>
      <c r="F300" s="16" t="n"/>
      <c r="G300" s="30" t="n"/>
      <c r="H300" s="212" t="n"/>
      <c r="I300" s="213" t="n">
        <v>0.192</v>
      </c>
      <c r="K300" s="217" t="n">
        <v>3</v>
      </c>
      <c r="L300" s="218">
        <f>1/((1+L$224)*(1+L$203))^$K300</f>
        <v/>
      </c>
      <c r="M300" s="218">
        <f>1/((1+M$224)*(1+M$203))^$K300</f>
        <v/>
      </c>
      <c r="N300" s="218">
        <f>1/((1+N$224)*(1+N$203))^$K300</f>
        <v/>
      </c>
      <c r="O300" s="218">
        <f>1/((1+O$224)*(1+O$203))^$K300</f>
        <v/>
      </c>
      <c r="P300" s="218">
        <f>1/((1+P$224)*(1+P$203))^$K300</f>
        <v/>
      </c>
      <c r="Q300" s="218">
        <f>1/((1+Q$224)*(1+Q$203))^$K300</f>
        <v/>
      </c>
      <c r="R300" s="218">
        <f>1/((1+R$224)*(1+R$203))^$K300</f>
        <v/>
      </c>
      <c r="S300" s="218">
        <f>1/((1+S$224)*(1+S$203))^$K300</f>
        <v/>
      </c>
      <c r="T300" s="218">
        <f>1/((1+T$224)*(1+T$203))^$K300</f>
        <v/>
      </c>
      <c r="U300" s="218">
        <f>1/((1+U$224)*(1+U$203))^$K300</f>
        <v/>
      </c>
      <c r="V300" s="218">
        <f>1/((1+V$224)*(1+V$203))^$K300</f>
        <v/>
      </c>
      <c r="W300" s="218">
        <f>1/((1+W$224)*(1+W$203))^$K300</f>
        <v/>
      </c>
      <c r="X300" s="218">
        <f>1/((1+X$224)*(1+X$203))^$K300</f>
        <v/>
      </c>
      <c r="Y300" s="218">
        <f>1/((1+Y$224)*(1+Y$203))^$K300</f>
        <v/>
      </c>
      <c r="Z300" s="218">
        <f>1/((1+Z$224)*(1+Z$203))^$K300</f>
        <v/>
      </c>
      <c r="AA300" s="218">
        <f>1/((1+AA$224)*(1+AA$203))^$K300</f>
        <v/>
      </c>
      <c r="AB300" s="218">
        <f>1/((1+AB$224)*(1+AB$203))^$K300</f>
        <v/>
      </c>
      <c r="AC300" s="218">
        <f>1/((1+AC$224)*(1+AC$203))^$K300</f>
        <v/>
      </c>
      <c r="AD300" s="218">
        <f>1/((1+AD$224)*(1+AD$203))^$K300</f>
        <v/>
      </c>
      <c r="AE300" s="218">
        <f>1/((1+AE$224)*(1+AE$203))^$K300</f>
        <v/>
      </c>
      <c r="AF300" s="218">
        <f>1/((1+AF$224)*(1+AF$203))^$K300</f>
        <v/>
      </c>
      <c r="AG300" s="218">
        <f>1/((1+AG$224)*(1+AG$203))^$K300</f>
        <v/>
      </c>
      <c r="AH300" s="218">
        <f>1/((1+AH$224)*(1+AH$203))^$K300</f>
        <v/>
      </c>
      <c r="AI300" s="218">
        <f>1/((1+AI$224)*(1+AI$203))^$K300</f>
        <v/>
      </c>
      <c r="AJ300" s="218">
        <f>1/((1+AJ$224)*(1+AJ$203))^$K300</f>
        <v/>
      </c>
      <c r="AK300" s="218">
        <f>1/((1+AK$224)*(1+AK$203))^$K300</f>
        <v/>
      </c>
      <c r="AL300" s="218">
        <f>1/((1+AL$224)*(1+AL$203))^$K300</f>
        <v/>
      </c>
      <c r="AM300" s="218">
        <f>1/((1+AM$224)*(1+AM$203))^$K300</f>
        <v/>
      </c>
      <c r="AN300" s="218">
        <f>1/((1+AN$224)*(1+AN$203))^$K300</f>
        <v/>
      </c>
      <c r="AO300" s="218">
        <f>1/((1+AO$224)*(1+AO$203))^$K300</f>
        <v/>
      </c>
      <c r="AP300" s="218">
        <f>1/((1+AP$224)*(1+AP$203))^$K300</f>
        <v/>
      </c>
      <c r="AQ300" s="218">
        <f>1/((1+AQ$224)*(1+AQ$203))^$K300</f>
        <v/>
      </c>
      <c r="AR300" s="218">
        <f>1/((1+AR$224)*(1+AR$203))^$K300</f>
        <v/>
      </c>
      <c r="AS300" s="218">
        <f>1/((1+AS$224)*(1+AS$203))^$K300</f>
        <v/>
      </c>
      <c r="AT300" s="16" t="n"/>
      <c r="AU300" s="16" t="n"/>
      <c r="AV300" s="16" t="n"/>
      <c r="AW300" s="16" t="n"/>
      <c r="AX300" s="16" t="n"/>
      <c r="AY300" s="16" t="n"/>
      <c r="AZ300" s="16" t="n"/>
      <c r="BA300" s="16" t="n"/>
      <c r="BB300" s="16" t="n"/>
      <c r="BC300" s="16" t="n"/>
      <c r="BD300" s="16" t="n"/>
      <c r="BE300" s="16" t="n"/>
      <c r="BF300" s="16" t="n"/>
      <c r="BG300" s="16" t="n"/>
      <c r="BH300" s="16" t="n"/>
      <c r="BI300" s="16" t="n"/>
      <c r="BJ300" s="16" t="n"/>
      <c r="BK300" s="16" t="n"/>
      <c r="BL300" s="16" t="n"/>
      <c r="BM300" s="16" t="n"/>
    </row>
    <row r="301" ht="13.5" customHeight="1" s="251">
      <c r="A301" s="16" t="n"/>
      <c r="B301" s="16" t="n"/>
      <c r="C301" s="16" t="n"/>
      <c r="D301" s="16" t="n"/>
      <c r="E301" s="16" t="n"/>
      <c r="F301" s="16" t="n"/>
      <c r="G301" s="30" t="n"/>
      <c r="H301" s="212" t="n"/>
      <c r="I301" s="213" t="n">
        <v>0.1152</v>
      </c>
      <c r="K301" s="217" t="n">
        <v>4</v>
      </c>
      <c r="L301" s="218">
        <f>1/((1+L$224)*(1+L$203))^$K301</f>
        <v/>
      </c>
      <c r="M301" s="218">
        <f>1/((1+M$224)*(1+M$203))^$K301</f>
        <v/>
      </c>
      <c r="N301" s="218">
        <f>1/((1+N$224)*(1+N$203))^$K301</f>
        <v/>
      </c>
      <c r="O301" s="218">
        <f>1/((1+O$224)*(1+O$203))^$K301</f>
        <v/>
      </c>
      <c r="P301" s="218">
        <f>1/((1+P$224)*(1+P$203))^$K301</f>
        <v/>
      </c>
      <c r="Q301" s="218">
        <f>1/((1+Q$224)*(1+Q$203))^$K301</f>
        <v/>
      </c>
      <c r="R301" s="218">
        <f>1/((1+R$224)*(1+R$203))^$K301</f>
        <v/>
      </c>
      <c r="S301" s="218">
        <f>1/((1+S$224)*(1+S$203))^$K301</f>
        <v/>
      </c>
      <c r="T301" s="218">
        <f>1/((1+T$224)*(1+T$203))^$K301</f>
        <v/>
      </c>
      <c r="U301" s="218">
        <f>1/((1+U$224)*(1+U$203))^$K301</f>
        <v/>
      </c>
      <c r="V301" s="218">
        <f>1/((1+V$224)*(1+V$203))^$K301</f>
        <v/>
      </c>
      <c r="W301" s="218">
        <f>1/((1+W$224)*(1+W$203))^$K301</f>
        <v/>
      </c>
      <c r="X301" s="218">
        <f>1/((1+X$224)*(1+X$203))^$K301</f>
        <v/>
      </c>
      <c r="Y301" s="218">
        <f>1/((1+Y$224)*(1+Y$203))^$K301</f>
        <v/>
      </c>
      <c r="Z301" s="218">
        <f>1/((1+Z$224)*(1+Z$203))^$K301</f>
        <v/>
      </c>
      <c r="AA301" s="218">
        <f>1/((1+AA$224)*(1+AA$203))^$K301</f>
        <v/>
      </c>
      <c r="AB301" s="218">
        <f>1/((1+AB$224)*(1+AB$203))^$K301</f>
        <v/>
      </c>
      <c r="AC301" s="218">
        <f>1/((1+AC$224)*(1+AC$203))^$K301</f>
        <v/>
      </c>
      <c r="AD301" s="218">
        <f>1/((1+AD$224)*(1+AD$203))^$K301</f>
        <v/>
      </c>
      <c r="AE301" s="218">
        <f>1/((1+AE$224)*(1+AE$203))^$K301</f>
        <v/>
      </c>
      <c r="AF301" s="218">
        <f>1/((1+AF$224)*(1+AF$203))^$K301</f>
        <v/>
      </c>
      <c r="AG301" s="218">
        <f>1/((1+AG$224)*(1+AG$203))^$K301</f>
        <v/>
      </c>
      <c r="AH301" s="218">
        <f>1/((1+AH$224)*(1+AH$203))^$K301</f>
        <v/>
      </c>
      <c r="AI301" s="218">
        <f>1/((1+AI$224)*(1+AI$203))^$K301</f>
        <v/>
      </c>
      <c r="AJ301" s="218">
        <f>1/((1+AJ$224)*(1+AJ$203))^$K301</f>
        <v/>
      </c>
      <c r="AK301" s="218">
        <f>1/((1+AK$224)*(1+AK$203))^$K301</f>
        <v/>
      </c>
      <c r="AL301" s="218">
        <f>1/((1+AL$224)*(1+AL$203))^$K301</f>
        <v/>
      </c>
      <c r="AM301" s="218">
        <f>1/((1+AM$224)*(1+AM$203))^$K301</f>
        <v/>
      </c>
      <c r="AN301" s="218">
        <f>1/((1+AN$224)*(1+AN$203))^$K301</f>
        <v/>
      </c>
      <c r="AO301" s="218">
        <f>1/((1+AO$224)*(1+AO$203))^$K301</f>
        <v/>
      </c>
      <c r="AP301" s="218">
        <f>1/((1+AP$224)*(1+AP$203))^$K301</f>
        <v/>
      </c>
      <c r="AQ301" s="218">
        <f>1/((1+AQ$224)*(1+AQ$203))^$K301</f>
        <v/>
      </c>
      <c r="AR301" s="218">
        <f>1/((1+AR$224)*(1+AR$203))^$K301</f>
        <v/>
      </c>
      <c r="AS301" s="218">
        <f>1/((1+AS$224)*(1+AS$203))^$K301</f>
        <v/>
      </c>
      <c r="AT301" s="16" t="n"/>
      <c r="AU301" s="16" t="n"/>
      <c r="AV301" s="16" t="n"/>
      <c r="AW301" s="16" t="n"/>
      <c r="AX301" s="16" t="n"/>
      <c r="AY301" s="16" t="n"/>
      <c r="AZ301" s="16" t="n"/>
      <c r="BA301" s="16" t="n"/>
      <c r="BB301" s="16" t="n"/>
      <c r="BC301" s="16" t="n"/>
      <c r="BD301" s="16" t="n"/>
      <c r="BE301" s="16" t="n"/>
      <c r="BF301" s="16" t="n"/>
      <c r="BG301" s="16" t="n"/>
      <c r="BH301" s="16" t="n"/>
      <c r="BI301" s="16" t="n"/>
      <c r="BJ301" s="16" t="n"/>
      <c r="BK301" s="16" t="n"/>
      <c r="BL301" s="16" t="n"/>
      <c r="BM301" s="16" t="n"/>
    </row>
    <row r="302" ht="13.5" customHeight="1" s="251">
      <c r="A302" s="16" t="n"/>
      <c r="B302" s="16" t="n"/>
      <c r="C302" s="16" t="n"/>
      <c r="D302" s="16" t="n"/>
      <c r="E302" s="16" t="n"/>
      <c r="F302" s="16" t="n"/>
      <c r="G302" s="30" t="n"/>
      <c r="H302" s="212" t="n"/>
      <c r="I302" s="213" t="n">
        <v>0.1152</v>
      </c>
      <c r="K302" s="217" t="n">
        <v>5</v>
      </c>
      <c r="L302" s="218">
        <f>1/((1+L$224)*(1+L$203))^$K302</f>
        <v/>
      </c>
      <c r="M302" s="218">
        <f>1/((1+M$224)*(1+M$203))^$K302</f>
        <v/>
      </c>
      <c r="N302" s="218">
        <f>1/((1+N$224)*(1+N$203))^$K302</f>
        <v/>
      </c>
      <c r="O302" s="218">
        <f>1/((1+O$224)*(1+O$203))^$K302</f>
        <v/>
      </c>
      <c r="P302" s="218">
        <f>1/((1+P$224)*(1+P$203))^$K302</f>
        <v/>
      </c>
      <c r="Q302" s="218">
        <f>1/((1+Q$224)*(1+Q$203))^$K302</f>
        <v/>
      </c>
      <c r="R302" s="218">
        <f>1/((1+R$224)*(1+R$203))^$K302</f>
        <v/>
      </c>
      <c r="S302" s="218">
        <f>1/((1+S$224)*(1+S$203))^$K302</f>
        <v/>
      </c>
      <c r="T302" s="218">
        <f>1/((1+T$224)*(1+T$203))^$K302</f>
        <v/>
      </c>
      <c r="U302" s="218">
        <f>1/((1+U$224)*(1+U$203))^$K302</f>
        <v/>
      </c>
      <c r="V302" s="218">
        <f>1/((1+V$224)*(1+V$203))^$K302</f>
        <v/>
      </c>
      <c r="W302" s="218">
        <f>1/((1+W$224)*(1+W$203))^$K302</f>
        <v/>
      </c>
      <c r="X302" s="218">
        <f>1/((1+X$224)*(1+X$203))^$K302</f>
        <v/>
      </c>
      <c r="Y302" s="218">
        <f>1/((1+Y$224)*(1+Y$203))^$K302</f>
        <v/>
      </c>
      <c r="Z302" s="218">
        <f>1/((1+Z$224)*(1+Z$203))^$K302</f>
        <v/>
      </c>
      <c r="AA302" s="218">
        <f>1/((1+AA$224)*(1+AA$203))^$K302</f>
        <v/>
      </c>
      <c r="AB302" s="218">
        <f>1/((1+AB$224)*(1+AB$203))^$K302</f>
        <v/>
      </c>
      <c r="AC302" s="218">
        <f>1/((1+AC$224)*(1+AC$203))^$K302</f>
        <v/>
      </c>
      <c r="AD302" s="218">
        <f>1/((1+AD$224)*(1+AD$203))^$K302</f>
        <v/>
      </c>
      <c r="AE302" s="218">
        <f>1/((1+AE$224)*(1+AE$203))^$K302</f>
        <v/>
      </c>
      <c r="AF302" s="218">
        <f>1/((1+AF$224)*(1+AF$203))^$K302</f>
        <v/>
      </c>
      <c r="AG302" s="218">
        <f>1/((1+AG$224)*(1+AG$203))^$K302</f>
        <v/>
      </c>
      <c r="AH302" s="218">
        <f>1/((1+AH$224)*(1+AH$203))^$K302</f>
        <v/>
      </c>
      <c r="AI302" s="218">
        <f>1/((1+AI$224)*(1+AI$203))^$K302</f>
        <v/>
      </c>
      <c r="AJ302" s="218">
        <f>1/((1+AJ$224)*(1+AJ$203))^$K302</f>
        <v/>
      </c>
      <c r="AK302" s="218">
        <f>1/((1+AK$224)*(1+AK$203))^$K302</f>
        <v/>
      </c>
      <c r="AL302" s="218">
        <f>1/((1+AL$224)*(1+AL$203))^$K302</f>
        <v/>
      </c>
      <c r="AM302" s="218">
        <f>1/((1+AM$224)*(1+AM$203))^$K302</f>
        <v/>
      </c>
      <c r="AN302" s="218">
        <f>1/((1+AN$224)*(1+AN$203))^$K302</f>
        <v/>
      </c>
      <c r="AO302" s="218">
        <f>1/((1+AO$224)*(1+AO$203))^$K302</f>
        <v/>
      </c>
      <c r="AP302" s="218">
        <f>1/((1+AP$224)*(1+AP$203))^$K302</f>
        <v/>
      </c>
      <c r="AQ302" s="218">
        <f>1/((1+AQ$224)*(1+AQ$203))^$K302</f>
        <v/>
      </c>
      <c r="AR302" s="218">
        <f>1/((1+AR$224)*(1+AR$203))^$K302</f>
        <v/>
      </c>
      <c r="AS302" s="218">
        <f>1/((1+AS$224)*(1+AS$203))^$K302</f>
        <v/>
      </c>
      <c r="AT302" s="16" t="n"/>
      <c r="AU302" s="16" t="n"/>
      <c r="AV302" s="16" t="n"/>
      <c r="AW302" s="16" t="n"/>
      <c r="AX302" s="16" t="n"/>
      <c r="AY302" s="16" t="n"/>
      <c r="AZ302" s="16" t="n"/>
      <c r="BA302" s="16" t="n"/>
      <c r="BB302" s="16" t="n"/>
      <c r="BC302" s="16" t="n"/>
      <c r="BD302" s="16" t="n"/>
      <c r="BE302" s="16" t="n"/>
      <c r="BF302" s="16" t="n"/>
      <c r="BG302" s="16" t="n"/>
      <c r="BH302" s="16" t="n"/>
      <c r="BI302" s="16" t="n"/>
      <c r="BJ302" s="16" t="n"/>
      <c r="BK302" s="16" t="n"/>
      <c r="BL302" s="16" t="n"/>
      <c r="BM302" s="16" t="n"/>
    </row>
    <row r="303" ht="13.5" customHeight="1" s="251">
      <c r="A303" s="16" t="n"/>
      <c r="B303" s="16" t="n"/>
      <c r="C303" s="16" t="n"/>
      <c r="D303" s="16" t="n"/>
      <c r="E303" s="16" t="n"/>
      <c r="F303" s="16" t="n"/>
      <c r="G303" s="30" t="n"/>
      <c r="H303" s="212" t="n"/>
      <c r="I303" s="213" t="n">
        <v>0.0576</v>
      </c>
      <c r="K303" s="217" t="n">
        <v>6</v>
      </c>
      <c r="L303" s="218">
        <f>1/((1+L$224)*(1+L$203))^$K303</f>
        <v/>
      </c>
      <c r="M303" s="218">
        <f>1/((1+M$224)*(1+M$203))^$K303</f>
        <v/>
      </c>
      <c r="N303" s="218">
        <f>1/((1+N$224)*(1+N$203))^$K303</f>
        <v/>
      </c>
      <c r="O303" s="218">
        <f>1/((1+O$224)*(1+O$203))^$K303</f>
        <v/>
      </c>
      <c r="P303" s="218">
        <f>1/((1+P$224)*(1+P$203))^$K303</f>
        <v/>
      </c>
      <c r="Q303" s="218">
        <f>1/((1+Q$224)*(1+Q$203))^$K303</f>
        <v/>
      </c>
      <c r="R303" s="218">
        <f>1/((1+R$224)*(1+R$203))^$K303</f>
        <v/>
      </c>
      <c r="S303" s="218">
        <f>1/((1+S$224)*(1+S$203))^$K303</f>
        <v/>
      </c>
      <c r="T303" s="218">
        <f>1/((1+T$224)*(1+T$203))^$K303</f>
        <v/>
      </c>
      <c r="U303" s="218">
        <f>1/((1+U$224)*(1+U$203))^$K303</f>
        <v/>
      </c>
      <c r="V303" s="218">
        <f>1/((1+V$224)*(1+V$203))^$K303</f>
        <v/>
      </c>
      <c r="W303" s="218">
        <f>1/((1+W$224)*(1+W$203))^$K303</f>
        <v/>
      </c>
      <c r="X303" s="218">
        <f>1/((1+X$224)*(1+X$203))^$K303</f>
        <v/>
      </c>
      <c r="Y303" s="218">
        <f>1/((1+Y$224)*(1+Y$203))^$K303</f>
        <v/>
      </c>
      <c r="Z303" s="218">
        <f>1/((1+Z$224)*(1+Z$203))^$K303</f>
        <v/>
      </c>
      <c r="AA303" s="218">
        <f>1/((1+AA$224)*(1+AA$203))^$K303</f>
        <v/>
      </c>
      <c r="AB303" s="218">
        <f>1/((1+AB$224)*(1+AB$203))^$K303</f>
        <v/>
      </c>
      <c r="AC303" s="218">
        <f>1/((1+AC$224)*(1+AC$203))^$K303</f>
        <v/>
      </c>
      <c r="AD303" s="218">
        <f>1/((1+AD$224)*(1+AD$203))^$K303</f>
        <v/>
      </c>
      <c r="AE303" s="218">
        <f>1/((1+AE$224)*(1+AE$203))^$K303</f>
        <v/>
      </c>
      <c r="AF303" s="218">
        <f>1/((1+AF$224)*(1+AF$203))^$K303</f>
        <v/>
      </c>
      <c r="AG303" s="218">
        <f>1/((1+AG$224)*(1+AG$203))^$K303</f>
        <v/>
      </c>
      <c r="AH303" s="218">
        <f>1/((1+AH$224)*(1+AH$203))^$K303</f>
        <v/>
      </c>
      <c r="AI303" s="218">
        <f>1/((1+AI$224)*(1+AI$203))^$K303</f>
        <v/>
      </c>
      <c r="AJ303" s="218">
        <f>1/((1+AJ$224)*(1+AJ$203))^$K303</f>
        <v/>
      </c>
      <c r="AK303" s="218">
        <f>1/((1+AK$224)*(1+AK$203))^$K303</f>
        <v/>
      </c>
      <c r="AL303" s="218">
        <f>1/((1+AL$224)*(1+AL$203))^$K303</f>
        <v/>
      </c>
      <c r="AM303" s="218">
        <f>1/((1+AM$224)*(1+AM$203))^$K303</f>
        <v/>
      </c>
      <c r="AN303" s="218">
        <f>1/((1+AN$224)*(1+AN$203))^$K303</f>
        <v/>
      </c>
      <c r="AO303" s="218">
        <f>1/((1+AO$224)*(1+AO$203))^$K303</f>
        <v/>
      </c>
      <c r="AP303" s="218">
        <f>1/((1+AP$224)*(1+AP$203))^$K303</f>
        <v/>
      </c>
      <c r="AQ303" s="218">
        <f>1/((1+AQ$224)*(1+AQ$203))^$K303</f>
        <v/>
      </c>
      <c r="AR303" s="218">
        <f>1/((1+AR$224)*(1+AR$203))^$K303</f>
        <v/>
      </c>
      <c r="AS303" s="218">
        <f>1/((1+AS$224)*(1+AS$203))^$K303</f>
        <v/>
      </c>
      <c r="AT303" s="16" t="n"/>
      <c r="AU303" s="16" t="n"/>
      <c r="AV303" s="16" t="n"/>
      <c r="AW303" s="16" t="n"/>
      <c r="AX303" s="16" t="n"/>
      <c r="AY303" s="16" t="n"/>
      <c r="AZ303" s="16" t="n"/>
      <c r="BA303" s="16" t="n"/>
      <c r="BB303" s="16" t="n"/>
      <c r="BC303" s="16" t="n"/>
      <c r="BD303" s="16" t="n"/>
      <c r="BE303" s="16" t="n"/>
      <c r="BF303" s="16" t="n"/>
      <c r="BG303" s="16" t="n"/>
      <c r="BH303" s="16" t="n"/>
      <c r="BI303" s="16" t="n"/>
      <c r="BJ303" s="16" t="n"/>
      <c r="BK303" s="16" t="n"/>
      <c r="BL303" s="16" t="n"/>
      <c r="BM303" s="16" t="n"/>
    </row>
    <row r="304" ht="13.5" customHeight="1" s="251">
      <c r="A304" s="16" t="n"/>
      <c r="B304" s="16" t="n"/>
      <c r="C304" s="16" t="n"/>
      <c r="D304" s="16" t="n"/>
      <c r="E304" s="16" t="n"/>
      <c r="F304" s="16" t="n"/>
      <c r="G304" s="30" t="n"/>
      <c r="H304" s="212" t="n"/>
      <c r="I304" s="213" t="n"/>
      <c r="K304" s="215" t="inlineStr">
        <is>
          <t>Year (Mid)</t>
        </is>
      </c>
      <c r="L304" s="157" t="n">
        <v>2017</v>
      </c>
      <c r="M304" s="157" t="n">
        <v>2018</v>
      </c>
      <c r="N304" s="157" t="n">
        <v>2019</v>
      </c>
      <c r="O304" s="157" t="n">
        <v>2020</v>
      </c>
      <c r="P304" s="157" t="n">
        <v>2021</v>
      </c>
      <c r="Q304" s="157" t="n">
        <v>2022</v>
      </c>
      <c r="R304" s="157" t="n">
        <v>2023</v>
      </c>
      <c r="S304" s="157" t="n">
        <v>2024</v>
      </c>
      <c r="T304" s="157" t="n">
        <v>2025</v>
      </c>
      <c r="U304" s="157" t="n">
        <v>2026</v>
      </c>
      <c r="V304" s="157" t="n">
        <v>2027</v>
      </c>
      <c r="W304" s="157" t="n">
        <v>2028</v>
      </c>
      <c r="X304" s="157" t="n">
        <v>2029</v>
      </c>
      <c r="Y304" s="157" t="n">
        <v>2030</v>
      </c>
      <c r="Z304" s="157" t="n">
        <v>2031</v>
      </c>
      <c r="AA304" s="157" t="n">
        <v>2032</v>
      </c>
      <c r="AB304" s="157" t="n">
        <v>2033</v>
      </c>
      <c r="AC304" s="157" t="n">
        <v>2034</v>
      </c>
      <c r="AD304" s="157" t="n">
        <v>2035</v>
      </c>
      <c r="AE304" s="157" t="n">
        <v>2036</v>
      </c>
      <c r="AF304" s="157" t="n">
        <v>2037</v>
      </c>
      <c r="AG304" s="157" t="n">
        <v>2038</v>
      </c>
      <c r="AH304" s="157" t="n">
        <v>2039</v>
      </c>
      <c r="AI304" s="157" t="n">
        <v>2040</v>
      </c>
      <c r="AJ304" s="157" t="n">
        <v>2041</v>
      </c>
      <c r="AK304" s="157" t="n">
        <v>2042</v>
      </c>
      <c r="AL304" s="157" t="n">
        <v>2043</v>
      </c>
      <c r="AM304" s="157" t="n">
        <v>2044</v>
      </c>
      <c r="AN304" s="157" t="n">
        <v>2045</v>
      </c>
      <c r="AO304" s="157" t="n">
        <v>2046</v>
      </c>
      <c r="AP304" s="157" t="n">
        <v>2047</v>
      </c>
      <c r="AQ304" s="157" t="n">
        <v>2048</v>
      </c>
      <c r="AR304" s="157" t="n">
        <v>2049</v>
      </c>
      <c r="AS304" s="157" t="n">
        <v>2050</v>
      </c>
      <c r="AT304" s="16" t="n"/>
      <c r="AU304" s="16" t="n"/>
      <c r="AV304" s="16" t="n"/>
      <c r="AW304" s="16" t="n"/>
      <c r="AX304" s="16" t="n"/>
      <c r="AY304" s="16" t="n"/>
      <c r="AZ304" s="16" t="n"/>
      <c r="BA304" s="16" t="n"/>
      <c r="BB304" s="16" t="n"/>
      <c r="BC304" s="16" t="n"/>
      <c r="BD304" s="16" t="n"/>
      <c r="BE304" s="16" t="n"/>
      <c r="BF304" s="16" t="n"/>
      <c r="BG304" s="16" t="n"/>
      <c r="BH304" s="16" t="n"/>
      <c r="BI304" s="16" t="n"/>
      <c r="BJ304" s="16" t="n"/>
      <c r="BK304" s="16" t="n"/>
      <c r="BL304" s="16" t="n"/>
      <c r="BM304" s="16" t="n"/>
    </row>
    <row r="305" ht="13.5" customHeight="1" s="251">
      <c r="A305" s="16" t="n"/>
      <c r="B305" s="16" t="n"/>
      <c r="C305" s="16" t="n"/>
      <c r="D305" s="16" t="n"/>
      <c r="E305" s="16" t="n"/>
      <c r="F305" s="16" t="n"/>
      <c r="G305" s="30" t="n"/>
      <c r="H305" s="212" t="n"/>
      <c r="I305" s="16" t="n"/>
      <c r="K305" s="217" t="n">
        <v>1</v>
      </c>
      <c r="L305" s="218">
        <f>1/((1+L$225)*(1+L$203))^$K305</f>
        <v/>
      </c>
      <c r="M305" s="218">
        <f>1/((1+M$225)*(1+M$203))^$K305</f>
        <v/>
      </c>
      <c r="N305" s="218">
        <f>1/((1+N$225)*(1+N$203))^$K305</f>
        <v/>
      </c>
      <c r="O305" s="218">
        <f>1/((1+O$225)*(1+O$203))^$K305</f>
        <v/>
      </c>
      <c r="P305" s="218">
        <f>1/((1+P$225)*(1+P$203))^$K305</f>
        <v/>
      </c>
      <c r="Q305" s="218">
        <f>1/((1+Q$225)*(1+Q$203))^$K305</f>
        <v/>
      </c>
      <c r="R305" s="218">
        <f>1/((1+R$225)*(1+R$203))^$K305</f>
        <v/>
      </c>
      <c r="S305" s="218">
        <f>1/((1+S$225)*(1+S$203))^$K305</f>
        <v/>
      </c>
      <c r="T305" s="218">
        <f>1/((1+T$225)*(1+T$203))^$K305</f>
        <v/>
      </c>
      <c r="U305" s="218">
        <f>1/((1+U$225)*(1+U$203))^$K305</f>
        <v/>
      </c>
      <c r="V305" s="218">
        <f>1/((1+V$225)*(1+V$203))^$K305</f>
        <v/>
      </c>
      <c r="W305" s="218">
        <f>1/((1+W$225)*(1+W$203))^$K305</f>
        <v/>
      </c>
      <c r="X305" s="218">
        <f>1/((1+X$225)*(1+X$203))^$K305</f>
        <v/>
      </c>
      <c r="Y305" s="218">
        <f>1/((1+Y$225)*(1+Y$203))^$K305</f>
        <v/>
      </c>
      <c r="Z305" s="218">
        <f>1/((1+Z$225)*(1+Z$203))^$K305</f>
        <v/>
      </c>
      <c r="AA305" s="218">
        <f>1/((1+AA$225)*(1+AA$203))^$K305</f>
        <v/>
      </c>
      <c r="AB305" s="218">
        <f>1/((1+AB$225)*(1+AB$203))^$K305</f>
        <v/>
      </c>
      <c r="AC305" s="218">
        <f>1/((1+AC$225)*(1+AC$203))^$K305</f>
        <v/>
      </c>
      <c r="AD305" s="218">
        <f>1/((1+AD$225)*(1+AD$203))^$K305</f>
        <v/>
      </c>
      <c r="AE305" s="218">
        <f>1/((1+AE$225)*(1+AE$203))^$K305</f>
        <v/>
      </c>
      <c r="AF305" s="218">
        <f>1/((1+AF$225)*(1+AF$203))^$K305</f>
        <v/>
      </c>
      <c r="AG305" s="218">
        <f>1/((1+AG$225)*(1+AG$203))^$K305</f>
        <v/>
      </c>
      <c r="AH305" s="218">
        <f>1/((1+AH$225)*(1+AH$203))^$K305</f>
        <v/>
      </c>
      <c r="AI305" s="218">
        <f>1/((1+AI$225)*(1+AI$203))^$K305</f>
        <v/>
      </c>
      <c r="AJ305" s="218">
        <f>1/((1+AJ$225)*(1+AJ$203))^$K305</f>
        <v/>
      </c>
      <c r="AK305" s="218">
        <f>1/((1+AK$225)*(1+AK$203))^$K305</f>
        <v/>
      </c>
      <c r="AL305" s="218">
        <f>1/((1+AL$225)*(1+AL$203))^$K305</f>
        <v/>
      </c>
      <c r="AM305" s="218">
        <f>1/((1+AM$225)*(1+AM$203))^$K305</f>
        <v/>
      </c>
      <c r="AN305" s="218">
        <f>1/((1+AN$225)*(1+AN$203))^$K305</f>
        <v/>
      </c>
      <c r="AO305" s="218">
        <f>1/((1+AO$225)*(1+AO$203))^$K305</f>
        <v/>
      </c>
      <c r="AP305" s="218">
        <f>1/((1+AP$225)*(1+AP$203))^$K305</f>
        <v/>
      </c>
      <c r="AQ305" s="218">
        <f>1/((1+AQ$225)*(1+AQ$203))^$K305</f>
        <v/>
      </c>
      <c r="AR305" s="218">
        <f>1/((1+AR$225)*(1+AR$203))^$K305</f>
        <v/>
      </c>
      <c r="AS305" s="218">
        <f>1/((1+AS$225)*(1+AS$203))^$K305</f>
        <v/>
      </c>
      <c r="AT305" s="16" t="n"/>
      <c r="AU305" s="16" t="n"/>
      <c r="AV305" s="16" t="n"/>
      <c r="AW305" s="16" t="n"/>
      <c r="AX305" s="16" t="n"/>
      <c r="AY305" s="16" t="n"/>
      <c r="AZ305" s="16" t="n"/>
      <c r="BA305" s="16" t="n"/>
      <c r="BB305" s="16" t="n"/>
      <c r="BC305" s="16" t="n"/>
      <c r="BD305" s="16" t="n"/>
      <c r="BE305" s="16" t="n"/>
      <c r="BF305" s="16" t="n"/>
      <c r="BG305" s="16" t="n"/>
      <c r="BH305" s="16" t="n"/>
      <c r="BI305" s="16" t="n"/>
      <c r="BJ305" s="16" t="n"/>
      <c r="BK305" s="16" t="n"/>
      <c r="BL305" s="16" t="n"/>
      <c r="BM305" s="16" t="n"/>
    </row>
    <row r="306" ht="13.5" customHeight="1" s="251">
      <c r="A306" s="16" t="n"/>
      <c r="B306" s="16" t="n"/>
      <c r="C306" s="16" t="n"/>
      <c r="D306" s="16" t="n"/>
      <c r="E306" s="16" t="n"/>
      <c r="F306" s="16" t="n"/>
      <c r="G306" s="30" t="n"/>
      <c r="H306" s="212" t="n"/>
      <c r="I306" s="16" t="n"/>
      <c r="K306" s="217" t="n">
        <v>2</v>
      </c>
      <c r="L306" s="218">
        <f>1/((1+L$225)*(1+L$203))^$K306</f>
        <v/>
      </c>
      <c r="M306" s="218">
        <f>1/((1+M$225)*(1+M$203))^$K306</f>
        <v/>
      </c>
      <c r="N306" s="218">
        <f>1/((1+N$225)*(1+N$203))^$K306</f>
        <v/>
      </c>
      <c r="O306" s="218">
        <f>1/((1+O$225)*(1+O$203))^$K306</f>
        <v/>
      </c>
      <c r="P306" s="218">
        <f>1/((1+P$225)*(1+P$203))^$K306</f>
        <v/>
      </c>
      <c r="Q306" s="218">
        <f>1/((1+Q$225)*(1+Q$203))^$K306</f>
        <v/>
      </c>
      <c r="R306" s="218">
        <f>1/((1+R$225)*(1+R$203))^$K306</f>
        <v/>
      </c>
      <c r="S306" s="218">
        <f>1/((1+S$225)*(1+S$203))^$K306</f>
        <v/>
      </c>
      <c r="T306" s="218">
        <f>1/((1+T$225)*(1+T$203))^$K306</f>
        <v/>
      </c>
      <c r="U306" s="218">
        <f>1/((1+U$225)*(1+U$203))^$K306</f>
        <v/>
      </c>
      <c r="V306" s="218">
        <f>1/((1+V$225)*(1+V$203))^$K306</f>
        <v/>
      </c>
      <c r="W306" s="218">
        <f>1/((1+W$225)*(1+W$203))^$K306</f>
        <v/>
      </c>
      <c r="X306" s="218">
        <f>1/((1+X$225)*(1+X$203))^$K306</f>
        <v/>
      </c>
      <c r="Y306" s="218">
        <f>1/((1+Y$225)*(1+Y$203))^$K306</f>
        <v/>
      </c>
      <c r="Z306" s="218">
        <f>1/((1+Z$225)*(1+Z$203))^$K306</f>
        <v/>
      </c>
      <c r="AA306" s="218">
        <f>1/((1+AA$225)*(1+AA$203))^$K306</f>
        <v/>
      </c>
      <c r="AB306" s="218">
        <f>1/((1+AB$225)*(1+AB$203))^$K306</f>
        <v/>
      </c>
      <c r="AC306" s="218">
        <f>1/((1+AC$225)*(1+AC$203))^$K306</f>
        <v/>
      </c>
      <c r="AD306" s="218">
        <f>1/((1+AD$225)*(1+AD$203))^$K306</f>
        <v/>
      </c>
      <c r="AE306" s="218">
        <f>1/((1+AE$225)*(1+AE$203))^$K306</f>
        <v/>
      </c>
      <c r="AF306" s="218">
        <f>1/((1+AF$225)*(1+AF$203))^$K306</f>
        <v/>
      </c>
      <c r="AG306" s="218">
        <f>1/((1+AG$225)*(1+AG$203))^$K306</f>
        <v/>
      </c>
      <c r="AH306" s="218">
        <f>1/((1+AH$225)*(1+AH$203))^$K306</f>
        <v/>
      </c>
      <c r="AI306" s="218">
        <f>1/((1+AI$225)*(1+AI$203))^$K306</f>
        <v/>
      </c>
      <c r="AJ306" s="218">
        <f>1/((1+AJ$225)*(1+AJ$203))^$K306</f>
        <v/>
      </c>
      <c r="AK306" s="218">
        <f>1/((1+AK$225)*(1+AK$203))^$K306</f>
        <v/>
      </c>
      <c r="AL306" s="218">
        <f>1/((1+AL$225)*(1+AL$203))^$K306</f>
        <v/>
      </c>
      <c r="AM306" s="218">
        <f>1/((1+AM$225)*(1+AM$203))^$K306</f>
        <v/>
      </c>
      <c r="AN306" s="218">
        <f>1/((1+AN$225)*(1+AN$203))^$K306</f>
        <v/>
      </c>
      <c r="AO306" s="218">
        <f>1/((1+AO$225)*(1+AO$203))^$K306</f>
        <v/>
      </c>
      <c r="AP306" s="218">
        <f>1/((1+AP$225)*(1+AP$203))^$K306</f>
        <v/>
      </c>
      <c r="AQ306" s="218">
        <f>1/((1+AQ$225)*(1+AQ$203))^$K306</f>
        <v/>
      </c>
      <c r="AR306" s="218">
        <f>1/((1+AR$225)*(1+AR$203))^$K306</f>
        <v/>
      </c>
      <c r="AS306" s="218">
        <f>1/((1+AS$225)*(1+AS$203))^$K306</f>
        <v/>
      </c>
      <c r="AT306" s="16" t="n"/>
      <c r="AU306" s="16" t="n"/>
      <c r="AV306" s="16" t="n"/>
      <c r="AW306" s="16" t="n"/>
      <c r="AX306" s="16" t="n"/>
      <c r="AY306" s="16" t="n"/>
      <c r="AZ306" s="16" t="n"/>
      <c r="BA306" s="16" t="n"/>
      <c r="BB306" s="16" t="n"/>
      <c r="BC306" s="16" t="n"/>
      <c r="BD306" s="16" t="n"/>
      <c r="BE306" s="16" t="n"/>
      <c r="BF306" s="16" t="n"/>
      <c r="BG306" s="16" t="n"/>
      <c r="BH306" s="16" t="n"/>
      <c r="BI306" s="16" t="n"/>
      <c r="BJ306" s="16" t="n"/>
      <c r="BK306" s="16" t="n"/>
      <c r="BL306" s="16" t="n"/>
      <c r="BM306" s="16" t="n"/>
    </row>
    <row r="307" ht="13.5" customHeight="1" s="251">
      <c r="A307" s="16" t="n"/>
      <c r="B307" s="16" t="n"/>
      <c r="C307" s="16" t="n"/>
      <c r="D307" s="16" t="n"/>
      <c r="E307" s="16" t="n"/>
      <c r="F307" s="16" t="n"/>
      <c r="G307" s="30" t="n"/>
      <c r="H307" s="212" t="n"/>
      <c r="I307" s="16" t="n"/>
      <c r="K307" s="217" t="n">
        <v>3</v>
      </c>
      <c r="L307" s="218">
        <f>1/((1+L$225)*(1+L$203))^$K307</f>
        <v/>
      </c>
      <c r="M307" s="218">
        <f>1/((1+M$225)*(1+M$203))^$K307</f>
        <v/>
      </c>
      <c r="N307" s="218">
        <f>1/((1+N$225)*(1+N$203))^$K307</f>
        <v/>
      </c>
      <c r="O307" s="218">
        <f>1/((1+O$225)*(1+O$203))^$K307</f>
        <v/>
      </c>
      <c r="P307" s="218">
        <f>1/((1+P$225)*(1+P$203))^$K307</f>
        <v/>
      </c>
      <c r="Q307" s="218">
        <f>1/((1+Q$225)*(1+Q$203))^$K307</f>
        <v/>
      </c>
      <c r="R307" s="218">
        <f>1/((1+R$225)*(1+R$203))^$K307</f>
        <v/>
      </c>
      <c r="S307" s="218">
        <f>1/((1+S$225)*(1+S$203))^$K307</f>
        <v/>
      </c>
      <c r="T307" s="218">
        <f>1/((1+T$225)*(1+T$203))^$K307</f>
        <v/>
      </c>
      <c r="U307" s="218">
        <f>1/((1+U$225)*(1+U$203))^$K307</f>
        <v/>
      </c>
      <c r="V307" s="218">
        <f>1/((1+V$225)*(1+V$203))^$K307</f>
        <v/>
      </c>
      <c r="W307" s="218">
        <f>1/((1+W$225)*(1+W$203))^$K307</f>
        <v/>
      </c>
      <c r="X307" s="218">
        <f>1/((1+X$225)*(1+X$203))^$K307</f>
        <v/>
      </c>
      <c r="Y307" s="218">
        <f>1/((1+Y$225)*(1+Y$203))^$K307</f>
        <v/>
      </c>
      <c r="Z307" s="218">
        <f>1/((1+Z$225)*(1+Z$203))^$K307</f>
        <v/>
      </c>
      <c r="AA307" s="218">
        <f>1/((1+AA$225)*(1+AA$203))^$K307</f>
        <v/>
      </c>
      <c r="AB307" s="218">
        <f>1/((1+AB$225)*(1+AB$203))^$K307</f>
        <v/>
      </c>
      <c r="AC307" s="218">
        <f>1/((1+AC$225)*(1+AC$203))^$K307</f>
        <v/>
      </c>
      <c r="AD307" s="218">
        <f>1/((1+AD$225)*(1+AD$203))^$K307</f>
        <v/>
      </c>
      <c r="AE307" s="218">
        <f>1/((1+AE$225)*(1+AE$203))^$K307</f>
        <v/>
      </c>
      <c r="AF307" s="218">
        <f>1/((1+AF$225)*(1+AF$203))^$K307</f>
        <v/>
      </c>
      <c r="AG307" s="218">
        <f>1/((1+AG$225)*(1+AG$203))^$K307</f>
        <v/>
      </c>
      <c r="AH307" s="218">
        <f>1/((1+AH$225)*(1+AH$203))^$K307</f>
        <v/>
      </c>
      <c r="AI307" s="218">
        <f>1/((1+AI$225)*(1+AI$203))^$K307</f>
        <v/>
      </c>
      <c r="AJ307" s="218">
        <f>1/((1+AJ$225)*(1+AJ$203))^$K307</f>
        <v/>
      </c>
      <c r="AK307" s="218">
        <f>1/((1+AK$225)*(1+AK$203))^$K307</f>
        <v/>
      </c>
      <c r="AL307" s="218">
        <f>1/((1+AL$225)*(1+AL$203))^$K307</f>
        <v/>
      </c>
      <c r="AM307" s="218">
        <f>1/((1+AM$225)*(1+AM$203))^$K307</f>
        <v/>
      </c>
      <c r="AN307" s="218">
        <f>1/((1+AN$225)*(1+AN$203))^$K307</f>
        <v/>
      </c>
      <c r="AO307" s="218">
        <f>1/((1+AO$225)*(1+AO$203))^$K307</f>
        <v/>
      </c>
      <c r="AP307" s="218">
        <f>1/((1+AP$225)*(1+AP$203))^$K307</f>
        <v/>
      </c>
      <c r="AQ307" s="218">
        <f>1/((1+AQ$225)*(1+AQ$203))^$K307</f>
        <v/>
      </c>
      <c r="AR307" s="218">
        <f>1/((1+AR$225)*(1+AR$203))^$K307</f>
        <v/>
      </c>
      <c r="AS307" s="218">
        <f>1/((1+AS$225)*(1+AS$203))^$K307</f>
        <v/>
      </c>
      <c r="AT307" s="16" t="n"/>
      <c r="AU307" s="16" t="n"/>
      <c r="AV307" s="16" t="n"/>
      <c r="AW307" s="16" t="n"/>
      <c r="AX307" s="16" t="n"/>
      <c r="AY307" s="16" t="n"/>
      <c r="AZ307" s="16" t="n"/>
      <c r="BA307" s="16" t="n"/>
      <c r="BB307" s="16" t="n"/>
      <c r="BC307" s="16" t="n"/>
      <c r="BD307" s="16" t="n"/>
      <c r="BE307" s="16" t="n"/>
      <c r="BF307" s="16" t="n"/>
      <c r="BG307" s="16" t="n"/>
      <c r="BH307" s="16" t="n"/>
      <c r="BI307" s="16" t="n"/>
      <c r="BJ307" s="16" t="n"/>
      <c r="BK307" s="16" t="n"/>
      <c r="BL307" s="16" t="n"/>
      <c r="BM307" s="16" t="n"/>
    </row>
    <row r="308" ht="13.5" customHeight="1" s="251">
      <c r="A308" s="16" t="n"/>
      <c r="B308" s="16" t="n"/>
      <c r="C308" s="16" t="n"/>
      <c r="D308" s="16" t="n"/>
      <c r="E308" s="16" t="n"/>
      <c r="F308" s="16" t="n"/>
      <c r="G308" s="30" t="n"/>
      <c r="H308" s="212" t="n"/>
      <c r="I308" s="16" t="n"/>
      <c r="K308" s="217" t="n">
        <v>4</v>
      </c>
      <c r="L308" s="218">
        <f>1/((1+L$225)*(1+L$203))^$K308</f>
        <v/>
      </c>
      <c r="M308" s="218">
        <f>1/((1+M$225)*(1+M$203))^$K308</f>
        <v/>
      </c>
      <c r="N308" s="218">
        <f>1/((1+N$225)*(1+N$203))^$K308</f>
        <v/>
      </c>
      <c r="O308" s="218">
        <f>1/((1+O$225)*(1+O$203))^$K308</f>
        <v/>
      </c>
      <c r="P308" s="218">
        <f>1/((1+P$225)*(1+P$203))^$K308</f>
        <v/>
      </c>
      <c r="Q308" s="218">
        <f>1/((1+Q$225)*(1+Q$203))^$K308</f>
        <v/>
      </c>
      <c r="R308" s="218">
        <f>1/((1+R$225)*(1+R$203))^$K308</f>
        <v/>
      </c>
      <c r="S308" s="218">
        <f>1/((1+S$225)*(1+S$203))^$K308</f>
        <v/>
      </c>
      <c r="T308" s="218">
        <f>1/((1+T$225)*(1+T$203))^$K308</f>
        <v/>
      </c>
      <c r="U308" s="218">
        <f>1/((1+U$225)*(1+U$203))^$K308</f>
        <v/>
      </c>
      <c r="V308" s="218">
        <f>1/((1+V$225)*(1+V$203))^$K308</f>
        <v/>
      </c>
      <c r="W308" s="218">
        <f>1/((1+W$225)*(1+W$203))^$K308</f>
        <v/>
      </c>
      <c r="X308" s="218">
        <f>1/((1+X$225)*(1+X$203))^$K308</f>
        <v/>
      </c>
      <c r="Y308" s="218">
        <f>1/((1+Y$225)*(1+Y$203))^$K308</f>
        <v/>
      </c>
      <c r="Z308" s="218">
        <f>1/((1+Z$225)*(1+Z$203))^$K308</f>
        <v/>
      </c>
      <c r="AA308" s="218">
        <f>1/((1+AA$225)*(1+AA$203))^$K308</f>
        <v/>
      </c>
      <c r="AB308" s="218">
        <f>1/((1+AB$225)*(1+AB$203))^$K308</f>
        <v/>
      </c>
      <c r="AC308" s="218">
        <f>1/((1+AC$225)*(1+AC$203))^$K308</f>
        <v/>
      </c>
      <c r="AD308" s="218">
        <f>1/((1+AD$225)*(1+AD$203))^$K308</f>
        <v/>
      </c>
      <c r="AE308" s="218">
        <f>1/((1+AE$225)*(1+AE$203))^$K308</f>
        <v/>
      </c>
      <c r="AF308" s="218">
        <f>1/((1+AF$225)*(1+AF$203))^$K308</f>
        <v/>
      </c>
      <c r="AG308" s="218">
        <f>1/((1+AG$225)*(1+AG$203))^$K308</f>
        <v/>
      </c>
      <c r="AH308" s="218">
        <f>1/((1+AH$225)*(1+AH$203))^$K308</f>
        <v/>
      </c>
      <c r="AI308" s="218">
        <f>1/((1+AI$225)*(1+AI$203))^$K308</f>
        <v/>
      </c>
      <c r="AJ308" s="218">
        <f>1/((1+AJ$225)*(1+AJ$203))^$K308</f>
        <v/>
      </c>
      <c r="AK308" s="218">
        <f>1/((1+AK$225)*(1+AK$203))^$K308</f>
        <v/>
      </c>
      <c r="AL308" s="218">
        <f>1/((1+AL$225)*(1+AL$203))^$K308</f>
        <v/>
      </c>
      <c r="AM308" s="218">
        <f>1/((1+AM$225)*(1+AM$203))^$K308</f>
        <v/>
      </c>
      <c r="AN308" s="218">
        <f>1/((1+AN$225)*(1+AN$203))^$K308</f>
        <v/>
      </c>
      <c r="AO308" s="218">
        <f>1/((1+AO$225)*(1+AO$203))^$K308</f>
        <v/>
      </c>
      <c r="AP308" s="218">
        <f>1/((1+AP$225)*(1+AP$203))^$K308</f>
        <v/>
      </c>
      <c r="AQ308" s="218">
        <f>1/((1+AQ$225)*(1+AQ$203))^$K308</f>
        <v/>
      </c>
      <c r="AR308" s="218">
        <f>1/((1+AR$225)*(1+AR$203))^$K308</f>
        <v/>
      </c>
      <c r="AS308" s="218">
        <f>1/((1+AS$225)*(1+AS$203))^$K308</f>
        <v/>
      </c>
      <c r="AT308" s="16" t="n"/>
      <c r="AU308" s="16" t="n"/>
      <c r="AV308" s="16" t="n"/>
      <c r="AW308" s="16" t="n"/>
      <c r="AX308" s="16" t="n"/>
      <c r="AY308" s="16" t="n"/>
      <c r="AZ308" s="16" t="n"/>
      <c r="BA308" s="16" t="n"/>
      <c r="BB308" s="16" t="n"/>
      <c r="BC308" s="16" t="n"/>
      <c r="BD308" s="16" t="n"/>
      <c r="BE308" s="16" t="n"/>
      <c r="BF308" s="16" t="n"/>
      <c r="BG308" s="16" t="n"/>
      <c r="BH308" s="16" t="n"/>
      <c r="BI308" s="16" t="n"/>
      <c r="BJ308" s="16" t="n"/>
      <c r="BK308" s="16" t="n"/>
      <c r="BL308" s="16" t="n"/>
      <c r="BM308" s="16" t="n"/>
    </row>
    <row r="309" ht="13.5" customHeight="1" s="251">
      <c r="A309" s="16" t="n"/>
      <c r="B309" s="16" t="n"/>
      <c r="C309" s="16" t="n"/>
      <c r="D309" s="16" t="n"/>
      <c r="E309" s="16" t="n"/>
      <c r="F309" s="16" t="n"/>
      <c r="G309" s="30" t="n"/>
      <c r="H309" s="212" t="n"/>
      <c r="I309" s="16" t="n"/>
      <c r="K309" s="217" t="n">
        <v>5</v>
      </c>
      <c r="L309" s="218">
        <f>1/((1+L$225)*(1+L$203))^$K309</f>
        <v/>
      </c>
      <c r="M309" s="218">
        <f>1/((1+M$225)*(1+M$203))^$K309</f>
        <v/>
      </c>
      <c r="N309" s="218">
        <f>1/((1+N$225)*(1+N$203))^$K309</f>
        <v/>
      </c>
      <c r="O309" s="218">
        <f>1/((1+O$225)*(1+O$203))^$K309</f>
        <v/>
      </c>
      <c r="P309" s="218">
        <f>1/((1+P$225)*(1+P$203))^$K309</f>
        <v/>
      </c>
      <c r="Q309" s="218">
        <f>1/((1+Q$225)*(1+Q$203))^$K309</f>
        <v/>
      </c>
      <c r="R309" s="218">
        <f>1/((1+R$225)*(1+R$203))^$K309</f>
        <v/>
      </c>
      <c r="S309" s="218">
        <f>1/((1+S$225)*(1+S$203))^$K309</f>
        <v/>
      </c>
      <c r="T309" s="218">
        <f>1/((1+T$225)*(1+T$203))^$K309</f>
        <v/>
      </c>
      <c r="U309" s="218">
        <f>1/((1+U$225)*(1+U$203))^$K309</f>
        <v/>
      </c>
      <c r="V309" s="218">
        <f>1/((1+V$225)*(1+V$203))^$K309</f>
        <v/>
      </c>
      <c r="W309" s="218">
        <f>1/((1+W$225)*(1+W$203))^$K309</f>
        <v/>
      </c>
      <c r="X309" s="218">
        <f>1/((1+X$225)*(1+X$203))^$K309</f>
        <v/>
      </c>
      <c r="Y309" s="218">
        <f>1/((1+Y$225)*(1+Y$203))^$K309</f>
        <v/>
      </c>
      <c r="Z309" s="218">
        <f>1/((1+Z$225)*(1+Z$203))^$K309</f>
        <v/>
      </c>
      <c r="AA309" s="218">
        <f>1/((1+AA$225)*(1+AA$203))^$K309</f>
        <v/>
      </c>
      <c r="AB309" s="218">
        <f>1/((1+AB$225)*(1+AB$203))^$K309</f>
        <v/>
      </c>
      <c r="AC309" s="218">
        <f>1/((1+AC$225)*(1+AC$203))^$K309</f>
        <v/>
      </c>
      <c r="AD309" s="218">
        <f>1/((1+AD$225)*(1+AD$203))^$K309</f>
        <v/>
      </c>
      <c r="AE309" s="218">
        <f>1/((1+AE$225)*(1+AE$203))^$K309</f>
        <v/>
      </c>
      <c r="AF309" s="218">
        <f>1/((1+AF$225)*(1+AF$203))^$K309</f>
        <v/>
      </c>
      <c r="AG309" s="218">
        <f>1/((1+AG$225)*(1+AG$203))^$K309</f>
        <v/>
      </c>
      <c r="AH309" s="218">
        <f>1/((1+AH$225)*(1+AH$203))^$K309</f>
        <v/>
      </c>
      <c r="AI309" s="218">
        <f>1/((1+AI$225)*(1+AI$203))^$K309</f>
        <v/>
      </c>
      <c r="AJ309" s="218">
        <f>1/((1+AJ$225)*(1+AJ$203))^$K309</f>
        <v/>
      </c>
      <c r="AK309" s="218">
        <f>1/((1+AK$225)*(1+AK$203))^$K309</f>
        <v/>
      </c>
      <c r="AL309" s="218">
        <f>1/((1+AL$225)*(1+AL$203))^$K309</f>
        <v/>
      </c>
      <c r="AM309" s="218">
        <f>1/((1+AM$225)*(1+AM$203))^$K309</f>
        <v/>
      </c>
      <c r="AN309" s="218">
        <f>1/((1+AN$225)*(1+AN$203))^$K309</f>
        <v/>
      </c>
      <c r="AO309" s="218">
        <f>1/((1+AO$225)*(1+AO$203))^$K309</f>
        <v/>
      </c>
      <c r="AP309" s="218">
        <f>1/((1+AP$225)*(1+AP$203))^$K309</f>
        <v/>
      </c>
      <c r="AQ309" s="218">
        <f>1/((1+AQ$225)*(1+AQ$203))^$K309</f>
        <v/>
      </c>
      <c r="AR309" s="218">
        <f>1/((1+AR$225)*(1+AR$203))^$K309</f>
        <v/>
      </c>
      <c r="AS309" s="218">
        <f>1/((1+AS$225)*(1+AS$203))^$K309</f>
        <v/>
      </c>
      <c r="AT309" s="16" t="n"/>
      <c r="AU309" s="16" t="n"/>
      <c r="AV309" s="16" t="n"/>
      <c r="AW309" s="16" t="n"/>
      <c r="AX309" s="16" t="n"/>
      <c r="AY309" s="16" t="n"/>
      <c r="AZ309" s="16" t="n"/>
      <c r="BA309" s="16" t="n"/>
      <c r="BB309" s="16" t="n"/>
      <c r="BC309" s="16" t="n"/>
      <c r="BD309" s="16" t="n"/>
      <c r="BE309" s="16" t="n"/>
      <c r="BF309" s="16" t="n"/>
      <c r="BG309" s="16" t="n"/>
      <c r="BH309" s="16" t="n"/>
      <c r="BI309" s="16" t="n"/>
      <c r="BJ309" s="16" t="n"/>
      <c r="BK309" s="16" t="n"/>
      <c r="BL309" s="16" t="n"/>
      <c r="BM309" s="16" t="n"/>
    </row>
    <row r="310" ht="13.5" customHeight="1" s="251">
      <c r="A310" s="16" t="n"/>
      <c r="B310" s="16" t="n"/>
      <c r="C310" s="16" t="n"/>
      <c r="D310" s="16" t="n"/>
      <c r="E310" s="16" t="n"/>
      <c r="F310" s="16" t="n"/>
      <c r="G310" s="30" t="n"/>
      <c r="H310" s="212" t="n"/>
      <c r="I310" s="16" t="n"/>
      <c r="K310" s="217" t="n">
        <v>6</v>
      </c>
      <c r="L310" s="218">
        <f>1/((1+L$225)*(1+L$203))^$K310</f>
        <v/>
      </c>
      <c r="M310" s="218">
        <f>1/((1+M$225)*(1+M$203))^$K310</f>
        <v/>
      </c>
      <c r="N310" s="218">
        <f>1/((1+N$225)*(1+N$203))^$K310</f>
        <v/>
      </c>
      <c r="O310" s="218">
        <f>1/((1+O$225)*(1+O$203))^$K310</f>
        <v/>
      </c>
      <c r="P310" s="218">
        <f>1/((1+P$225)*(1+P$203))^$K310</f>
        <v/>
      </c>
      <c r="Q310" s="218">
        <f>1/((1+Q$225)*(1+Q$203))^$K310</f>
        <v/>
      </c>
      <c r="R310" s="218">
        <f>1/((1+R$225)*(1+R$203))^$K310</f>
        <v/>
      </c>
      <c r="S310" s="218">
        <f>1/((1+S$225)*(1+S$203))^$K310</f>
        <v/>
      </c>
      <c r="T310" s="218">
        <f>1/((1+T$225)*(1+T$203))^$K310</f>
        <v/>
      </c>
      <c r="U310" s="218">
        <f>1/((1+U$225)*(1+U$203))^$K310</f>
        <v/>
      </c>
      <c r="V310" s="218">
        <f>1/((1+V$225)*(1+V$203))^$K310</f>
        <v/>
      </c>
      <c r="W310" s="218">
        <f>1/((1+W$225)*(1+W$203))^$K310</f>
        <v/>
      </c>
      <c r="X310" s="218">
        <f>1/((1+X$225)*(1+X$203))^$K310</f>
        <v/>
      </c>
      <c r="Y310" s="218">
        <f>1/((1+Y$225)*(1+Y$203))^$K310</f>
        <v/>
      </c>
      <c r="Z310" s="218">
        <f>1/((1+Z$225)*(1+Z$203))^$K310</f>
        <v/>
      </c>
      <c r="AA310" s="218">
        <f>1/((1+AA$225)*(1+AA$203))^$K310</f>
        <v/>
      </c>
      <c r="AB310" s="218">
        <f>1/((1+AB$225)*(1+AB$203))^$K310</f>
        <v/>
      </c>
      <c r="AC310" s="218">
        <f>1/((1+AC$225)*(1+AC$203))^$K310</f>
        <v/>
      </c>
      <c r="AD310" s="218">
        <f>1/((1+AD$225)*(1+AD$203))^$K310</f>
        <v/>
      </c>
      <c r="AE310" s="218">
        <f>1/((1+AE$225)*(1+AE$203))^$K310</f>
        <v/>
      </c>
      <c r="AF310" s="218">
        <f>1/((1+AF$225)*(1+AF$203))^$K310</f>
        <v/>
      </c>
      <c r="AG310" s="218">
        <f>1/((1+AG$225)*(1+AG$203))^$K310</f>
        <v/>
      </c>
      <c r="AH310" s="218">
        <f>1/((1+AH$225)*(1+AH$203))^$K310</f>
        <v/>
      </c>
      <c r="AI310" s="218">
        <f>1/((1+AI$225)*(1+AI$203))^$K310</f>
        <v/>
      </c>
      <c r="AJ310" s="218">
        <f>1/((1+AJ$225)*(1+AJ$203))^$K310</f>
        <v/>
      </c>
      <c r="AK310" s="218">
        <f>1/((1+AK$225)*(1+AK$203))^$K310</f>
        <v/>
      </c>
      <c r="AL310" s="218">
        <f>1/((1+AL$225)*(1+AL$203))^$K310</f>
        <v/>
      </c>
      <c r="AM310" s="218">
        <f>1/((1+AM$225)*(1+AM$203))^$K310</f>
        <v/>
      </c>
      <c r="AN310" s="218">
        <f>1/((1+AN$225)*(1+AN$203))^$K310</f>
        <v/>
      </c>
      <c r="AO310" s="218">
        <f>1/((1+AO$225)*(1+AO$203))^$K310</f>
        <v/>
      </c>
      <c r="AP310" s="218">
        <f>1/((1+AP$225)*(1+AP$203))^$K310</f>
        <v/>
      </c>
      <c r="AQ310" s="218">
        <f>1/((1+AQ$225)*(1+AQ$203))^$K310</f>
        <v/>
      </c>
      <c r="AR310" s="218">
        <f>1/((1+AR$225)*(1+AR$203))^$K310</f>
        <v/>
      </c>
      <c r="AS310" s="218">
        <f>1/((1+AS$225)*(1+AS$203))^$K310</f>
        <v/>
      </c>
      <c r="AT310" s="16" t="n"/>
      <c r="AU310" s="16" t="n"/>
      <c r="AV310" s="16" t="n"/>
      <c r="AW310" s="16" t="n"/>
      <c r="AX310" s="16" t="n"/>
      <c r="AY310" s="16" t="n"/>
      <c r="AZ310" s="16" t="n"/>
      <c r="BA310" s="16" t="n"/>
      <c r="BB310" s="16" t="n"/>
      <c r="BC310" s="16" t="n"/>
      <c r="BD310" s="16" t="n"/>
      <c r="BE310" s="16" t="n"/>
      <c r="BF310" s="16" t="n"/>
      <c r="BG310" s="16" t="n"/>
      <c r="BH310" s="16" t="n"/>
      <c r="BI310" s="16" t="n"/>
      <c r="BJ310" s="16" t="n"/>
      <c r="BK310" s="16" t="n"/>
      <c r="BL310" s="16" t="n"/>
      <c r="BM310" s="16" t="n"/>
    </row>
    <row r="311" ht="13.5" customHeight="1" s="251">
      <c r="A311" s="16" t="n"/>
      <c r="B311" s="16" t="n"/>
      <c r="C311" s="16" t="n"/>
      <c r="D311" s="16" t="n"/>
      <c r="E311" s="16" t="n"/>
      <c r="F311" s="16" t="n"/>
      <c r="G311" s="30" t="n"/>
      <c r="H311" s="212" t="n"/>
      <c r="I311" s="16" t="n"/>
      <c r="K311" s="217" t="inlineStr">
        <is>
          <t>Year (Constant)</t>
        </is>
      </c>
      <c r="L311" s="157" t="n">
        <v>2017</v>
      </c>
      <c r="M311" s="157" t="n">
        <v>2018</v>
      </c>
      <c r="N311" s="157" t="n">
        <v>2019</v>
      </c>
      <c r="O311" s="157" t="n">
        <v>2020</v>
      </c>
      <c r="P311" s="157" t="n">
        <v>2021</v>
      </c>
      <c r="Q311" s="157" t="n">
        <v>2022</v>
      </c>
      <c r="R311" s="157" t="n">
        <v>2023</v>
      </c>
      <c r="S311" s="157" t="n">
        <v>2024</v>
      </c>
      <c r="T311" s="157" t="n">
        <v>2025</v>
      </c>
      <c r="U311" s="157" t="n">
        <v>2026</v>
      </c>
      <c r="V311" s="157" t="n">
        <v>2027</v>
      </c>
      <c r="W311" s="157" t="n">
        <v>2028</v>
      </c>
      <c r="X311" s="157" t="n">
        <v>2029</v>
      </c>
      <c r="Y311" s="157" t="n">
        <v>2030</v>
      </c>
      <c r="Z311" s="157" t="n">
        <v>2031</v>
      </c>
      <c r="AA311" s="157" t="n">
        <v>2032</v>
      </c>
      <c r="AB311" s="157" t="n">
        <v>2033</v>
      </c>
      <c r="AC311" s="157" t="n">
        <v>2034</v>
      </c>
      <c r="AD311" s="157" t="n">
        <v>2035</v>
      </c>
      <c r="AE311" s="157" t="n">
        <v>2036</v>
      </c>
      <c r="AF311" s="157" t="n">
        <v>2037</v>
      </c>
      <c r="AG311" s="157" t="n">
        <v>2038</v>
      </c>
      <c r="AH311" s="157" t="n">
        <v>2039</v>
      </c>
      <c r="AI311" s="157" t="n">
        <v>2040</v>
      </c>
      <c r="AJ311" s="157" t="n">
        <v>2041</v>
      </c>
      <c r="AK311" s="157" t="n">
        <v>2042</v>
      </c>
      <c r="AL311" s="157" t="n">
        <v>2043</v>
      </c>
      <c r="AM311" s="157" t="n">
        <v>2044</v>
      </c>
      <c r="AN311" s="157" t="n">
        <v>2045</v>
      </c>
      <c r="AO311" s="157" t="n">
        <v>2046</v>
      </c>
      <c r="AP311" s="157" t="n">
        <v>2047</v>
      </c>
      <c r="AQ311" s="157" t="n">
        <v>2048</v>
      </c>
      <c r="AR311" s="157" t="n">
        <v>2049</v>
      </c>
      <c r="AS311" s="157" t="n">
        <v>2050</v>
      </c>
      <c r="AT311" s="16" t="n"/>
      <c r="AU311" s="16" t="n"/>
      <c r="AV311" s="16" t="n"/>
      <c r="AW311" s="16" t="n"/>
      <c r="AX311" s="16" t="n"/>
      <c r="AY311" s="16" t="n"/>
      <c r="AZ311" s="16" t="n"/>
      <c r="BA311" s="16" t="n"/>
      <c r="BB311" s="16" t="n"/>
      <c r="BC311" s="16" t="n"/>
      <c r="BD311" s="16" t="n"/>
      <c r="BE311" s="16" t="n"/>
      <c r="BF311" s="16" t="n"/>
      <c r="BG311" s="16" t="n"/>
      <c r="BH311" s="16" t="n"/>
      <c r="BI311" s="16" t="n"/>
      <c r="BJ311" s="16" t="n"/>
      <c r="BK311" s="16" t="n"/>
      <c r="BL311" s="16" t="n"/>
      <c r="BM311" s="16" t="n"/>
    </row>
    <row r="312" ht="13.5" customHeight="1" s="251">
      <c r="A312" s="16" t="n"/>
      <c r="B312" s="16" t="n"/>
      <c r="C312" s="16" t="n"/>
      <c r="D312" s="16" t="n"/>
      <c r="E312" s="16" t="n"/>
      <c r="F312" s="16" t="n"/>
      <c r="G312" s="30" t="n"/>
      <c r="H312" s="212" t="n"/>
      <c r="I312" s="16" t="n"/>
      <c r="K312" s="217" t="n">
        <v>1</v>
      </c>
      <c r="L312" s="218">
        <f>1/((1+L$226)*(1+L$203))^$K312</f>
        <v/>
      </c>
      <c r="M312" s="218">
        <f>1/((1+M$226)*(1+M$203))^$K312</f>
        <v/>
      </c>
      <c r="N312" s="218">
        <f>1/((1+N$226)*(1+N$203))^$K312</f>
        <v/>
      </c>
      <c r="O312" s="218">
        <f>1/((1+O$226)*(1+O$203))^$K312</f>
        <v/>
      </c>
      <c r="P312" s="218">
        <f>1/((1+P$226)*(1+P$203))^$K312</f>
        <v/>
      </c>
      <c r="Q312" s="218">
        <f>1/((1+Q$226)*(1+Q$203))^$K312</f>
        <v/>
      </c>
      <c r="R312" s="218">
        <f>1/((1+R$226)*(1+R$203))^$K312</f>
        <v/>
      </c>
      <c r="S312" s="218">
        <f>1/((1+S$226)*(1+S$203))^$K312</f>
        <v/>
      </c>
      <c r="T312" s="218">
        <f>1/((1+T$226)*(1+T$203))^$K312</f>
        <v/>
      </c>
      <c r="U312" s="218">
        <f>1/((1+U$226)*(1+U$203))^$K312</f>
        <v/>
      </c>
      <c r="V312" s="218">
        <f>1/((1+V$226)*(1+V$203))^$K312</f>
        <v/>
      </c>
      <c r="W312" s="218">
        <f>1/((1+W$226)*(1+W$203))^$K312</f>
        <v/>
      </c>
      <c r="X312" s="218">
        <f>1/((1+X$226)*(1+X$203))^$K312</f>
        <v/>
      </c>
      <c r="Y312" s="218">
        <f>1/((1+Y$226)*(1+Y$203))^$K312</f>
        <v/>
      </c>
      <c r="Z312" s="218">
        <f>1/((1+Z$226)*(1+Z$203))^$K312</f>
        <v/>
      </c>
      <c r="AA312" s="218">
        <f>1/((1+AA$226)*(1+AA$203))^$K312</f>
        <v/>
      </c>
      <c r="AB312" s="218">
        <f>1/((1+AB$226)*(1+AB$203))^$K312</f>
        <v/>
      </c>
      <c r="AC312" s="218">
        <f>1/((1+AC$226)*(1+AC$203))^$K312</f>
        <v/>
      </c>
      <c r="AD312" s="218">
        <f>1/((1+AD$226)*(1+AD$203))^$K312</f>
        <v/>
      </c>
      <c r="AE312" s="218">
        <f>1/((1+AE$226)*(1+AE$203))^$K312</f>
        <v/>
      </c>
      <c r="AF312" s="218">
        <f>1/((1+AF$226)*(1+AF$203))^$K312</f>
        <v/>
      </c>
      <c r="AG312" s="218">
        <f>1/((1+AG$226)*(1+AG$203))^$K312</f>
        <v/>
      </c>
      <c r="AH312" s="218">
        <f>1/((1+AH$226)*(1+AH$203))^$K312</f>
        <v/>
      </c>
      <c r="AI312" s="218">
        <f>1/((1+AI$226)*(1+AI$203))^$K312</f>
        <v/>
      </c>
      <c r="AJ312" s="218">
        <f>1/((1+AJ$226)*(1+AJ$203))^$K312</f>
        <v/>
      </c>
      <c r="AK312" s="218">
        <f>1/((1+AK$226)*(1+AK$203))^$K312</f>
        <v/>
      </c>
      <c r="AL312" s="218">
        <f>1/((1+AL$226)*(1+AL$203))^$K312</f>
        <v/>
      </c>
      <c r="AM312" s="218">
        <f>1/((1+AM$226)*(1+AM$203))^$K312</f>
        <v/>
      </c>
      <c r="AN312" s="218">
        <f>1/((1+AN$226)*(1+AN$203))^$K312</f>
        <v/>
      </c>
      <c r="AO312" s="218">
        <f>1/((1+AO$226)*(1+AO$203))^$K312</f>
        <v/>
      </c>
      <c r="AP312" s="218">
        <f>1/((1+AP$226)*(1+AP$203))^$K312</f>
        <v/>
      </c>
      <c r="AQ312" s="218">
        <f>1/((1+AQ$226)*(1+AQ$203))^$K312</f>
        <v/>
      </c>
      <c r="AR312" s="218">
        <f>1/((1+AR$226)*(1+AR$203))^$K312</f>
        <v/>
      </c>
      <c r="AS312" s="218">
        <f>1/((1+AS$226)*(1+AS$203))^$K312</f>
        <v/>
      </c>
      <c r="AT312" s="16" t="n"/>
      <c r="AU312" s="16" t="n"/>
      <c r="AV312" s="16" t="n"/>
      <c r="AW312" s="16" t="n"/>
      <c r="AX312" s="16" t="n"/>
      <c r="AY312" s="16" t="n"/>
      <c r="AZ312" s="16" t="n"/>
      <c r="BA312" s="16" t="n"/>
      <c r="BB312" s="16" t="n"/>
      <c r="BC312" s="16" t="n"/>
      <c r="BD312" s="16" t="n"/>
      <c r="BE312" s="16" t="n"/>
      <c r="BF312" s="16" t="n"/>
      <c r="BG312" s="16" t="n"/>
      <c r="BH312" s="16" t="n"/>
      <c r="BI312" s="16" t="n"/>
      <c r="BJ312" s="16" t="n"/>
      <c r="BK312" s="16" t="n"/>
      <c r="BL312" s="16" t="n"/>
      <c r="BM312" s="16" t="n"/>
    </row>
    <row r="313" ht="13.5" customHeight="1" s="251">
      <c r="A313" s="16" t="n"/>
      <c r="B313" s="16" t="n"/>
      <c r="C313" s="16" t="n"/>
      <c r="D313" s="16" t="n"/>
      <c r="E313" s="16" t="n"/>
      <c r="F313" s="16" t="n"/>
      <c r="G313" s="30" t="n"/>
      <c r="H313" s="212" t="n"/>
      <c r="I313" s="16" t="n"/>
      <c r="K313" s="217" t="n">
        <v>2</v>
      </c>
      <c r="L313" s="218">
        <f>1/((1+L$226)*(1+L$203))^$K313</f>
        <v/>
      </c>
      <c r="M313" s="218">
        <f>1/((1+M$226)*(1+M$203))^$K313</f>
        <v/>
      </c>
      <c r="N313" s="218">
        <f>1/((1+N$226)*(1+N$203))^$K313</f>
        <v/>
      </c>
      <c r="O313" s="218">
        <f>1/((1+O$226)*(1+O$203))^$K313</f>
        <v/>
      </c>
      <c r="P313" s="218">
        <f>1/((1+P$226)*(1+P$203))^$K313</f>
        <v/>
      </c>
      <c r="Q313" s="218">
        <f>1/((1+Q$226)*(1+Q$203))^$K313</f>
        <v/>
      </c>
      <c r="R313" s="218">
        <f>1/((1+R$226)*(1+R$203))^$K313</f>
        <v/>
      </c>
      <c r="S313" s="218">
        <f>1/((1+S$226)*(1+S$203))^$K313</f>
        <v/>
      </c>
      <c r="T313" s="218">
        <f>1/((1+T$226)*(1+T$203))^$K313</f>
        <v/>
      </c>
      <c r="U313" s="218">
        <f>1/((1+U$226)*(1+U$203))^$K313</f>
        <v/>
      </c>
      <c r="V313" s="218">
        <f>1/((1+V$226)*(1+V$203))^$K313</f>
        <v/>
      </c>
      <c r="W313" s="218">
        <f>1/((1+W$226)*(1+W$203))^$K313</f>
        <v/>
      </c>
      <c r="X313" s="218">
        <f>1/((1+X$226)*(1+X$203))^$K313</f>
        <v/>
      </c>
      <c r="Y313" s="218">
        <f>1/((1+Y$226)*(1+Y$203))^$K313</f>
        <v/>
      </c>
      <c r="Z313" s="218">
        <f>1/((1+Z$226)*(1+Z$203))^$K313</f>
        <v/>
      </c>
      <c r="AA313" s="218">
        <f>1/((1+AA$226)*(1+AA$203))^$K313</f>
        <v/>
      </c>
      <c r="AB313" s="218">
        <f>1/((1+AB$226)*(1+AB$203))^$K313</f>
        <v/>
      </c>
      <c r="AC313" s="218">
        <f>1/((1+AC$226)*(1+AC$203))^$K313</f>
        <v/>
      </c>
      <c r="AD313" s="218">
        <f>1/((1+AD$226)*(1+AD$203))^$K313</f>
        <v/>
      </c>
      <c r="AE313" s="218">
        <f>1/((1+AE$226)*(1+AE$203))^$K313</f>
        <v/>
      </c>
      <c r="AF313" s="218">
        <f>1/((1+AF$226)*(1+AF$203))^$K313</f>
        <v/>
      </c>
      <c r="AG313" s="218">
        <f>1/((1+AG$226)*(1+AG$203))^$K313</f>
        <v/>
      </c>
      <c r="AH313" s="218">
        <f>1/((1+AH$226)*(1+AH$203))^$K313</f>
        <v/>
      </c>
      <c r="AI313" s="218">
        <f>1/((1+AI$226)*(1+AI$203))^$K313</f>
        <v/>
      </c>
      <c r="AJ313" s="218">
        <f>1/((1+AJ$226)*(1+AJ$203))^$K313</f>
        <v/>
      </c>
      <c r="AK313" s="218">
        <f>1/((1+AK$226)*(1+AK$203))^$K313</f>
        <v/>
      </c>
      <c r="AL313" s="218">
        <f>1/((1+AL$226)*(1+AL$203))^$K313</f>
        <v/>
      </c>
      <c r="AM313" s="218">
        <f>1/((1+AM$226)*(1+AM$203))^$K313</f>
        <v/>
      </c>
      <c r="AN313" s="218">
        <f>1/((1+AN$226)*(1+AN$203))^$K313</f>
        <v/>
      </c>
      <c r="AO313" s="218">
        <f>1/((1+AO$226)*(1+AO$203))^$K313</f>
        <v/>
      </c>
      <c r="AP313" s="218">
        <f>1/((1+AP$226)*(1+AP$203))^$K313</f>
        <v/>
      </c>
      <c r="AQ313" s="218">
        <f>1/((1+AQ$226)*(1+AQ$203))^$K313</f>
        <v/>
      </c>
      <c r="AR313" s="218">
        <f>1/((1+AR$226)*(1+AR$203))^$K313</f>
        <v/>
      </c>
      <c r="AS313" s="218">
        <f>1/((1+AS$226)*(1+AS$203))^$K313</f>
        <v/>
      </c>
      <c r="AT313" s="16" t="n"/>
      <c r="AU313" s="16" t="n"/>
      <c r="AV313" s="16" t="n"/>
      <c r="AW313" s="16" t="n"/>
      <c r="AX313" s="16" t="n"/>
      <c r="AY313" s="16" t="n"/>
      <c r="AZ313" s="16" t="n"/>
      <c r="BA313" s="16" t="n"/>
      <c r="BB313" s="16" t="n"/>
      <c r="BC313" s="16" t="n"/>
      <c r="BD313" s="16" t="n"/>
      <c r="BE313" s="16" t="n"/>
      <c r="BF313" s="16" t="n"/>
      <c r="BG313" s="16" t="n"/>
      <c r="BH313" s="16" t="n"/>
      <c r="BI313" s="16" t="n"/>
      <c r="BJ313" s="16" t="n"/>
      <c r="BK313" s="16" t="n"/>
      <c r="BL313" s="16" t="n"/>
      <c r="BM313" s="16" t="n"/>
    </row>
    <row r="314" ht="13.5" customHeight="1" s="251">
      <c r="A314" s="16" t="n"/>
      <c r="B314" s="16" t="n"/>
      <c r="C314" s="16" t="n"/>
      <c r="D314" s="16" t="n"/>
      <c r="E314" s="16" t="n"/>
      <c r="F314" s="16" t="n"/>
      <c r="G314" s="30" t="n"/>
      <c r="H314" s="212" t="n"/>
      <c r="I314" s="16" t="n"/>
      <c r="K314" s="217" t="n">
        <v>3</v>
      </c>
      <c r="L314" s="218">
        <f>1/((1+L$226)*(1+L$203))^$K314</f>
        <v/>
      </c>
      <c r="M314" s="218">
        <f>1/((1+M$226)*(1+M$203))^$K314</f>
        <v/>
      </c>
      <c r="N314" s="218">
        <f>1/((1+N$226)*(1+N$203))^$K314</f>
        <v/>
      </c>
      <c r="O314" s="218">
        <f>1/((1+O$226)*(1+O$203))^$K314</f>
        <v/>
      </c>
      <c r="P314" s="218">
        <f>1/((1+P$226)*(1+P$203))^$K314</f>
        <v/>
      </c>
      <c r="Q314" s="218">
        <f>1/((1+Q$226)*(1+Q$203))^$K314</f>
        <v/>
      </c>
      <c r="R314" s="218">
        <f>1/((1+R$226)*(1+R$203))^$K314</f>
        <v/>
      </c>
      <c r="S314" s="218">
        <f>1/((1+S$226)*(1+S$203))^$K314</f>
        <v/>
      </c>
      <c r="T314" s="218">
        <f>1/((1+T$226)*(1+T$203))^$K314</f>
        <v/>
      </c>
      <c r="U314" s="218">
        <f>1/((1+U$226)*(1+U$203))^$K314</f>
        <v/>
      </c>
      <c r="V314" s="218">
        <f>1/((1+V$226)*(1+V$203))^$K314</f>
        <v/>
      </c>
      <c r="W314" s="218">
        <f>1/((1+W$226)*(1+W$203))^$K314</f>
        <v/>
      </c>
      <c r="X314" s="218">
        <f>1/((1+X$226)*(1+X$203))^$K314</f>
        <v/>
      </c>
      <c r="Y314" s="218">
        <f>1/((1+Y$226)*(1+Y$203))^$K314</f>
        <v/>
      </c>
      <c r="Z314" s="218">
        <f>1/((1+Z$226)*(1+Z$203))^$K314</f>
        <v/>
      </c>
      <c r="AA314" s="218">
        <f>1/((1+AA$226)*(1+AA$203))^$K314</f>
        <v/>
      </c>
      <c r="AB314" s="218">
        <f>1/((1+AB$226)*(1+AB$203))^$K314</f>
        <v/>
      </c>
      <c r="AC314" s="218">
        <f>1/((1+AC$226)*(1+AC$203))^$K314</f>
        <v/>
      </c>
      <c r="AD314" s="218">
        <f>1/((1+AD$226)*(1+AD$203))^$K314</f>
        <v/>
      </c>
      <c r="AE314" s="218">
        <f>1/((1+AE$226)*(1+AE$203))^$K314</f>
        <v/>
      </c>
      <c r="AF314" s="218">
        <f>1/((1+AF$226)*(1+AF$203))^$K314</f>
        <v/>
      </c>
      <c r="AG314" s="218">
        <f>1/((1+AG$226)*(1+AG$203))^$K314</f>
        <v/>
      </c>
      <c r="AH314" s="218">
        <f>1/((1+AH$226)*(1+AH$203))^$K314</f>
        <v/>
      </c>
      <c r="AI314" s="218">
        <f>1/((1+AI$226)*(1+AI$203))^$K314</f>
        <v/>
      </c>
      <c r="AJ314" s="218">
        <f>1/((1+AJ$226)*(1+AJ$203))^$K314</f>
        <v/>
      </c>
      <c r="AK314" s="218">
        <f>1/((1+AK$226)*(1+AK$203))^$K314</f>
        <v/>
      </c>
      <c r="AL314" s="218">
        <f>1/((1+AL$226)*(1+AL$203))^$K314</f>
        <v/>
      </c>
      <c r="AM314" s="218">
        <f>1/((1+AM$226)*(1+AM$203))^$K314</f>
        <v/>
      </c>
      <c r="AN314" s="218">
        <f>1/((1+AN$226)*(1+AN$203))^$K314</f>
        <v/>
      </c>
      <c r="AO314" s="218">
        <f>1/((1+AO$226)*(1+AO$203))^$K314</f>
        <v/>
      </c>
      <c r="AP314" s="218">
        <f>1/((1+AP$226)*(1+AP$203))^$K314</f>
        <v/>
      </c>
      <c r="AQ314" s="218">
        <f>1/((1+AQ$226)*(1+AQ$203))^$K314</f>
        <v/>
      </c>
      <c r="AR314" s="218">
        <f>1/((1+AR$226)*(1+AR$203))^$K314</f>
        <v/>
      </c>
      <c r="AS314" s="218">
        <f>1/((1+AS$226)*(1+AS$203))^$K314</f>
        <v/>
      </c>
      <c r="AT314" s="16" t="n"/>
      <c r="AU314" s="16" t="n"/>
      <c r="AV314" s="16" t="n"/>
      <c r="AW314" s="16" t="n"/>
      <c r="AX314" s="16" t="n"/>
      <c r="AY314" s="16" t="n"/>
      <c r="AZ314" s="16" t="n"/>
      <c r="BA314" s="16" t="n"/>
      <c r="BB314" s="16" t="n"/>
      <c r="BC314" s="16" t="n"/>
      <c r="BD314" s="16" t="n"/>
      <c r="BE314" s="16" t="n"/>
      <c r="BF314" s="16" t="n"/>
      <c r="BG314" s="16" t="n"/>
      <c r="BH314" s="16" t="n"/>
      <c r="BI314" s="16" t="n"/>
      <c r="BJ314" s="16" t="n"/>
      <c r="BK314" s="16" t="n"/>
      <c r="BL314" s="16" t="n"/>
      <c r="BM314" s="16" t="n"/>
    </row>
    <row r="315" ht="13.5" customHeight="1" s="251">
      <c r="A315" s="16" t="n"/>
      <c r="B315" s="16" t="n"/>
      <c r="C315" s="16" t="n"/>
      <c r="D315" s="16" t="n"/>
      <c r="E315" s="16" t="n"/>
      <c r="F315" s="16" t="n"/>
      <c r="G315" s="30" t="n"/>
      <c r="H315" s="212" t="n"/>
      <c r="I315" s="16" t="n"/>
      <c r="K315" s="217" t="n">
        <v>4</v>
      </c>
      <c r="L315" s="218">
        <f>1/((1+L$226)*(1+L$203))^$K315</f>
        <v/>
      </c>
      <c r="M315" s="218">
        <f>1/((1+M$226)*(1+M$203))^$K315</f>
        <v/>
      </c>
      <c r="N315" s="218">
        <f>1/((1+N$226)*(1+N$203))^$K315</f>
        <v/>
      </c>
      <c r="O315" s="218">
        <f>1/((1+O$226)*(1+O$203))^$K315</f>
        <v/>
      </c>
      <c r="P315" s="218">
        <f>1/((1+P$226)*(1+P$203))^$K315</f>
        <v/>
      </c>
      <c r="Q315" s="218">
        <f>1/((1+Q$226)*(1+Q$203))^$K315</f>
        <v/>
      </c>
      <c r="R315" s="218">
        <f>1/((1+R$226)*(1+R$203))^$K315</f>
        <v/>
      </c>
      <c r="S315" s="218">
        <f>1/((1+S$226)*(1+S$203))^$K315</f>
        <v/>
      </c>
      <c r="T315" s="218">
        <f>1/((1+T$226)*(1+T$203))^$K315</f>
        <v/>
      </c>
      <c r="U315" s="218">
        <f>1/((1+U$226)*(1+U$203))^$K315</f>
        <v/>
      </c>
      <c r="V315" s="218">
        <f>1/((1+V$226)*(1+V$203))^$K315</f>
        <v/>
      </c>
      <c r="W315" s="218">
        <f>1/((1+W$226)*(1+W$203))^$K315</f>
        <v/>
      </c>
      <c r="X315" s="218">
        <f>1/((1+X$226)*(1+X$203))^$K315</f>
        <v/>
      </c>
      <c r="Y315" s="218">
        <f>1/((1+Y$226)*(1+Y$203))^$K315</f>
        <v/>
      </c>
      <c r="Z315" s="218">
        <f>1/((1+Z$226)*(1+Z$203))^$K315</f>
        <v/>
      </c>
      <c r="AA315" s="218">
        <f>1/((1+AA$226)*(1+AA$203))^$K315</f>
        <v/>
      </c>
      <c r="AB315" s="218">
        <f>1/((1+AB$226)*(1+AB$203))^$K315</f>
        <v/>
      </c>
      <c r="AC315" s="218">
        <f>1/((1+AC$226)*(1+AC$203))^$K315</f>
        <v/>
      </c>
      <c r="AD315" s="218">
        <f>1/((1+AD$226)*(1+AD$203))^$K315</f>
        <v/>
      </c>
      <c r="AE315" s="218">
        <f>1/((1+AE$226)*(1+AE$203))^$K315</f>
        <v/>
      </c>
      <c r="AF315" s="218">
        <f>1/((1+AF$226)*(1+AF$203))^$K315</f>
        <v/>
      </c>
      <c r="AG315" s="218">
        <f>1/((1+AG$226)*(1+AG$203))^$K315</f>
        <v/>
      </c>
      <c r="AH315" s="218">
        <f>1/((1+AH$226)*(1+AH$203))^$K315</f>
        <v/>
      </c>
      <c r="AI315" s="218">
        <f>1/((1+AI$226)*(1+AI$203))^$K315</f>
        <v/>
      </c>
      <c r="AJ315" s="218">
        <f>1/((1+AJ$226)*(1+AJ$203))^$K315</f>
        <v/>
      </c>
      <c r="AK315" s="218">
        <f>1/((1+AK$226)*(1+AK$203))^$K315</f>
        <v/>
      </c>
      <c r="AL315" s="218">
        <f>1/((1+AL$226)*(1+AL$203))^$K315</f>
        <v/>
      </c>
      <c r="AM315" s="218">
        <f>1/((1+AM$226)*(1+AM$203))^$K315</f>
        <v/>
      </c>
      <c r="AN315" s="218">
        <f>1/((1+AN$226)*(1+AN$203))^$K315</f>
        <v/>
      </c>
      <c r="AO315" s="218">
        <f>1/((1+AO$226)*(1+AO$203))^$K315</f>
        <v/>
      </c>
      <c r="AP315" s="218">
        <f>1/((1+AP$226)*(1+AP$203))^$K315</f>
        <v/>
      </c>
      <c r="AQ315" s="218">
        <f>1/((1+AQ$226)*(1+AQ$203))^$K315</f>
        <v/>
      </c>
      <c r="AR315" s="218">
        <f>1/((1+AR$226)*(1+AR$203))^$K315</f>
        <v/>
      </c>
      <c r="AS315" s="218">
        <f>1/((1+AS$226)*(1+AS$203))^$K315</f>
        <v/>
      </c>
      <c r="AT315" s="16" t="n"/>
      <c r="AU315" s="16" t="n"/>
      <c r="AV315" s="16" t="n"/>
      <c r="AW315" s="16" t="n"/>
      <c r="AX315" s="16" t="n"/>
      <c r="AY315" s="16" t="n"/>
      <c r="AZ315" s="16" t="n"/>
      <c r="BA315" s="16" t="n"/>
      <c r="BB315" s="16" t="n"/>
      <c r="BC315" s="16" t="n"/>
      <c r="BD315" s="16" t="n"/>
      <c r="BE315" s="16" t="n"/>
      <c r="BF315" s="16" t="n"/>
      <c r="BG315" s="16" t="n"/>
      <c r="BH315" s="16" t="n"/>
      <c r="BI315" s="16" t="n"/>
      <c r="BJ315" s="16" t="n"/>
      <c r="BK315" s="16" t="n"/>
      <c r="BL315" s="16" t="n"/>
      <c r="BM315" s="16" t="n"/>
    </row>
    <row r="316" ht="13.5" customHeight="1" s="251">
      <c r="A316" s="16" t="n"/>
      <c r="B316" s="16" t="n"/>
      <c r="C316" s="16" t="n"/>
      <c r="D316" s="16" t="n"/>
      <c r="E316" s="16" t="n"/>
      <c r="F316" s="16" t="n"/>
      <c r="G316" s="30" t="n"/>
      <c r="H316" s="212" t="n"/>
      <c r="I316" s="16" t="n"/>
      <c r="K316" s="217" t="n">
        <v>5</v>
      </c>
      <c r="L316" s="218">
        <f>1/((1+L$226)*(1+L$203))^$K316</f>
        <v/>
      </c>
      <c r="M316" s="218">
        <f>1/((1+M$226)*(1+M$203))^$K316</f>
        <v/>
      </c>
      <c r="N316" s="218">
        <f>1/((1+N$226)*(1+N$203))^$K316</f>
        <v/>
      </c>
      <c r="O316" s="218">
        <f>1/((1+O$226)*(1+O$203))^$K316</f>
        <v/>
      </c>
      <c r="P316" s="218">
        <f>1/((1+P$226)*(1+P$203))^$K316</f>
        <v/>
      </c>
      <c r="Q316" s="218">
        <f>1/((1+Q$226)*(1+Q$203))^$K316</f>
        <v/>
      </c>
      <c r="R316" s="218">
        <f>1/((1+R$226)*(1+R$203))^$K316</f>
        <v/>
      </c>
      <c r="S316" s="218">
        <f>1/((1+S$226)*(1+S$203))^$K316</f>
        <v/>
      </c>
      <c r="T316" s="218">
        <f>1/((1+T$226)*(1+T$203))^$K316</f>
        <v/>
      </c>
      <c r="U316" s="218">
        <f>1/((1+U$226)*(1+U$203))^$K316</f>
        <v/>
      </c>
      <c r="V316" s="218">
        <f>1/((1+V$226)*(1+V$203))^$K316</f>
        <v/>
      </c>
      <c r="W316" s="218">
        <f>1/((1+W$226)*(1+W$203))^$K316</f>
        <v/>
      </c>
      <c r="X316" s="218">
        <f>1/((1+X$226)*(1+X$203))^$K316</f>
        <v/>
      </c>
      <c r="Y316" s="218">
        <f>1/((1+Y$226)*(1+Y$203))^$K316</f>
        <v/>
      </c>
      <c r="Z316" s="218">
        <f>1/((1+Z$226)*(1+Z$203))^$K316</f>
        <v/>
      </c>
      <c r="AA316" s="218">
        <f>1/((1+AA$226)*(1+AA$203))^$K316</f>
        <v/>
      </c>
      <c r="AB316" s="218">
        <f>1/((1+AB$226)*(1+AB$203))^$K316</f>
        <v/>
      </c>
      <c r="AC316" s="218">
        <f>1/((1+AC$226)*(1+AC$203))^$K316</f>
        <v/>
      </c>
      <c r="AD316" s="218">
        <f>1/((1+AD$226)*(1+AD$203))^$K316</f>
        <v/>
      </c>
      <c r="AE316" s="218">
        <f>1/((1+AE$226)*(1+AE$203))^$K316</f>
        <v/>
      </c>
      <c r="AF316" s="218">
        <f>1/((1+AF$226)*(1+AF$203))^$K316</f>
        <v/>
      </c>
      <c r="AG316" s="218">
        <f>1/((1+AG$226)*(1+AG$203))^$K316</f>
        <v/>
      </c>
      <c r="AH316" s="218">
        <f>1/((1+AH$226)*(1+AH$203))^$K316</f>
        <v/>
      </c>
      <c r="AI316" s="218">
        <f>1/((1+AI$226)*(1+AI$203))^$K316</f>
        <v/>
      </c>
      <c r="AJ316" s="218">
        <f>1/((1+AJ$226)*(1+AJ$203))^$K316</f>
        <v/>
      </c>
      <c r="AK316" s="218">
        <f>1/((1+AK$226)*(1+AK$203))^$K316</f>
        <v/>
      </c>
      <c r="AL316" s="218">
        <f>1/((1+AL$226)*(1+AL$203))^$K316</f>
        <v/>
      </c>
      <c r="AM316" s="218">
        <f>1/((1+AM$226)*(1+AM$203))^$K316</f>
        <v/>
      </c>
      <c r="AN316" s="218">
        <f>1/((1+AN$226)*(1+AN$203))^$K316</f>
        <v/>
      </c>
      <c r="AO316" s="218">
        <f>1/((1+AO$226)*(1+AO$203))^$K316</f>
        <v/>
      </c>
      <c r="AP316" s="218">
        <f>1/((1+AP$226)*(1+AP$203))^$K316</f>
        <v/>
      </c>
      <c r="AQ316" s="218">
        <f>1/((1+AQ$226)*(1+AQ$203))^$K316</f>
        <v/>
      </c>
      <c r="AR316" s="218">
        <f>1/((1+AR$226)*(1+AR$203))^$K316</f>
        <v/>
      </c>
      <c r="AS316" s="218">
        <f>1/((1+AS$226)*(1+AS$203))^$K316</f>
        <v/>
      </c>
      <c r="AT316" s="16" t="n"/>
      <c r="AU316" s="16" t="n"/>
      <c r="AV316" s="16" t="n"/>
      <c r="AW316" s="16" t="n"/>
      <c r="AX316" s="16" t="n"/>
      <c r="AY316" s="16" t="n"/>
      <c r="AZ316" s="16" t="n"/>
      <c r="BA316" s="16" t="n"/>
      <c r="BB316" s="16" t="n"/>
      <c r="BC316" s="16" t="n"/>
      <c r="BD316" s="16" t="n"/>
      <c r="BE316" s="16" t="n"/>
      <c r="BF316" s="16" t="n"/>
      <c r="BG316" s="16" t="n"/>
      <c r="BH316" s="16" t="n"/>
      <c r="BI316" s="16" t="n"/>
      <c r="BJ316" s="16" t="n"/>
      <c r="BK316" s="16" t="n"/>
      <c r="BL316" s="16" t="n"/>
      <c r="BM316" s="16" t="n"/>
    </row>
    <row r="317" ht="13.5" customHeight="1" s="251">
      <c r="A317" s="16" t="n"/>
      <c r="B317" s="16" t="n"/>
      <c r="C317" s="16" t="n"/>
      <c r="D317" s="16" t="n"/>
      <c r="E317" s="16" t="n"/>
      <c r="F317" s="16" t="n"/>
      <c r="G317" s="152" t="n"/>
      <c r="H317" s="153" t="n"/>
      <c r="I317" s="153" t="n"/>
      <c r="J317" s="285" t="n"/>
      <c r="K317" s="217" t="n">
        <v>6</v>
      </c>
      <c r="L317" s="218">
        <f>1/((1+L$226)*(1+L$203))^$K317</f>
        <v/>
      </c>
      <c r="M317" s="218">
        <f>1/((1+M$226)*(1+M$203))^$K317</f>
        <v/>
      </c>
      <c r="N317" s="218">
        <f>1/((1+N$226)*(1+N$203))^$K317</f>
        <v/>
      </c>
      <c r="O317" s="218">
        <f>1/((1+O$226)*(1+O$203))^$K317</f>
        <v/>
      </c>
      <c r="P317" s="218">
        <f>1/((1+P$226)*(1+P$203))^$K317</f>
        <v/>
      </c>
      <c r="Q317" s="218">
        <f>1/((1+Q$226)*(1+Q$203))^$K317</f>
        <v/>
      </c>
      <c r="R317" s="218">
        <f>1/((1+R$226)*(1+R$203))^$K317</f>
        <v/>
      </c>
      <c r="S317" s="218">
        <f>1/((1+S$226)*(1+S$203))^$K317</f>
        <v/>
      </c>
      <c r="T317" s="218">
        <f>1/((1+T$226)*(1+T$203))^$K317</f>
        <v/>
      </c>
      <c r="U317" s="218">
        <f>1/((1+U$226)*(1+U$203))^$K317</f>
        <v/>
      </c>
      <c r="V317" s="218">
        <f>1/((1+V$226)*(1+V$203))^$K317</f>
        <v/>
      </c>
      <c r="W317" s="218">
        <f>1/((1+W$226)*(1+W$203))^$K317</f>
        <v/>
      </c>
      <c r="X317" s="218">
        <f>1/((1+X$226)*(1+X$203))^$K317</f>
        <v/>
      </c>
      <c r="Y317" s="218">
        <f>1/((1+Y$226)*(1+Y$203))^$K317</f>
        <v/>
      </c>
      <c r="Z317" s="218">
        <f>1/((1+Z$226)*(1+Z$203))^$K317</f>
        <v/>
      </c>
      <c r="AA317" s="218">
        <f>1/((1+AA$226)*(1+AA$203))^$K317</f>
        <v/>
      </c>
      <c r="AB317" s="218">
        <f>1/((1+AB$226)*(1+AB$203))^$K317</f>
        <v/>
      </c>
      <c r="AC317" s="218">
        <f>1/((1+AC$226)*(1+AC$203))^$K317</f>
        <v/>
      </c>
      <c r="AD317" s="218">
        <f>1/((1+AD$226)*(1+AD$203))^$K317</f>
        <v/>
      </c>
      <c r="AE317" s="218">
        <f>1/((1+AE$226)*(1+AE$203))^$K317</f>
        <v/>
      </c>
      <c r="AF317" s="218">
        <f>1/((1+AF$226)*(1+AF$203))^$K317</f>
        <v/>
      </c>
      <c r="AG317" s="218">
        <f>1/((1+AG$226)*(1+AG$203))^$K317</f>
        <v/>
      </c>
      <c r="AH317" s="218">
        <f>1/((1+AH$226)*(1+AH$203))^$K317</f>
        <v/>
      </c>
      <c r="AI317" s="218">
        <f>1/((1+AI$226)*(1+AI$203))^$K317</f>
        <v/>
      </c>
      <c r="AJ317" s="218">
        <f>1/((1+AJ$226)*(1+AJ$203))^$K317</f>
        <v/>
      </c>
      <c r="AK317" s="218">
        <f>1/((1+AK$226)*(1+AK$203))^$K317</f>
        <v/>
      </c>
      <c r="AL317" s="218">
        <f>1/((1+AL$226)*(1+AL$203))^$K317</f>
        <v/>
      </c>
      <c r="AM317" s="218">
        <f>1/((1+AM$226)*(1+AM$203))^$K317</f>
        <v/>
      </c>
      <c r="AN317" s="218">
        <f>1/((1+AN$226)*(1+AN$203))^$K317</f>
        <v/>
      </c>
      <c r="AO317" s="218">
        <f>1/((1+AO$226)*(1+AO$203))^$K317</f>
        <v/>
      </c>
      <c r="AP317" s="218">
        <f>1/((1+AP$226)*(1+AP$203))^$K317</f>
        <v/>
      </c>
      <c r="AQ317" s="218">
        <f>1/((1+AQ$226)*(1+AQ$203))^$K317</f>
        <v/>
      </c>
      <c r="AR317" s="218">
        <f>1/((1+AR$226)*(1+AR$203))^$K317</f>
        <v/>
      </c>
      <c r="AS317" s="218">
        <f>1/((1+AS$226)*(1+AS$203))^$K317</f>
        <v/>
      </c>
      <c r="AT317" s="16" t="n"/>
      <c r="AU317" s="16" t="n"/>
      <c r="AV317" s="16" t="n"/>
      <c r="AW317" s="16" t="n"/>
      <c r="AX317" s="16" t="n"/>
      <c r="AY317" s="16" t="n"/>
      <c r="AZ317" s="16" t="n"/>
      <c r="BA317" s="16" t="n"/>
      <c r="BB317" s="16" t="n"/>
      <c r="BC317" s="16" t="n"/>
      <c r="BD317" s="16" t="n"/>
      <c r="BE317" s="16" t="n"/>
      <c r="BF317" s="16" t="n"/>
      <c r="BG317" s="16" t="n"/>
      <c r="BH317" s="16" t="n"/>
      <c r="BI317" s="16" t="n"/>
      <c r="BJ317" s="16" t="n"/>
      <c r="BK317" s="16" t="n"/>
      <c r="BL317" s="16" t="n"/>
      <c r="BM317" s="16" t="n"/>
    </row>
    <row r="318" ht="13.5" customHeight="1" s="251">
      <c r="A318" s="16" t="n"/>
      <c r="B318" s="16" t="n"/>
      <c r="C318" s="16" t="n"/>
      <c r="D318" s="16" t="n"/>
      <c r="E318" s="16" t="n"/>
      <c r="F318" s="16" t="n"/>
      <c r="G318" s="30" t="n"/>
      <c r="H318" s="16" t="n"/>
      <c r="I318" s="16" t="n"/>
      <c r="J318" s="220" t="inlineStr">
        <is>
          <t>Tariff Schedule</t>
        </is>
      </c>
      <c r="K318" s="217" t="inlineStr">
        <is>
          <t>($/Wdc)</t>
        </is>
      </c>
      <c r="L318" s="221" t="n">
        <v>0</v>
      </c>
      <c r="M318" s="221" t="n">
        <v>0.1</v>
      </c>
      <c r="N318" s="221" t="n">
        <v>0.1</v>
      </c>
      <c r="O318" s="221" t="n">
        <v>0.09</v>
      </c>
      <c r="P318" s="221" t="n">
        <v>0.06</v>
      </c>
      <c r="Q318" s="221" t="n">
        <v>0.04</v>
      </c>
      <c r="R318" s="221" t="n">
        <v>0</v>
      </c>
      <c r="S318" s="221" t="n">
        <v>0</v>
      </c>
      <c r="T318" s="221" t="n">
        <v>0</v>
      </c>
      <c r="U318" s="221" t="n">
        <v>0</v>
      </c>
      <c r="V318" s="221" t="n">
        <v>0</v>
      </c>
      <c r="W318" s="221" t="n">
        <v>0</v>
      </c>
      <c r="X318" s="221" t="n">
        <v>0</v>
      </c>
      <c r="Y318" s="221" t="n">
        <v>0</v>
      </c>
      <c r="Z318" s="221" t="n">
        <v>0</v>
      </c>
      <c r="AA318" s="221" t="n">
        <v>0</v>
      </c>
      <c r="AB318" s="221" t="n">
        <v>0</v>
      </c>
      <c r="AC318" s="221" t="n">
        <v>0</v>
      </c>
      <c r="AD318" s="221" t="n">
        <v>0</v>
      </c>
      <c r="AE318" s="221" t="n">
        <v>0</v>
      </c>
      <c r="AF318" s="221" t="n">
        <v>0</v>
      </c>
      <c r="AG318" s="221" t="n">
        <v>0</v>
      </c>
      <c r="AH318" s="221" t="n">
        <v>0</v>
      </c>
      <c r="AI318" s="221" t="n">
        <v>0</v>
      </c>
      <c r="AJ318" s="221" t="n">
        <v>0</v>
      </c>
      <c r="AK318" s="221" t="n">
        <v>0</v>
      </c>
      <c r="AL318" s="221" t="n">
        <v>0</v>
      </c>
      <c r="AM318" s="221" t="n">
        <v>0</v>
      </c>
      <c r="AN318" s="221" t="n">
        <v>0</v>
      </c>
      <c r="AO318" s="221" t="n">
        <v>0</v>
      </c>
      <c r="AP318" s="221" t="n">
        <v>0</v>
      </c>
      <c r="AQ318" s="221" t="n">
        <v>0</v>
      </c>
      <c r="AR318" s="221" t="n">
        <v>0</v>
      </c>
      <c r="AS318" s="221" t="n">
        <v>0</v>
      </c>
      <c r="AT318" s="16" t="n"/>
      <c r="AU318" s="16" t="n"/>
      <c r="AV318" s="16" t="n"/>
      <c r="AW318" s="16" t="n"/>
      <c r="AX318" s="16" t="n"/>
      <c r="AY318" s="16" t="n"/>
      <c r="AZ318" s="16" t="n"/>
      <c r="BA318" s="16" t="n"/>
      <c r="BB318" s="16" t="n"/>
      <c r="BC318" s="16" t="n"/>
      <c r="BD318" s="16" t="n"/>
      <c r="BE318" s="16" t="n"/>
      <c r="BF318" s="16" t="n"/>
      <c r="BG318" s="16" t="n"/>
      <c r="BH318" s="16" t="n"/>
      <c r="BI318" s="16" t="n"/>
      <c r="BJ318" s="16" t="n"/>
      <c r="BK318" s="16" t="n"/>
      <c r="BL318" s="16" t="n"/>
      <c r="BM318" s="16" t="n"/>
    </row>
    <row r="319" ht="13.5" customHeight="1" s="251">
      <c r="A319" s="16" t="n"/>
      <c r="B319" s="16" t="n"/>
      <c r="C319" s="16" t="n"/>
      <c r="D319" s="16" t="n"/>
      <c r="E319" s="16" t="n"/>
      <c r="F319" s="16" t="n"/>
      <c r="G319" s="30" t="n"/>
      <c r="H319" s="16" t="n"/>
      <c r="I319" s="16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  <c r="S319" s="16" t="n"/>
      <c r="T319" s="16" t="n"/>
      <c r="U319" s="16" t="n"/>
      <c r="V319" s="16" t="n"/>
      <c r="W319" s="16" t="n"/>
      <c r="X319" s="16" t="n"/>
      <c r="Y319" s="16" t="n"/>
      <c r="Z319" s="16" t="n"/>
      <c r="AA319" s="16" t="n"/>
      <c r="AB319" s="16" t="n"/>
      <c r="AC319" s="16" t="n"/>
      <c r="AD319" s="16" t="n"/>
      <c r="AE319" s="16" t="n"/>
      <c r="AF319" s="16" t="n"/>
      <c r="AG319" s="16" t="n"/>
      <c r="AH319" s="16" t="n"/>
      <c r="AI319" s="16" t="n"/>
      <c r="AJ319" s="16" t="n"/>
      <c r="AK319" s="16" t="n"/>
      <c r="AL319" s="16" t="n"/>
      <c r="AM319" s="16" t="n"/>
      <c r="AN319" s="16" t="n"/>
      <c r="AO319" s="16" t="n"/>
      <c r="AP319" s="16" t="n"/>
      <c r="AQ319" s="16" t="n"/>
      <c r="AR319" s="16" t="n"/>
      <c r="AS319" s="16" t="n"/>
      <c r="AT319" s="16" t="n"/>
      <c r="AU319" s="16" t="n"/>
      <c r="AV319" s="16" t="n"/>
      <c r="AW319" s="16" t="n"/>
      <c r="AX319" s="16" t="n"/>
      <c r="AY319" s="16" t="n"/>
      <c r="AZ319" s="16" t="n"/>
      <c r="BA319" s="16" t="n"/>
      <c r="BB319" s="16" t="n"/>
      <c r="BC319" s="16" t="n"/>
      <c r="BD319" s="16" t="n"/>
      <c r="BE319" s="16" t="n"/>
      <c r="BF319" s="16" t="n"/>
      <c r="BG319" s="16" t="n"/>
      <c r="BH319" s="16" t="n"/>
      <c r="BI319" s="16" t="n"/>
      <c r="BJ319" s="16" t="n"/>
      <c r="BK319" s="16" t="n"/>
      <c r="BL319" s="16" t="n"/>
      <c r="BM319" s="16" t="n"/>
    </row>
    <row r="320" ht="13.5" customHeight="1" s="251">
      <c r="A320" s="16" t="n"/>
      <c r="B320" s="16" t="n"/>
      <c r="C320" s="16" t="n"/>
      <c r="D320" s="16" t="n"/>
      <c r="E320" s="16" t="n"/>
      <c r="F320" s="16" t="n"/>
      <c r="G320" s="30" t="n"/>
      <c r="H320" s="222" t="n"/>
      <c r="I320" s="16" t="n"/>
      <c r="J320" s="153" t="n"/>
      <c r="K320" s="153" t="n"/>
      <c r="L320" s="153" t="n"/>
      <c r="M320" s="153" t="n"/>
      <c r="N320" s="153" t="n"/>
      <c r="O320" s="153" t="n"/>
      <c r="P320" s="153" t="n"/>
      <c r="Q320" s="153" t="n"/>
      <c r="R320" s="153" t="n"/>
      <c r="S320" s="153" t="n"/>
      <c r="T320" s="153" t="n"/>
      <c r="U320" s="153" t="n"/>
      <c r="V320" s="153" t="n"/>
      <c r="W320" s="153" t="n"/>
      <c r="X320" s="153" t="n"/>
      <c r="Y320" s="153" t="n"/>
      <c r="Z320" s="153" t="n"/>
      <c r="AA320" s="153" t="n"/>
      <c r="AB320" s="153" t="n"/>
      <c r="AC320" s="153" t="n"/>
      <c r="AD320" s="153" t="n"/>
      <c r="AE320" s="153" t="n"/>
      <c r="AF320" s="153" t="n"/>
      <c r="AG320" s="153" t="n"/>
      <c r="AH320" s="153" t="n"/>
      <c r="AI320" s="153" t="n"/>
      <c r="AJ320" s="153" t="n"/>
      <c r="AK320" s="153" t="n"/>
      <c r="AL320" s="153" t="n"/>
      <c r="AM320" s="153" t="n"/>
      <c r="AN320" s="153" t="n"/>
      <c r="AO320" s="153" t="n"/>
      <c r="AP320" s="153" t="n"/>
      <c r="AQ320" s="153" t="n"/>
      <c r="AR320" s="153" t="n"/>
      <c r="AS320" s="153" t="n"/>
      <c r="AT320" s="153" t="n"/>
      <c r="AU320" s="16" t="n"/>
      <c r="AV320" s="16" t="n"/>
      <c r="AW320" s="16" t="n"/>
      <c r="AX320" s="16" t="n"/>
      <c r="AY320" s="16" t="n"/>
      <c r="AZ320" s="16" t="n"/>
      <c r="BA320" s="16" t="n"/>
      <c r="BB320" s="16" t="n"/>
      <c r="BC320" s="16" t="n"/>
      <c r="BD320" s="16" t="n"/>
      <c r="BE320" s="16" t="n"/>
      <c r="BF320" s="16" t="n"/>
      <c r="BG320" s="16" t="n"/>
      <c r="BH320" s="16" t="n"/>
      <c r="BI320" s="16" t="n"/>
      <c r="BJ320" s="16" t="n"/>
      <c r="BK320" s="16" t="n"/>
      <c r="BL320" s="16" t="n"/>
      <c r="BM320" s="16" t="n"/>
    </row>
    <row r="321" ht="13.5" customHeight="1" s="251">
      <c r="A321" s="16" t="n"/>
      <c r="B321" s="16" t="n"/>
      <c r="C321" s="16" t="n"/>
      <c r="D321" s="16" t="n"/>
      <c r="E321" s="16" t="n"/>
      <c r="F321" s="16" t="n"/>
      <c r="G321" s="30" t="n"/>
      <c r="H321" s="222" t="n"/>
      <c r="I321" s="16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  <c r="S321" s="16" t="n"/>
      <c r="T321" s="16" t="n"/>
      <c r="U321" s="16" t="n"/>
      <c r="V321" s="16" t="n"/>
      <c r="W321" s="16" t="n"/>
      <c r="X321" s="16" t="n"/>
      <c r="Y321" s="16" t="n"/>
      <c r="Z321" s="16" t="n"/>
      <c r="AA321" s="16" t="n"/>
      <c r="AB321" s="16" t="n"/>
      <c r="AC321" s="16" t="n"/>
      <c r="AD321" s="16" t="n"/>
      <c r="AE321" s="16" t="n"/>
      <c r="AF321" s="16" t="n"/>
      <c r="AG321" s="16" t="n"/>
      <c r="AH321" s="16" t="n"/>
      <c r="AI321" s="16" t="n"/>
      <c r="AJ321" s="16" t="n"/>
      <c r="AK321" s="16" t="n"/>
      <c r="AL321" s="16" t="n"/>
      <c r="AM321" s="16" t="n"/>
      <c r="AN321" s="16" t="n"/>
      <c r="AO321" s="16" t="n"/>
      <c r="AP321" s="16" t="n"/>
      <c r="AQ321" s="16" t="n"/>
      <c r="AR321" s="16" t="n"/>
      <c r="AS321" s="16" t="n"/>
      <c r="AT321" s="16" t="n"/>
      <c r="AU321" s="16" t="n"/>
      <c r="AV321" s="16" t="n"/>
      <c r="AW321" s="16" t="n"/>
      <c r="AX321" s="16" t="n"/>
      <c r="AY321" s="16" t="n"/>
      <c r="AZ321" s="16" t="n"/>
      <c r="BA321" s="16" t="n"/>
      <c r="BB321" s="16" t="n"/>
      <c r="BC321" s="16" t="n"/>
      <c r="BD321" s="16" t="n"/>
      <c r="BE321" s="16" t="n"/>
      <c r="BF321" s="16" t="n"/>
      <c r="BG321" s="16" t="n"/>
      <c r="BH321" s="16" t="n"/>
      <c r="BI321" s="16" t="n"/>
      <c r="BJ321" s="16" t="n"/>
      <c r="BK321" s="16" t="n"/>
      <c r="BL321" s="16" t="n"/>
      <c r="BM321" s="16" t="n"/>
    </row>
    <row r="322" ht="13.5" customHeight="1" s="251">
      <c r="A322" s="16" t="n"/>
      <c r="B322" s="16" t="n"/>
      <c r="C322" s="16" t="n"/>
      <c r="D322" s="16" t="n"/>
      <c r="E322" s="16" t="n"/>
      <c r="F322" s="16" t="n"/>
      <c r="G322" s="30" t="n"/>
      <c r="H322" s="222" t="n"/>
      <c r="I322" s="16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  <c r="S322" s="16" t="n"/>
      <c r="T322" s="16" t="n"/>
      <c r="U322" s="16" t="n"/>
      <c r="V322" s="16" t="n"/>
      <c r="W322" s="16" t="n"/>
      <c r="X322" s="16" t="n"/>
      <c r="Y322" s="16" t="n"/>
      <c r="Z322" s="16" t="n"/>
      <c r="AA322" s="16" t="n"/>
      <c r="AB322" s="16" t="n"/>
      <c r="AC322" s="16" t="n"/>
      <c r="AD322" s="16" t="n"/>
      <c r="AE322" s="16" t="n"/>
      <c r="AF322" s="16" t="n"/>
      <c r="AG322" s="16" t="n"/>
      <c r="AH322" s="16" t="n"/>
      <c r="AI322" s="16" t="n"/>
      <c r="AJ322" s="16" t="n"/>
      <c r="AK322" s="16" t="n"/>
      <c r="AL322" s="16" t="n"/>
      <c r="AM322" s="16" t="n"/>
      <c r="AN322" s="16" t="n"/>
      <c r="AO322" s="16" t="n"/>
      <c r="AP322" s="16" t="n"/>
      <c r="AQ322" s="16" t="n"/>
      <c r="AR322" s="16" t="n"/>
      <c r="AS322" s="16" t="n"/>
      <c r="AT322" s="16" t="n"/>
      <c r="AU322" s="16" t="n"/>
      <c r="AV322" s="16" t="n"/>
      <c r="AW322" s="16" t="n"/>
      <c r="AX322" s="16" t="n"/>
      <c r="AY322" s="16" t="n"/>
      <c r="AZ322" s="16" t="n"/>
      <c r="BA322" s="16" t="n"/>
      <c r="BB322" s="16" t="n"/>
      <c r="BC322" s="16" t="n"/>
      <c r="BD322" s="16" t="n"/>
      <c r="BE322" s="16" t="n"/>
      <c r="BF322" s="16" t="n"/>
      <c r="BG322" s="16" t="n"/>
      <c r="BH322" s="16" t="n"/>
      <c r="BI322" s="16" t="n"/>
      <c r="BJ322" s="16" t="n"/>
      <c r="BK322" s="16" t="n"/>
      <c r="BL322" s="16" t="n"/>
      <c r="BM322" s="16" t="n"/>
    </row>
    <row r="323" ht="13.5" customHeight="1" s="251">
      <c r="A323" s="16" t="n"/>
      <c r="B323" s="16" t="n"/>
      <c r="C323" s="16" t="n"/>
      <c r="D323" s="16" t="n"/>
      <c r="E323" s="16" t="n"/>
      <c r="F323" s="16" t="n"/>
      <c r="G323" s="30" t="n"/>
      <c r="H323" s="222" t="n"/>
      <c r="I323" s="16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  <c r="S323" s="16" t="n"/>
      <c r="T323" s="16" t="n"/>
      <c r="U323" s="16" t="n"/>
      <c r="V323" s="16" t="n"/>
      <c r="W323" s="16" t="n"/>
      <c r="X323" s="16" t="n"/>
      <c r="Y323" s="16" t="n"/>
      <c r="Z323" s="16" t="n"/>
      <c r="AA323" s="16" t="n"/>
      <c r="AB323" s="16" t="n"/>
      <c r="AC323" s="16" t="n"/>
      <c r="AD323" s="16" t="n"/>
      <c r="AE323" s="16" t="n"/>
      <c r="AF323" s="16" t="n"/>
      <c r="AG323" s="16" t="n"/>
      <c r="AH323" s="16" t="n"/>
      <c r="AI323" s="16" t="n"/>
      <c r="AJ323" s="16" t="n"/>
      <c r="AK323" s="16" t="n"/>
      <c r="AL323" s="16" t="n"/>
      <c r="AM323" s="16" t="n"/>
      <c r="AN323" s="16" t="n"/>
      <c r="AO323" s="16" t="n"/>
      <c r="AP323" s="16" t="n"/>
      <c r="AQ323" s="16" t="n"/>
      <c r="AR323" s="16" t="n"/>
      <c r="AS323" s="16" t="n"/>
      <c r="AT323" s="16" t="n"/>
      <c r="AU323" s="16" t="n"/>
      <c r="AV323" s="16" t="n"/>
      <c r="AW323" s="16" t="n"/>
      <c r="AX323" s="16" t="n"/>
      <c r="AY323" s="16" t="n"/>
      <c r="AZ323" s="16" t="n"/>
      <c r="BA323" s="16" t="n"/>
      <c r="BB323" s="16" t="n"/>
      <c r="BC323" s="16" t="n"/>
      <c r="BD323" s="16" t="n"/>
      <c r="BE323" s="16" t="n"/>
      <c r="BF323" s="16" t="n"/>
      <c r="BG323" s="16" t="n"/>
      <c r="BH323" s="16" t="n"/>
      <c r="BI323" s="16" t="n"/>
      <c r="BJ323" s="16" t="n"/>
      <c r="BK323" s="16" t="n"/>
      <c r="BL323" s="16" t="n"/>
      <c r="BM323" s="16" t="n"/>
    </row>
    <row r="324" ht="13.5" customHeight="1" s="251">
      <c r="A324" s="16" t="n"/>
      <c r="B324" s="16" t="n"/>
      <c r="C324" s="16" t="n"/>
      <c r="D324" s="16" t="n"/>
      <c r="E324" s="25" t="inlineStr">
        <is>
          <t>X</t>
        </is>
      </c>
      <c r="F324" s="16" t="n"/>
      <c r="G324" s="30" t="n"/>
      <c r="H324" s="224" t="inlineStr">
        <is>
          <t>Graphics</t>
        </is>
      </c>
      <c r="U324" s="224" t="n"/>
      <c r="V324" s="224" t="n"/>
      <c r="W324" s="224" t="n"/>
      <c r="X324" s="224" t="n"/>
      <c r="Y324" s="224" t="n"/>
      <c r="Z324" s="224" t="n"/>
      <c r="AA324" s="224" t="n"/>
      <c r="AB324" s="224" t="n"/>
      <c r="AC324" s="224" t="n"/>
      <c r="AD324" s="224" t="n"/>
      <c r="AE324" s="224" t="n"/>
      <c r="AF324" s="224" t="n"/>
      <c r="AG324" s="224" t="n"/>
      <c r="AH324" s="225" t="n"/>
      <c r="AI324" s="225" t="n"/>
      <c r="AJ324" s="225" t="n"/>
      <c r="AK324" s="225" t="n"/>
      <c r="AL324" s="225" t="n"/>
      <c r="AM324" s="225" t="n"/>
      <c r="AN324" s="225" t="n"/>
      <c r="AO324" s="225" t="n"/>
      <c r="AP324" s="225" t="n"/>
      <c r="AQ324" s="225" t="n"/>
      <c r="AR324" s="225" t="n"/>
      <c r="AS324" s="225" t="n"/>
      <c r="AT324" s="225" t="n"/>
      <c r="AU324" s="16" t="n"/>
      <c r="AV324" s="16" t="n"/>
      <c r="AW324" s="16" t="n"/>
      <c r="AX324" s="16" t="n"/>
      <c r="AY324" s="16" t="n"/>
      <c r="AZ324" s="16" t="n"/>
      <c r="BA324" s="16" t="n"/>
      <c r="BB324" s="16" t="n"/>
      <c r="BC324" s="16" t="n"/>
      <c r="BD324" s="16" t="n"/>
      <c r="BE324" s="16" t="n"/>
      <c r="BF324" s="16" t="n"/>
      <c r="BG324" s="16" t="n"/>
      <c r="BH324" s="16" t="n"/>
      <c r="BI324" s="16" t="n"/>
      <c r="BJ324" s="16" t="n"/>
      <c r="BK324" s="16" t="n"/>
      <c r="BL324" s="16" t="n"/>
      <c r="BM324" s="16" t="n"/>
    </row>
    <row r="325" ht="13.5" customHeight="1" s="251">
      <c r="A325" s="16" t="n"/>
      <c r="B325" s="16" t="n"/>
      <c r="C325" s="16" t="n"/>
      <c r="D325" s="16" t="n"/>
      <c r="E325" s="16" t="n"/>
      <c r="F325" s="16" t="n"/>
      <c r="G325" s="30" t="n"/>
      <c r="H325" s="222" t="n"/>
      <c r="I325" s="16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  <c r="S325" s="16" t="n"/>
      <c r="T325" s="16" t="n"/>
      <c r="U325" s="16" t="n"/>
      <c r="V325" s="16" t="n"/>
      <c r="W325" s="16" t="n"/>
      <c r="X325" s="16" t="n"/>
      <c r="Y325" s="16" t="n"/>
      <c r="Z325" s="16" t="n"/>
      <c r="AA325" s="16" t="n"/>
      <c r="AB325" s="16" t="n"/>
      <c r="AC325" s="16" t="n"/>
      <c r="AD325" s="16" t="n"/>
      <c r="AE325" s="16" t="n"/>
      <c r="AF325" s="16" t="n"/>
      <c r="AG325" s="16" t="n"/>
      <c r="AH325" s="16" t="n"/>
      <c r="AI325" s="16" t="n"/>
      <c r="AJ325" s="16" t="n"/>
      <c r="AK325" s="16" t="n"/>
      <c r="AL325" s="16" t="n"/>
      <c r="AM325" s="16" t="n"/>
      <c r="AN325" s="16" t="n"/>
      <c r="AO325" s="16" t="n"/>
      <c r="AP325" s="16" t="n"/>
      <c r="AQ325" s="16" t="n"/>
      <c r="AR325" s="16" t="n"/>
      <c r="AS325" s="16" t="n"/>
      <c r="AT325" s="16" t="n"/>
      <c r="AU325" s="16" t="n"/>
      <c r="AV325" s="16" t="n"/>
      <c r="AW325" s="16" t="n"/>
      <c r="AX325" s="16" t="n"/>
      <c r="AY325" s="16" t="n"/>
      <c r="AZ325" s="16" t="n"/>
      <c r="BA325" s="16" t="n"/>
      <c r="BB325" s="16" t="n"/>
      <c r="BC325" s="16" t="n"/>
      <c r="BD325" s="16" t="n"/>
      <c r="BE325" s="16" t="n"/>
      <c r="BF325" s="16" t="n"/>
      <c r="BG325" s="16" t="n"/>
      <c r="BH325" s="16" t="n"/>
      <c r="BI325" s="16" t="n"/>
      <c r="BJ325" s="16" t="n"/>
      <c r="BK325" s="16" t="n"/>
      <c r="BL325" s="16" t="n"/>
      <c r="BM325" s="16" t="n"/>
    </row>
    <row r="326" ht="13.5" customHeight="1" s="251">
      <c r="A326" s="16" t="n"/>
      <c r="B326" s="16" t="n"/>
      <c r="C326" s="16" t="n"/>
      <c r="D326" s="16" t="n"/>
      <c r="E326" s="16" t="n"/>
      <c r="F326" s="16" t="n"/>
      <c r="G326" s="16" t="n"/>
      <c r="H326" s="16" t="n"/>
      <c r="I326" s="16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  <c r="S326" s="16" t="n"/>
      <c r="T326" s="16" t="n"/>
      <c r="U326" s="16" t="n"/>
      <c r="V326" s="16" t="n"/>
      <c r="W326" s="16" t="n"/>
      <c r="X326" s="16" t="n"/>
      <c r="Y326" s="16" t="n"/>
      <c r="Z326" s="16" t="n"/>
      <c r="AA326" s="16" t="n"/>
      <c r="AB326" s="16" t="n"/>
      <c r="AC326" s="16" t="n"/>
      <c r="AD326" s="16" t="n"/>
      <c r="AE326" s="16" t="n"/>
      <c r="AF326" s="16" t="n"/>
      <c r="AG326" s="16" t="n"/>
      <c r="AH326" s="16" t="n"/>
      <c r="AI326" s="16" t="n"/>
      <c r="AJ326" s="16" t="n"/>
      <c r="AK326" s="16" t="n"/>
      <c r="AL326" s="16" t="n"/>
      <c r="AM326" s="16" t="n"/>
      <c r="AN326" s="16" t="n"/>
      <c r="AO326" s="16" t="n"/>
      <c r="AP326" s="16" t="n"/>
      <c r="AQ326" s="16" t="n"/>
      <c r="AR326" s="16" t="n"/>
      <c r="AS326" s="16" t="n"/>
      <c r="AT326" s="16" t="n"/>
      <c r="AU326" s="16" t="n"/>
      <c r="AV326" s="16" t="n"/>
      <c r="AW326" s="16" t="n"/>
      <c r="AX326" s="16" t="n"/>
      <c r="AY326" s="16" t="n"/>
      <c r="AZ326" s="16" t="n"/>
      <c r="BA326" s="16" t="n"/>
      <c r="BB326" s="16" t="n"/>
      <c r="BC326" s="16" t="n"/>
      <c r="BD326" s="16" t="n"/>
      <c r="BE326" s="16" t="n"/>
      <c r="BF326" s="16" t="n"/>
      <c r="BG326" s="16" t="n"/>
      <c r="BH326" s="16" t="n"/>
      <c r="BI326" s="16" t="n"/>
      <c r="BJ326" s="16" t="n"/>
      <c r="BK326" s="16" t="n"/>
      <c r="BL326" s="16" t="n"/>
      <c r="BM326" s="16" t="n"/>
    </row>
    <row r="327" ht="13.5" customHeight="1" s="251">
      <c r="A327" s="16" t="n"/>
      <c r="B327" s="16" t="n"/>
      <c r="C327" s="16" t="n"/>
      <c r="D327" s="16" t="n"/>
      <c r="E327" s="16" t="n"/>
      <c r="F327" s="16" t="n"/>
      <c r="G327" s="16" t="n"/>
      <c r="H327" s="16" t="n"/>
      <c r="I327" s="16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  <c r="S327" s="16" t="n"/>
      <c r="T327" s="16" t="n"/>
      <c r="U327" s="16" t="n"/>
      <c r="V327" s="16" t="n"/>
      <c r="W327" s="16" t="n"/>
      <c r="X327" s="16" t="n"/>
      <c r="Y327" s="16" t="n"/>
      <c r="Z327" s="16" t="n"/>
      <c r="AA327" s="16" t="n"/>
      <c r="AB327" s="16" t="n"/>
      <c r="AC327" s="16" t="n"/>
      <c r="AD327" s="16" t="n"/>
      <c r="AE327" s="16" t="n"/>
      <c r="AF327" s="16" t="n"/>
      <c r="AG327" s="16" t="n"/>
      <c r="AH327" s="16" t="n"/>
      <c r="AI327" s="16" t="n"/>
      <c r="AJ327" s="16" t="n"/>
      <c r="AK327" s="16" t="n"/>
      <c r="AL327" s="16" t="n"/>
      <c r="AM327" s="16" t="n"/>
      <c r="AN327" s="16" t="n"/>
      <c r="AO327" s="16" t="n"/>
      <c r="AP327" s="16" t="n"/>
      <c r="AQ327" s="16" t="n"/>
      <c r="AR327" s="16" t="n"/>
      <c r="AS327" s="16" t="n"/>
      <c r="AT327" s="16" t="n"/>
      <c r="AU327" s="16" t="n"/>
      <c r="AV327" s="16" t="n"/>
      <c r="AW327" s="16" t="n"/>
      <c r="AX327" s="16" t="n"/>
      <c r="AY327" s="16" t="n"/>
      <c r="AZ327" s="16" t="n"/>
      <c r="BA327" s="16" t="n"/>
      <c r="BB327" s="16" t="n"/>
      <c r="BC327" s="16" t="n"/>
      <c r="BD327" s="16" t="n"/>
      <c r="BE327" s="16" t="n"/>
      <c r="BF327" s="16" t="n"/>
      <c r="BG327" s="16" t="n"/>
      <c r="BH327" s="16" t="n"/>
      <c r="BI327" s="16" t="n"/>
      <c r="BJ327" s="16" t="n"/>
      <c r="BK327" s="16" t="n"/>
      <c r="BL327" s="16" t="n"/>
      <c r="BM327" s="16" t="n"/>
    </row>
    <row r="328" ht="13.5" customHeight="1" s="251">
      <c r="A328" s="16" t="n"/>
      <c r="B328" s="16" t="n"/>
      <c r="C328" s="16" t="n"/>
      <c r="D328" s="16" t="n"/>
      <c r="E328" s="16" t="n"/>
      <c r="F328" s="16" t="n"/>
      <c r="G328" s="226" t="n"/>
      <c r="H328" s="227" t="n"/>
      <c r="I328" s="227" t="n"/>
      <c r="J328" s="228" t="n"/>
      <c r="K328" s="16" t="n"/>
      <c r="L328" s="16" t="n"/>
      <c r="M328" s="16" t="n"/>
      <c r="N328" s="16" t="n"/>
      <c r="O328" s="16" t="n"/>
      <c r="P328" s="16" t="n"/>
      <c r="Q328" s="16" t="n"/>
      <c r="R328" s="16" t="n"/>
      <c r="S328" s="16" t="n"/>
      <c r="T328" s="16" t="n"/>
      <c r="U328" s="16" t="n"/>
      <c r="V328" s="16" t="n"/>
      <c r="W328" s="16" t="n"/>
      <c r="X328" s="16" t="n"/>
      <c r="Y328" s="16" t="n"/>
      <c r="Z328" s="16" t="n"/>
      <c r="AA328" s="16" t="n"/>
      <c r="AB328" s="16" t="n"/>
      <c r="AC328" s="16" t="n"/>
      <c r="AD328" s="16" t="n"/>
      <c r="AE328" s="16" t="n"/>
      <c r="AF328" s="16" t="n"/>
      <c r="AG328" s="16" t="n"/>
      <c r="AH328" s="16" t="n"/>
      <c r="AI328" s="16" t="n"/>
      <c r="AJ328" s="16" t="n"/>
      <c r="AK328" s="16" t="n"/>
      <c r="AL328" s="16" t="n"/>
      <c r="AM328" s="16" t="n"/>
      <c r="AN328" s="16" t="n"/>
      <c r="AO328" s="16" t="n"/>
      <c r="AP328" s="16" t="n"/>
      <c r="AQ328" s="16" t="n"/>
      <c r="AR328" s="16" t="n"/>
      <c r="AS328" s="16" t="n"/>
      <c r="AT328" s="16" t="n"/>
      <c r="AU328" s="16" t="n"/>
      <c r="AV328" s="16" t="n"/>
      <c r="AW328" s="16" t="n"/>
      <c r="AX328" s="16" t="n"/>
      <c r="AY328" s="16" t="n"/>
      <c r="AZ328" s="16" t="n"/>
      <c r="BA328" s="16" t="n"/>
      <c r="BB328" s="16" t="n"/>
      <c r="BC328" s="16" t="n"/>
      <c r="BD328" s="16" t="n"/>
      <c r="BE328" s="16" t="n"/>
      <c r="BF328" s="16" t="n"/>
      <c r="BG328" s="16" t="n"/>
      <c r="BH328" s="16" t="n"/>
      <c r="BI328" s="16" t="n"/>
      <c r="BJ328" s="16" t="n"/>
      <c r="BK328" s="16" t="n"/>
      <c r="BL328" s="16" t="n"/>
      <c r="BM328" s="16" t="n"/>
    </row>
    <row r="329" ht="13.5" customHeight="1" s="251">
      <c r="A329" s="16" t="n"/>
      <c r="B329" s="16" t="n"/>
      <c r="C329" s="16" t="n"/>
      <c r="D329" s="16" t="n"/>
      <c r="E329" s="16" t="n"/>
      <c r="F329" s="16" t="n"/>
      <c r="G329" s="16" t="n"/>
      <c r="H329" s="16" t="n"/>
      <c r="I329" s="16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  <c r="S329" s="16" t="n"/>
      <c r="T329" s="16" t="n"/>
      <c r="U329" s="16" t="n"/>
      <c r="V329" s="16" t="n"/>
      <c r="W329" s="16" t="n"/>
      <c r="X329" s="16" t="n"/>
      <c r="Y329" s="16" t="n"/>
      <c r="Z329" s="16" t="n"/>
      <c r="AA329" s="16" t="n"/>
      <c r="AB329" s="16" t="n"/>
      <c r="AC329" s="16" t="n"/>
      <c r="AD329" s="16" t="n"/>
      <c r="AE329" s="16" t="n"/>
      <c r="AF329" s="16" t="n"/>
      <c r="AG329" s="16" t="n"/>
      <c r="AH329" s="16" t="n"/>
      <c r="AI329" s="16" t="n"/>
      <c r="AJ329" s="16" t="n"/>
      <c r="AK329" s="16" t="n"/>
      <c r="AL329" s="16" t="n"/>
      <c r="AM329" s="16" t="n"/>
      <c r="AN329" s="16" t="n"/>
      <c r="AO329" s="16" t="n"/>
      <c r="AP329" s="16" t="n"/>
      <c r="AQ329" s="16" t="n"/>
      <c r="AR329" s="16" t="n"/>
      <c r="AS329" s="16" t="n"/>
      <c r="AT329" s="16" t="n"/>
      <c r="AU329" s="16" t="n"/>
      <c r="AV329" s="16" t="n"/>
      <c r="AW329" s="16" t="n"/>
      <c r="AX329" s="16" t="n"/>
      <c r="AY329" s="16" t="n"/>
      <c r="AZ329" s="16" t="n"/>
      <c r="BA329" s="16" t="n"/>
      <c r="BB329" s="16" t="n"/>
      <c r="BC329" s="16" t="n"/>
      <c r="BD329" s="16" t="n"/>
      <c r="BE329" s="16" t="n"/>
      <c r="BF329" s="16" t="n"/>
      <c r="BG329" s="16" t="n"/>
      <c r="BH329" s="16" t="n"/>
      <c r="BI329" s="16" t="n"/>
      <c r="BJ329" s="16" t="n"/>
      <c r="BK329" s="16" t="n"/>
      <c r="BL329" s="16" t="n"/>
      <c r="BM329" s="16" t="n"/>
    </row>
    <row r="330" ht="13.5" customHeight="1" s="251">
      <c r="A330" s="16" t="n"/>
      <c r="B330" s="16" t="n"/>
      <c r="C330" s="16" t="n"/>
      <c r="D330" s="16" t="n"/>
      <c r="E330" s="16" t="n"/>
      <c r="F330" s="16" t="n"/>
      <c r="G330" s="16" t="n"/>
      <c r="H330" s="16" t="n"/>
      <c r="I330" s="16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  <c r="S330" s="16" t="n"/>
      <c r="T330" s="16" t="n"/>
      <c r="U330" s="16" t="n"/>
      <c r="V330" s="16" t="n"/>
      <c r="W330" s="16" t="n"/>
      <c r="X330" s="16" t="n"/>
      <c r="Y330" s="16" t="n"/>
      <c r="Z330" s="16" t="n"/>
      <c r="AA330" s="16" t="n"/>
      <c r="AB330" s="16" t="n"/>
      <c r="AC330" s="16" t="n"/>
      <c r="AD330" s="16" t="n"/>
      <c r="AE330" s="16" t="n"/>
      <c r="AF330" s="16" t="n"/>
      <c r="AG330" s="16" t="n"/>
      <c r="AH330" s="16" t="n"/>
      <c r="AI330" s="16" t="n"/>
      <c r="AJ330" s="16" t="n"/>
      <c r="AK330" s="16" t="n"/>
      <c r="AL330" s="16" t="n"/>
      <c r="AM330" s="16" t="n"/>
      <c r="AN330" s="16" t="n"/>
      <c r="AO330" s="16" t="n"/>
      <c r="AP330" s="16" t="n"/>
      <c r="AQ330" s="16" t="n"/>
      <c r="AR330" s="16" t="n"/>
      <c r="AS330" s="16" t="n"/>
      <c r="AT330" s="16" t="n"/>
      <c r="AU330" s="16" t="n"/>
      <c r="AV330" s="16" t="n"/>
      <c r="AW330" s="16" t="n"/>
      <c r="AX330" s="16" t="n"/>
      <c r="AY330" s="16" t="n"/>
      <c r="AZ330" s="16" t="n"/>
      <c r="BA330" s="16" t="n"/>
      <c r="BB330" s="16" t="n"/>
      <c r="BC330" s="16" t="n"/>
      <c r="BD330" s="16" t="n"/>
      <c r="BE330" s="16" t="n"/>
      <c r="BF330" s="16" t="n"/>
      <c r="BG330" s="16" t="n"/>
      <c r="BH330" s="16" t="n"/>
      <c r="BI330" s="16" t="n"/>
      <c r="BJ330" s="16" t="n"/>
      <c r="BK330" s="16" t="n"/>
      <c r="BL330" s="16" t="n"/>
      <c r="BM330" s="16" t="n"/>
    </row>
    <row r="331" ht="13.5" customHeight="1" s="251">
      <c r="A331" s="16" t="n"/>
      <c r="B331" s="16" t="n"/>
      <c r="C331" s="16" t="n"/>
      <c r="D331" s="16" t="n"/>
      <c r="E331" s="16" t="n"/>
      <c r="F331" s="16" t="n"/>
      <c r="G331" s="16" t="n"/>
      <c r="H331" s="16" t="n"/>
      <c r="I331" s="16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  <c r="S331" s="16" t="n"/>
      <c r="T331" s="16" t="n"/>
      <c r="U331" s="16" t="n"/>
      <c r="V331" s="16" t="n"/>
      <c r="W331" s="16" t="n"/>
      <c r="X331" s="16" t="n"/>
      <c r="Y331" s="16" t="n"/>
      <c r="Z331" s="16" t="n"/>
      <c r="AA331" s="16" t="n"/>
      <c r="AB331" s="16" t="n"/>
      <c r="AC331" s="16" t="n"/>
      <c r="AD331" s="16" t="n"/>
      <c r="AE331" s="16" t="n"/>
      <c r="AF331" s="16" t="n"/>
      <c r="AG331" s="16" t="n"/>
      <c r="AH331" s="16" t="n"/>
      <c r="AI331" s="16" t="n"/>
      <c r="AJ331" s="16" t="n"/>
      <c r="AK331" s="16" t="n"/>
      <c r="AL331" s="16" t="n"/>
      <c r="AM331" s="16" t="n"/>
      <c r="AN331" s="16" t="n"/>
      <c r="AO331" s="16" t="n"/>
      <c r="AP331" s="16" t="n"/>
      <c r="AQ331" s="16" t="n"/>
      <c r="AR331" s="16" t="n"/>
      <c r="AS331" s="16" t="n"/>
      <c r="AT331" s="16" t="n"/>
      <c r="AU331" s="16" t="n"/>
      <c r="AV331" s="16" t="n"/>
      <c r="AW331" s="16" t="n"/>
      <c r="AX331" s="16" t="n"/>
      <c r="AY331" s="16" t="n"/>
      <c r="AZ331" s="16" t="n"/>
      <c r="BA331" s="16" t="n"/>
      <c r="BB331" s="16" t="n"/>
      <c r="BC331" s="16" t="n"/>
      <c r="BD331" s="16" t="n"/>
      <c r="BE331" s="16" t="n"/>
      <c r="BF331" s="16" t="n"/>
      <c r="BG331" s="16" t="n"/>
      <c r="BH331" s="16" t="n"/>
      <c r="BI331" s="16" t="n"/>
      <c r="BJ331" s="16" t="n"/>
      <c r="BK331" s="16" t="n"/>
      <c r="BL331" s="16" t="n"/>
      <c r="BM331" s="16" t="n"/>
    </row>
    <row r="332" ht="13.5" customHeight="1" s="251">
      <c r="A332" s="16" t="n"/>
      <c r="B332" s="16" t="n"/>
      <c r="C332" s="16" t="n"/>
      <c r="D332" s="16" t="n"/>
      <c r="E332" s="16" t="n"/>
      <c r="F332" s="16" t="n"/>
      <c r="G332" s="16" t="n"/>
      <c r="H332" s="16" t="n"/>
      <c r="I332" s="16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  <c r="S332" s="16" t="n"/>
      <c r="T332" s="16" t="n"/>
      <c r="U332" s="16" t="n"/>
      <c r="V332" s="16" t="n"/>
      <c r="W332" s="16" t="n"/>
      <c r="X332" s="16" t="n"/>
      <c r="Y332" s="16" t="n"/>
      <c r="Z332" s="16" t="n"/>
      <c r="AA332" s="16" t="n"/>
      <c r="AB332" s="16" t="n"/>
      <c r="AC332" s="16" t="n"/>
      <c r="AD332" s="16" t="n"/>
      <c r="AE332" s="16" t="n"/>
      <c r="AF332" s="16" t="n"/>
      <c r="AG332" s="16" t="n"/>
      <c r="AH332" s="16" t="n"/>
      <c r="AI332" s="16" t="n"/>
      <c r="AJ332" s="16" t="n"/>
      <c r="AK332" s="16" t="n"/>
      <c r="AL332" s="16" t="n"/>
      <c r="AM332" s="16" t="n"/>
      <c r="AN332" s="16" t="n"/>
      <c r="AO332" s="16" t="n"/>
      <c r="AP332" s="16" t="n"/>
      <c r="AQ332" s="16" t="n"/>
      <c r="AR332" s="16" t="n"/>
      <c r="AS332" s="16" t="n"/>
      <c r="AT332" s="16" t="n"/>
      <c r="AU332" s="16" t="n"/>
      <c r="AV332" s="16" t="n"/>
      <c r="AW332" s="16" t="n"/>
      <c r="AX332" s="16" t="n"/>
      <c r="AY332" s="16" t="n"/>
      <c r="AZ332" s="16" t="n"/>
      <c r="BA332" s="16" t="n"/>
      <c r="BB332" s="16" t="n"/>
      <c r="BC332" s="16" t="n"/>
      <c r="BD332" s="16" t="n"/>
      <c r="BE332" s="16" t="n"/>
      <c r="BF332" s="16" t="n"/>
      <c r="BG332" s="16" t="n"/>
      <c r="BH332" s="16" t="n"/>
      <c r="BI332" s="16" t="n"/>
      <c r="BJ332" s="16" t="n"/>
      <c r="BK332" s="16" t="n"/>
      <c r="BL332" s="16" t="n"/>
      <c r="BM332" s="16" t="n"/>
    </row>
    <row r="333" ht="13.5" customHeight="1" s="251">
      <c r="A333" s="16" t="n"/>
      <c r="B333" s="16" t="n"/>
      <c r="C333" s="16" t="n"/>
      <c r="D333" s="16" t="n"/>
      <c r="E333" s="16" t="n"/>
      <c r="F333" s="16" t="n"/>
      <c r="G333" s="16" t="n"/>
      <c r="H333" s="16" t="n"/>
      <c r="I333" s="16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  <c r="S333" s="16" t="n"/>
      <c r="T333" s="16" t="n"/>
      <c r="U333" s="16" t="n"/>
      <c r="V333" s="16" t="n"/>
      <c r="W333" s="16" t="n"/>
      <c r="X333" s="16" t="n"/>
      <c r="Y333" s="16" t="n"/>
      <c r="Z333" s="16" t="n"/>
      <c r="AA333" s="16" t="n"/>
      <c r="AB333" s="16" t="n"/>
      <c r="AC333" s="16" t="n"/>
      <c r="AD333" s="16" t="n"/>
      <c r="AE333" s="16" t="n"/>
      <c r="AF333" s="16" t="n"/>
      <c r="AG333" s="16" t="n"/>
      <c r="AH333" s="16" t="n"/>
      <c r="AI333" s="16" t="n"/>
      <c r="AJ333" s="16" t="n"/>
      <c r="AK333" s="16" t="n"/>
      <c r="AL333" s="16" t="n"/>
      <c r="AM333" s="16" t="n"/>
      <c r="AN333" s="16" t="n"/>
      <c r="AO333" s="16" t="n"/>
      <c r="AP333" s="16" t="n"/>
      <c r="AQ333" s="16" t="n"/>
      <c r="AR333" s="16" t="n"/>
      <c r="AS333" s="16" t="n"/>
      <c r="AT333" s="16" t="n"/>
      <c r="AU333" s="16" t="n"/>
      <c r="AV333" s="16" t="n"/>
      <c r="AW333" s="16" t="n"/>
      <c r="AX333" s="16" t="n"/>
      <c r="AY333" s="16" t="n"/>
      <c r="AZ333" s="16" t="n"/>
      <c r="BA333" s="16" t="n"/>
      <c r="BB333" s="16" t="n"/>
      <c r="BC333" s="16" t="n"/>
      <c r="BD333" s="16" t="n"/>
      <c r="BE333" s="16" t="n"/>
      <c r="BF333" s="16" t="n"/>
      <c r="BG333" s="16" t="n"/>
      <c r="BH333" s="16" t="n"/>
      <c r="BI333" s="16" t="n"/>
      <c r="BJ333" s="16" t="n"/>
      <c r="BK333" s="16" t="n"/>
      <c r="BL333" s="16" t="n"/>
      <c r="BM333" s="16" t="n"/>
    </row>
    <row r="334" ht="13.5" customHeight="1" s="251">
      <c r="A334" s="16" t="n"/>
      <c r="B334" s="16" t="n"/>
      <c r="C334" s="16" t="n"/>
      <c r="D334" s="16" t="n"/>
      <c r="E334" s="16" t="n"/>
      <c r="F334" s="16" t="n"/>
      <c r="G334" s="16" t="n"/>
      <c r="H334" s="16" t="n"/>
      <c r="I334" s="16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  <c r="S334" s="16" t="n"/>
      <c r="T334" s="16" t="n"/>
      <c r="U334" s="16" t="n"/>
      <c r="V334" s="16" t="n"/>
      <c r="W334" s="16" t="n"/>
      <c r="X334" s="16" t="n"/>
      <c r="Y334" s="16" t="n"/>
      <c r="Z334" s="16" t="n"/>
      <c r="AA334" s="16" t="n"/>
      <c r="AB334" s="16" t="n"/>
      <c r="AC334" s="16" t="n"/>
      <c r="AD334" s="16" t="n"/>
      <c r="AE334" s="16" t="n"/>
      <c r="AF334" s="16" t="n"/>
      <c r="AG334" s="16" t="n"/>
      <c r="AH334" s="16" t="n"/>
      <c r="AI334" s="16" t="n"/>
      <c r="AJ334" s="16" t="n"/>
      <c r="AK334" s="16" t="n"/>
      <c r="AL334" s="16" t="n"/>
      <c r="AM334" s="16" t="n"/>
      <c r="AN334" s="16" t="n"/>
      <c r="AO334" s="16" t="n"/>
      <c r="AP334" s="16" t="n"/>
      <c r="AQ334" s="16" t="n"/>
      <c r="AR334" s="16" t="n"/>
      <c r="AS334" s="16" t="n"/>
      <c r="AT334" s="16" t="n"/>
      <c r="AU334" s="16" t="n"/>
      <c r="AV334" s="16" t="n"/>
      <c r="AW334" s="16" t="n"/>
      <c r="AX334" s="16" t="n"/>
      <c r="AY334" s="16" t="n"/>
      <c r="AZ334" s="16" t="n"/>
      <c r="BA334" s="16" t="n"/>
      <c r="BB334" s="16" t="n"/>
      <c r="BC334" s="16" t="n"/>
      <c r="BD334" s="16" t="n"/>
      <c r="BE334" s="16" t="n"/>
      <c r="BF334" s="16" t="n"/>
      <c r="BG334" s="16" t="n"/>
      <c r="BH334" s="16" t="n"/>
      <c r="BI334" s="16" t="n"/>
      <c r="BJ334" s="16" t="n"/>
      <c r="BK334" s="16" t="n"/>
      <c r="BL334" s="16" t="n"/>
      <c r="BM334" s="16" t="n"/>
    </row>
    <row r="335" ht="13.5" customHeight="1" s="251">
      <c r="A335" s="16" t="n"/>
      <c r="B335" s="16" t="n"/>
      <c r="C335" s="16" t="n"/>
      <c r="D335" s="16" t="n"/>
      <c r="E335" s="16" t="n"/>
      <c r="F335" s="16" t="n"/>
      <c r="G335" s="16" t="n"/>
      <c r="H335" s="16" t="n"/>
      <c r="I335" s="16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  <c r="S335" s="16" t="n"/>
      <c r="T335" s="16" t="n"/>
      <c r="U335" s="16" t="n"/>
      <c r="V335" s="16" t="n"/>
      <c r="W335" s="16" t="n"/>
      <c r="X335" s="16" t="n"/>
      <c r="Y335" s="16" t="n"/>
      <c r="Z335" s="16" t="n"/>
      <c r="AA335" s="16" t="n"/>
      <c r="AB335" s="16" t="n"/>
      <c r="AC335" s="16" t="n"/>
      <c r="AD335" s="16" t="n"/>
      <c r="AE335" s="16" t="n"/>
      <c r="AF335" s="16" t="n"/>
      <c r="AG335" s="16" t="n"/>
      <c r="AH335" s="16" t="n"/>
      <c r="AI335" s="16" t="n"/>
      <c r="AJ335" s="16" t="n"/>
      <c r="AK335" s="16" t="n"/>
      <c r="AL335" s="16" t="n"/>
      <c r="AM335" s="16" t="n"/>
      <c r="AN335" s="16" t="n"/>
      <c r="AO335" s="16" t="n"/>
      <c r="AP335" s="16" t="n"/>
      <c r="AQ335" s="16" t="n"/>
      <c r="AR335" s="16" t="n"/>
      <c r="AS335" s="16" t="n"/>
      <c r="AT335" s="16" t="n"/>
      <c r="AU335" s="16" t="n"/>
      <c r="AV335" s="16" t="n"/>
      <c r="AW335" s="16" t="n"/>
      <c r="AX335" s="16" t="n"/>
      <c r="AY335" s="16" t="n"/>
      <c r="AZ335" s="16" t="n"/>
      <c r="BA335" s="16" t="n"/>
      <c r="BB335" s="16" t="n"/>
      <c r="BC335" s="16" t="n"/>
      <c r="BD335" s="16" t="n"/>
      <c r="BE335" s="16" t="n"/>
      <c r="BF335" s="16" t="n"/>
      <c r="BG335" s="16" t="n"/>
      <c r="BH335" s="16" t="n"/>
      <c r="BI335" s="16" t="n"/>
      <c r="BJ335" s="16" t="n"/>
      <c r="BK335" s="16" t="n"/>
      <c r="BL335" s="16" t="n"/>
      <c r="BM335" s="16" t="n"/>
    </row>
    <row r="336" ht="13.5" customHeight="1" s="251">
      <c r="A336" s="16" t="n"/>
      <c r="B336" s="16" t="n"/>
      <c r="C336" s="16" t="n"/>
      <c r="D336" s="16" t="n"/>
      <c r="E336" s="16" t="n"/>
      <c r="F336" s="16" t="n"/>
      <c r="G336" s="16" t="n"/>
      <c r="H336" s="16" t="n"/>
      <c r="I336" s="16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  <c r="S336" s="16" t="n"/>
      <c r="T336" s="16" t="n"/>
      <c r="U336" s="16" t="n"/>
      <c r="V336" s="16" t="n"/>
      <c r="W336" s="16" t="n"/>
      <c r="X336" s="16" t="n"/>
      <c r="Y336" s="16" t="n"/>
      <c r="Z336" s="16" t="n"/>
      <c r="AA336" s="16" t="n"/>
      <c r="AB336" s="16" t="n"/>
      <c r="AC336" s="16" t="n"/>
      <c r="AD336" s="16" t="n"/>
      <c r="AE336" s="16" t="n"/>
      <c r="AF336" s="16" t="n"/>
      <c r="AG336" s="16" t="n"/>
      <c r="AH336" s="16" t="n"/>
      <c r="AI336" s="16" t="n"/>
      <c r="AJ336" s="16" t="n"/>
      <c r="AK336" s="16" t="n"/>
      <c r="AL336" s="16" t="n"/>
      <c r="AM336" s="16" t="n"/>
      <c r="AN336" s="16" t="n"/>
      <c r="AO336" s="16" t="n"/>
      <c r="AP336" s="16" t="n"/>
      <c r="AQ336" s="16" t="n"/>
      <c r="AR336" s="16" t="n"/>
      <c r="AS336" s="16" t="n"/>
      <c r="AT336" s="16" t="n"/>
      <c r="AU336" s="16" t="n"/>
      <c r="AV336" s="16" t="n"/>
      <c r="AW336" s="16" t="n"/>
      <c r="AX336" s="16" t="n"/>
      <c r="AY336" s="16" t="n"/>
      <c r="AZ336" s="16" t="n"/>
      <c r="BA336" s="16" t="n"/>
      <c r="BB336" s="16" t="n"/>
      <c r="BC336" s="16" t="n"/>
      <c r="BD336" s="16" t="n"/>
      <c r="BE336" s="16" t="n"/>
      <c r="BF336" s="16" t="n"/>
      <c r="BG336" s="16" t="n"/>
      <c r="BH336" s="16" t="n"/>
      <c r="BI336" s="16" t="n"/>
      <c r="BJ336" s="16" t="n"/>
      <c r="BK336" s="16" t="n"/>
      <c r="BL336" s="16" t="n"/>
      <c r="BM336" s="16" t="n"/>
    </row>
    <row r="337" ht="13.5" customHeight="1" s="251">
      <c r="A337" s="16" t="n"/>
      <c r="B337" s="16" t="n"/>
      <c r="C337" s="16" t="n"/>
      <c r="D337" s="16" t="n"/>
      <c r="E337" s="16" t="n"/>
      <c r="F337" s="16" t="n"/>
      <c r="G337" s="16" t="n"/>
      <c r="H337" s="16" t="n"/>
      <c r="I337" s="16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  <c r="S337" s="16" t="n"/>
      <c r="T337" s="16" t="n"/>
      <c r="U337" s="16" t="n"/>
      <c r="V337" s="16" t="n"/>
      <c r="W337" s="16" t="n"/>
      <c r="X337" s="16" t="n"/>
      <c r="Y337" s="16" t="n"/>
      <c r="Z337" s="16" t="n"/>
      <c r="AA337" s="16" t="n"/>
      <c r="AB337" s="16" t="n"/>
      <c r="AC337" s="16" t="n"/>
      <c r="AD337" s="16" t="n"/>
      <c r="AE337" s="16" t="n"/>
      <c r="AF337" s="16" t="n"/>
      <c r="AG337" s="16" t="n"/>
      <c r="AH337" s="16" t="n"/>
      <c r="AI337" s="16" t="n"/>
      <c r="AJ337" s="16" t="n"/>
      <c r="AK337" s="16" t="n"/>
      <c r="AL337" s="16" t="n"/>
      <c r="AM337" s="16" t="n"/>
      <c r="AN337" s="16" t="n"/>
      <c r="AO337" s="16" t="n"/>
      <c r="AP337" s="16" t="n"/>
      <c r="AQ337" s="16" t="n"/>
      <c r="AR337" s="16" t="n"/>
      <c r="AS337" s="16" t="n"/>
      <c r="AT337" s="16" t="n"/>
      <c r="AU337" s="16" t="n"/>
      <c r="AV337" s="16" t="n"/>
      <c r="AW337" s="16" t="n"/>
      <c r="AX337" s="16" t="n"/>
      <c r="AY337" s="16" t="n"/>
      <c r="AZ337" s="16" t="n"/>
      <c r="BA337" s="16" t="n"/>
      <c r="BB337" s="16" t="n"/>
      <c r="BC337" s="16" t="n"/>
      <c r="BD337" s="16" t="n"/>
      <c r="BE337" s="16" t="n"/>
      <c r="BF337" s="16" t="n"/>
      <c r="BG337" s="16" t="n"/>
      <c r="BH337" s="16" t="n"/>
      <c r="BI337" s="16" t="n"/>
      <c r="BJ337" s="16" t="n"/>
      <c r="BK337" s="16" t="n"/>
      <c r="BL337" s="16" t="n"/>
      <c r="BM337" s="16" t="n"/>
    </row>
    <row r="338" ht="13.5" customHeight="1" s="251">
      <c r="A338" s="16" t="n"/>
      <c r="B338" s="16" t="n"/>
      <c r="C338" s="16" t="n"/>
      <c r="D338" s="16" t="n"/>
      <c r="E338" s="16" t="n"/>
      <c r="F338" s="16" t="n"/>
      <c r="G338" s="16" t="n"/>
      <c r="H338" s="16" t="n"/>
      <c r="I338" s="16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  <c r="S338" s="16" t="n"/>
      <c r="T338" s="16" t="n"/>
      <c r="U338" s="16" t="n"/>
      <c r="V338" s="16" t="n"/>
      <c r="W338" s="16" t="n"/>
      <c r="X338" s="16" t="n"/>
      <c r="Y338" s="16" t="n"/>
      <c r="Z338" s="16" t="n"/>
      <c r="AA338" s="16" t="n"/>
      <c r="AB338" s="16" t="n"/>
      <c r="AC338" s="16" t="n"/>
      <c r="AD338" s="16" t="n"/>
      <c r="AE338" s="16" t="n"/>
      <c r="AF338" s="16" t="n"/>
      <c r="AG338" s="16" t="n"/>
      <c r="AH338" s="16" t="n"/>
      <c r="AI338" s="16" t="n"/>
      <c r="AJ338" s="16" t="n"/>
      <c r="AK338" s="16" t="n"/>
      <c r="AL338" s="16" t="n"/>
      <c r="AM338" s="16" t="n"/>
      <c r="AN338" s="16" t="n"/>
      <c r="AO338" s="16" t="n"/>
      <c r="AP338" s="16" t="n"/>
      <c r="AQ338" s="16" t="n"/>
      <c r="AR338" s="16" t="n"/>
      <c r="AS338" s="16" t="n"/>
      <c r="AT338" s="16" t="n"/>
      <c r="AU338" s="16" t="n"/>
      <c r="AV338" s="16" t="n"/>
      <c r="AW338" s="16" t="n"/>
      <c r="AX338" s="16" t="n"/>
      <c r="AY338" s="16" t="n"/>
      <c r="AZ338" s="16" t="n"/>
      <c r="BA338" s="16" t="n"/>
      <c r="BB338" s="16" t="n"/>
      <c r="BC338" s="16" t="n"/>
      <c r="BD338" s="16" t="n"/>
      <c r="BE338" s="16" t="n"/>
      <c r="BF338" s="16" t="n"/>
      <c r="BG338" s="16" t="n"/>
      <c r="BH338" s="16" t="n"/>
      <c r="BI338" s="16" t="n"/>
      <c r="BJ338" s="16" t="n"/>
      <c r="BK338" s="16" t="n"/>
      <c r="BL338" s="16" t="n"/>
      <c r="BM338" s="16" t="n"/>
    </row>
    <row r="339" ht="13.5" customHeight="1" s="251">
      <c r="A339" s="16" t="n"/>
      <c r="B339" s="16" t="n"/>
      <c r="C339" s="16" t="n"/>
      <c r="D339" s="16" t="n"/>
      <c r="E339" s="16" t="n"/>
      <c r="F339" s="16" t="n"/>
      <c r="G339" s="16" t="n"/>
      <c r="H339" s="16" t="n"/>
      <c r="I339" s="16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  <c r="S339" s="16" t="n"/>
      <c r="T339" s="16" t="n"/>
      <c r="U339" s="16" t="n"/>
      <c r="V339" s="16" t="n"/>
      <c r="W339" s="16" t="n"/>
      <c r="X339" s="16" t="n"/>
      <c r="Y339" s="16" t="n"/>
      <c r="Z339" s="16" t="n"/>
      <c r="AA339" s="16" t="n"/>
      <c r="AB339" s="16" t="n"/>
      <c r="AC339" s="16" t="n"/>
      <c r="AD339" s="16" t="n"/>
      <c r="AE339" s="16" t="n"/>
      <c r="AF339" s="16" t="n"/>
      <c r="AG339" s="16" t="n"/>
      <c r="AH339" s="16" t="n"/>
      <c r="AI339" s="16" t="n"/>
      <c r="AJ339" s="16" t="n"/>
      <c r="AK339" s="16" t="n"/>
      <c r="AL339" s="16" t="n"/>
      <c r="AM339" s="16" t="n"/>
      <c r="AN339" s="16" t="n"/>
      <c r="AO339" s="16" t="n"/>
      <c r="AP339" s="16" t="n"/>
      <c r="AQ339" s="16" t="n"/>
      <c r="AR339" s="16" t="n"/>
      <c r="AS339" s="16" t="n"/>
      <c r="AT339" s="16" t="n"/>
      <c r="AU339" s="16" t="n"/>
      <c r="AV339" s="16" t="n"/>
      <c r="AW339" s="16" t="n"/>
      <c r="AX339" s="16" t="n"/>
      <c r="AY339" s="16" t="n"/>
      <c r="AZ339" s="16" t="n"/>
      <c r="BA339" s="16" t="n"/>
      <c r="BB339" s="16" t="n"/>
      <c r="BC339" s="16" t="n"/>
      <c r="BD339" s="16" t="n"/>
      <c r="BE339" s="16" t="n"/>
      <c r="BF339" s="16" t="n"/>
      <c r="BG339" s="16" t="n"/>
      <c r="BH339" s="16" t="n"/>
      <c r="BI339" s="16" t="n"/>
      <c r="BJ339" s="16" t="n"/>
      <c r="BK339" s="16" t="n"/>
      <c r="BL339" s="16" t="n"/>
      <c r="BM339" s="16" t="n"/>
    </row>
    <row r="340" ht="13.5" customHeight="1" s="251">
      <c r="A340" s="16" t="n"/>
      <c r="B340" s="16" t="n"/>
      <c r="C340" s="16" t="n"/>
      <c r="D340" s="16" t="n"/>
      <c r="E340" s="16" t="n"/>
      <c r="F340" s="16" t="n"/>
      <c r="G340" s="16" t="n"/>
      <c r="H340" s="16" t="n"/>
      <c r="I340" s="16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  <c r="S340" s="16" t="n"/>
      <c r="T340" s="16" t="n"/>
      <c r="U340" s="16" t="n"/>
      <c r="V340" s="16" t="n"/>
      <c r="W340" s="16" t="n"/>
      <c r="X340" s="16" t="n"/>
      <c r="Y340" s="16" t="n"/>
      <c r="Z340" s="16" t="n"/>
      <c r="AA340" s="16" t="n"/>
      <c r="AB340" s="16" t="n"/>
      <c r="AC340" s="16" t="n"/>
      <c r="AD340" s="16" t="n"/>
      <c r="AE340" s="16" t="n"/>
      <c r="AF340" s="16" t="n"/>
      <c r="AG340" s="16" t="n"/>
      <c r="AH340" s="16" t="n"/>
      <c r="AI340" s="16" t="n"/>
      <c r="AJ340" s="16" t="n"/>
      <c r="AK340" s="16" t="n"/>
      <c r="AL340" s="16" t="n"/>
      <c r="AM340" s="16" t="n"/>
      <c r="AN340" s="16" t="n"/>
      <c r="AO340" s="16" t="n"/>
      <c r="AP340" s="16" t="n"/>
      <c r="AQ340" s="16" t="n"/>
      <c r="AR340" s="16" t="n"/>
      <c r="AS340" s="16" t="n"/>
      <c r="AT340" s="16" t="n"/>
      <c r="AU340" s="16" t="n"/>
      <c r="AV340" s="16" t="n"/>
      <c r="AW340" s="16" t="n"/>
      <c r="AX340" s="16" t="n"/>
      <c r="AY340" s="16" t="n"/>
      <c r="AZ340" s="16" t="n"/>
      <c r="BA340" s="16" t="n"/>
      <c r="BB340" s="16" t="n"/>
      <c r="BC340" s="16" t="n"/>
      <c r="BD340" s="16" t="n"/>
      <c r="BE340" s="16" t="n"/>
      <c r="BF340" s="16" t="n"/>
      <c r="BG340" s="16" t="n"/>
      <c r="BH340" s="16" t="n"/>
      <c r="BI340" s="16" t="n"/>
      <c r="BJ340" s="16" t="n"/>
      <c r="BK340" s="16" t="n"/>
      <c r="BL340" s="16" t="n"/>
      <c r="BM340" s="16" t="n"/>
    </row>
    <row r="341" ht="13.5" customHeight="1" s="251">
      <c r="A341" s="16" t="n"/>
      <c r="B341" s="16" t="n"/>
      <c r="C341" s="16" t="n"/>
      <c r="D341" s="16" t="n"/>
      <c r="E341" s="16" t="n"/>
      <c r="F341" s="16" t="n"/>
      <c r="G341" s="16" t="n"/>
      <c r="H341" s="16" t="n"/>
      <c r="I341" s="16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  <c r="S341" s="16" t="n"/>
      <c r="T341" s="16" t="n"/>
      <c r="U341" s="16" t="n"/>
      <c r="V341" s="16" t="n"/>
      <c r="W341" s="16" t="n"/>
      <c r="X341" s="16" t="n"/>
      <c r="Y341" s="16" t="n"/>
      <c r="Z341" s="16" t="n"/>
      <c r="AA341" s="16" t="n"/>
      <c r="AB341" s="16" t="n"/>
      <c r="AC341" s="16" t="n"/>
      <c r="AD341" s="16" t="n"/>
      <c r="AE341" s="16" t="n"/>
      <c r="AF341" s="16" t="n"/>
      <c r="AG341" s="16" t="n"/>
      <c r="AH341" s="16" t="n"/>
      <c r="AI341" s="16" t="n"/>
      <c r="AJ341" s="16" t="n"/>
      <c r="AK341" s="16" t="n"/>
      <c r="AL341" s="16" t="n"/>
      <c r="AM341" s="16" t="n"/>
      <c r="AN341" s="16" t="n"/>
      <c r="AO341" s="16" t="n"/>
      <c r="AP341" s="16" t="n"/>
      <c r="AQ341" s="16" t="n"/>
      <c r="AR341" s="16" t="n"/>
      <c r="AS341" s="16" t="n"/>
      <c r="AT341" s="16" t="n"/>
      <c r="AU341" s="16" t="n"/>
      <c r="AV341" s="16" t="n"/>
      <c r="AW341" s="16" t="n"/>
      <c r="AX341" s="16" t="n"/>
      <c r="AY341" s="16" t="n"/>
      <c r="AZ341" s="16" t="n"/>
      <c r="BA341" s="16" t="n"/>
      <c r="BB341" s="16" t="n"/>
      <c r="BC341" s="16" t="n"/>
      <c r="BD341" s="16" t="n"/>
      <c r="BE341" s="16" t="n"/>
      <c r="BF341" s="16" t="n"/>
      <c r="BG341" s="16" t="n"/>
      <c r="BH341" s="16" t="n"/>
      <c r="BI341" s="16" t="n"/>
      <c r="BJ341" s="16" t="n"/>
      <c r="BK341" s="16" t="n"/>
      <c r="BL341" s="16" t="n"/>
      <c r="BM341" s="16" t="n"/>
    </row>
    <row r="342" ht="13.5" customHeight="1" s="251">
      <c r="A342" s="16" t="n"/>
      <c r="B342" s="16" t="n"/>
      <c r="C342" s="16" t="n"/>
      <c r="D342" s="16" t="n"/>
      <c r="E342" s="16" t="n"/>
      <c r="F342" s="16" t="n"/>
      <c r="G342" s="16" t="n"/>
      <c r="H342" s="16" t="n"/>
      <c r="I342" s="16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  <c r="S342" s="16" t="n"/>
      <c r="T342" s="16" t="n"/>
      <c r="U342" s="16" t="n"/>
      <c r="V342" s="16" t="n"/>
      <c r="W342" s="16" t="n"/>
      <c r="X342" s="16" t="n"/>
      <c r="Y342" s="16" t="n"/>
      <c r="Z342" s="16" t="n"/>
      <c r="AA342" s="16" t="n"/>
      <c r="AB342" s="16" t="n"/>
      <c r="AC342" s="16" t="n"/>
      <c r="AD342" s="16" t="n"/>
      <c r="AE342" s="16" t="n"/>
      <c r="AF342" s="16" t="n"/>
      <c r="AG342" s="16" t="n"/>
      <c r="AH342" s="16" t="n"/>
      <c r="AI342" s="16" t="n"/>
      <c r="AJ342" s="16" t="n"/>
      <c r="AK342" s="16" t="n"/>
      <c r="AL342" s="16" t="n"/>
      <c r="AM342" s="16" t="n"/>
      <c r="AN342" s="16" t="n"/>
      <c r="AO342" s="16" t="n"/>
      <c r="AP342" s="16" t="n"/>
      <c r="AQ342" s="16" t="n"/>
      <c r="AR342" s="16" t="n"/>
      <c r="AS342" s="16" t="n"/>
      <c r="AT342" s="16" t="n"/>
      <c r="AU342" s="16" t="n"/>
      <c r="AV342" s="16" t="n"/>
      <c r="AW342" s="16" t="n"/>
      <c r="AX342" s="16" t="n"/>
      <c r="AY342" s="16" t="n"/>
      <c r="AZ342" s="16" t="n"/>
      <c r="BA342" s="16" t="n"/>
      <c r="BB342" s="16" t="n"/>
      <c r="BC342" s="16" t="n"/>
      <c r="BD342" s="16" t="n"/>
      <c r="BE342" s="16" t="n"/>
      <c r="BF342" s="16" t="n"/>
      <c r="BG342" s="16" t="n"/>
      <c r="BH342" s="16" t="n"/>
      <c r="BI342" s="16" t="n"/>
      <c r="BJ342" s="16" t="n"/>
      <c r="BK342" s="16" t="n"/>
      <c r="BL342" s="16" t="n"/>
      <c r="BM342" s="16" t="n"/>
    </row>
    <row r="343" ht="13.5" customHeight="1" s="251">
      <c r="A343" s="16" t="n"/>
      <c r="B343" s="16" t="n"/>
      <c r="C343" s="16" t="n"/>
      <c r="D343" s="16" t="n"/>
      <c r="E343" s="16" t="n"/>
      <c r="F343" s="16" t="n"/>
      <c r="G343" s="16" t="n"/>
      <c r="H343" s="16" t="n"/>
      <c r="I343" s="16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  <c r="S343" s="16" t="n"/>
      <c r="T343" s="16" t="n"/>
      <c r="U343" s="16" t="n"/>
      <c r="V343" s="16" t="n"/>
      <c r="W343" s="16" t="n"/>
      <c r="X343" s="16" t="n"/>
      <c r="Y343" s="16" t="n"/>
      <c r="Z343" s="16" t="n"/>
      <c r="AA343" s="16" t="n"/>
      <c r="AB343" s="16" t="n"/>
      <c r="AC343" s="16" t="n"/>
      <c r="AD343" s="16" t="n"/>
      <c r="AE343" s="16" t="n"/>
      <c r="AF343" s="16" t="n"/>
      <c r="AG343" s="16" t="n"/>
      <c r="AH343" s="16" t="n"/>
      <c r="AI343" s="16" t="n"/>
      <c r="AJ343" s="16" t="n"/>
      <c r="AK343" s="16" t="n"/>
      <c r="AL343" s="16" t="n"/>
      <c r="AM343" s="16" t="n"/>
      <c r="AN343" s="16" t="n"/>
      <c r="AO343" s="16" t="n"/>
      <c r="AP343" s="16" t="n"/>
      <c r="AQ343" s="16" t="n"/>
      <c r="AR343" s="16" t="n"/>
      <c r="AS343" s="16" t="n"/>
      <c r="AT343" s="16" t="n"/>
      <c r="AU343" s="16" t="n"/>
      <c r="AV343" s="16" t="n"/>
      <c r="AW343" s="16" t="n"/>
      <c r="AX343" s="16" t="n"/>
      <c r="AY343" s="16" t="n"/>
      <c r="AZ343" s="16" t="n"/>
      <c r="BA343" s="16" t="n"/>
      <c r="BB343" s="16" t="n"/>
      <c r="BC343" s="16" t="n"/>
      <c r="BD343" s="16" t="n"/>
      <c r="BE343" s="16" t="n"/>
      <c r="BF343" s="16" t="n"/>
      <c r="BG343" s="16" t="n"/>
      <c r="BH343" s="16" t="n"/>
      <c r="BI343" s="16" t="n"/>
      <c r="BJ343" s="16" t="n"/>
      <c r="BK343" s="16" t="n"/>
      <c r="BL343" s="16" t="n"/>
      <c r="BM343" s="16" t="n"/>
    </row>
    <row r="344" ht="13.5" customHeight="1" s="251">
      <c r="A344" s="16" t="n"/>
      <c r="B344" s="16" t="n"/>
      <c r="C344" s="16" t="n"/>
      <c r="D344" s="16" t="n"/>
      <c r="E344" s="16" t="n"/>
      <c r="F344" s="16" t="n"/>
      <c r="G344" s="16" t="n"/>
      <c r="H344" s="16" t="n"/>
      <c r="I344" s="16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  <c r="S344" s="16" t="n"/>
      <c r="T344" s="16" t="n"/>
      <c r="U344" s="16" t="n"/>
      <c r="V344" s="16" t="n"/>
      <c r="W344" s="16" t="n"/>
      <c r="X344" s="16" t="n"/>
      <c r="Y344" s="16" t="n"/>
      <c r="Z344" s="16" t="n"/>
      <c r="AA344" s="16" t="n"/>
      <c r="AB344" s="16" t="n"/>
      <c r="AC344" s="16" t="n"/>
      <c r="AD344" s="16" t="n"/>
      <c r="AE344" s="16" t="n"/>
      <c r="AF344" s="16" t="n"/>
      <c r="AG344" s="16" t="n"/>
      <c r="AH344" s="16" t="n"/>
      <c r="AI344" s="16" t="n"/>
      <c r="AJ344" s="16" t="n"/>
      <c r="AK344" s="16" t="n"/>
      <c r="AL344" s="16" t="n"/>
      <c r="AM344" s="16" t="n"/>
      <c r="AN344" s="16" t="n"/>
      <c r="AO344" s="16" t="n"/>
      <c r="AP344" s="16" t="n"/>
      <c r="AQ344" s="16" t="n"/>
      <c r="AR344" s="16" t="n"/>
      <c r="AS344" s="16" t="n"/>
      <c r="AT344" s="16" t="n"/>
      <c r="AU344" s="16" t="n"/>
      <c r="AV344" s="16" t="n"/>
      <c r="AW344" s="16" t="n"/>
      <c r="AX344" s="16" t="n"/>
      <c r="AY344" s="16" t="n"/>
      <c r="AZ344" s="16" t="n"/>
      <c r="BA344" s="16" t="n"/>
      <c r="BB344" s="16" t="n"/>
      <c r="BC344" s="16" t="n"/>
      <c r="BD344" s="16" t="n"/>
      <c r="BE344" s="16" t="n"/>
      <c r="BF344" s="16" t="n"/>
      <c r="BG344" s="16" t="n"/>
      <c r="BH344" s="16" t="n"/>
      <c r="BI344" s="16" t="n"/>
      <c r="BJ344" s="16" t="n"/>
      <c r="BK344" s="16" t="n"/>
      <c r="BL344" s="16" t="n"/>
      <c r="BM344" s="16" t="n"/>
    </row>
    <row r="345" ht="13.5" customHeight="1" s="251">
      <c r="A345" s="16" t="n"/>
      <c r="B345" s="16" t="n"/>
      <c r="C345" s="16" t="n"/>
      <c r="D345" s="16" t="n"/>
      <c r="E345" s="16" t="n"/>
      <c r="F345" s="16" t="n"/>
      <c r="G345" s="16" t="n"/>
      <c r="H345" s="16" t="n"/>
      <c r="I345" s="16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  <c r="S345" s="16" t="n"/>
      <c r="T345" s="16" t="n"/>
      <c r="U345" s="16" t="n"/>
      <c r="V345" s="16" t="n"/>
      <c r="W345" s="16" t="n"/>
      <c r="X345" s="16" t="n"/>
      <c r="Y345" s="16" t="n"/>
      <c r="Z345" s="16" t="n"/>
      <c r="AA345" s="16" t="n"/>
      <c r="AB345" s="16" t="n"/>
      <c r="AC345" s="16" t="n"/>
      <c r="AD345" s="16" t="n"/>
      <c r="AE345" s="16" t="n"/>
      <c r="AF345" s="16" t="n"/>
      <c r="AG345" s="16" t="n"/>
      <c r="AH345" s="16" t="n"/>
      <c r="AI345" s="16" t="n"/>
      <c r="AJ345" s="16" t="n"/>
      <c r="AK345" s="16" t="n"/>
      <c r="AL345" s="16" t="n"/>
      <c r="AM345" s="16" t="n"/>
      <c r="AN345" s="16" t="n"/>
      <c r="AO345" s="16" t="n"/>
      <c r="AP345" s="16" t="n"/>
      <c r="AQ345" s="16" t="n"/>
      <c r="AR345" s="16" t="n"/>
      <c r="AS345" s="16" t="n"/>
      <c r="AT345" s="16" t="n"/>
      <c r="AU345" s="16" t="n"/>
      <c r="AV345" s="16" t="n"/>
      <c r="AW345" s="16" t="n"/>
      <c r="AX345" s="16" t="n"/>
      <c r="AY345" s="16" t="n"/>
      <c r="AZ345" s="16" t="n"/>
      <c r="BA345" s="16" t="n"/>
      <c r="BB345" s="16" t="n"/>
      <c r="BC345" s="16" t="n"/>
      <c r="BD345" s="16" t="n"/>
      <c r="BE345" s="16" t="n"/>
      <c r="BF345" s="16" t="n"/>
      <c r="BG345" s="16" t="n"/>
      <c r="BH345" s="16" t="n"/>
      <c r="BI345" s="16" t="n"/>
      <c r="BJ345" s="16" t="n"/>
      <c r="BK345" s="16" t="n"/>
      <c r="BL345" s="16" t="n"/>
      <c r="BM345" s="16" t="n"/>
    </row>
    <row r="346" ht="13.5" customHeight="1" s="251">
      <c r="A346" s="16" t="n"/>
      <c r="B346" s="16" t="n"/>
      <c r="C346" s="16" t="n"/>
      <c r="D346" s="16" t="n"/>
      <c r="E346" s="16" t="n"/>
      <c r="F346" s="16" t="n"/>
      <c r="G346" s="16" t="n"/>
      <c r="H346" s="16" t="n"/>
      <c r="I346" s="16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  <c r="S346" s="16" t="n"/>
      <c r="T346" s="16" t="n"/>
      <c r="U346" s="16" t="n"/>
      <c r="V346" s="16" t="n"/>
      <c r="W346" s="16" t="n"/>
      <c r="X346" s="16" t="n"/>
      <c r="Y346" s="16" t="n"/>
      <c r="Z346" s="16" t="n"/>
      <c r="AA346" s="16" t="n"/>
      <c r="AB346" s="16" t="n"/>
      <c r="AC346" s="16" t="n"/>
      <c r="AD346" s="16" t="n"/>
      <c r="AE346" s="16" t="n"/>
      <c r="AF346" s="16" t="n"/>
      <c r="AG346" s="16" t="n"/>
      <c r="AH346" s="16" t="n"/>
      <c r="AI346" s="16" t="n"/>
      <c r="AJ346" s="16" t="n"/>
      <c r="AK346" s="16" t="n"/>
      <c r="AL346" s="16" t="n"/>
      <c r="AM346" s="16" t="n"/>
      <c r="AN346" s="16" t="n"/>
      <c r="AO346" s="16" t="n"/>
      <c r="AP346" s="16" t="n"/>
      <c r="AQ346" s="16" t="n"/>
      <c r="AR346" s="16" t="n"/>
      <c r="AS346" s="16" t="n"/>
      <c r="AT346" s="16" t="n"/>
      <c r="AU346" s="16" t="n"/>
      <c r="AV346" s="16" t="n"/>
      <c r="AW346" s="16" t="n"/>
      <c r="AX346" s="16" t="n"/>
      <c r="AY346" s="16" t="n"/>
      <c r="AZ346" s="16" t="n"/>
      <c r="BA346" s="16" t="n"/>
      <c r="BB346" s="16" t="n"/>
      <c r="BC346" s="16" t="n"/>
      <c r="BD346" s="16" t="n"/>
      <c r="BE346" s="16" t="n"/>
      <c r="BF346" s="16" t="n"/>
      <c r="BG346" s="16" t="n"/>
      <c r="BH346" s="16" t="n"/>
      <c r="BI346" s="16" t="n"/>
      <c r="BJ346" s="16" t="n"/>
      <c r="BK346" s="16" t="n"/>
      <c r="BL346" s="16" t="n"/>
      <c r="BM346" s="16" t="n"/>
    </row>
    <row r="347" ht="13.5" customHeight="1" s="251">
      <c r="A347" s="16" t="n"/>
      <c r="B347" s="16" t="n"/>
      <c r="C347" s="16" t="n"/>
      <c r="D347" s="16" t="n"/>
      <c r="E347" s="16" t="n"/>
      <c r="F347" s="16" t="n"/>
      <c r="G347" s="16" t="n"/>
      <c r="H347" s="16" t="n"/>
      <c r="I347" s="16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  <c r="S347" s="16" t="n"/>
      <c r="T347" s="16" t="n"/>
      <c r="U347" s="16" t="n"/>
      <c r="V347" s="16" t="n"/>
      <c r="W347" s="16" t="n"/>
      <c r="X347" s="16" t="n"/>
      <c r="Y347" s="16" t="n"/>
      <c r="Z347" s="16" t="n"/>
      <c r="AA347" s="16" t="n"/>
      <c r="AB347" s="16" t="n"/>
      <c r="AC347" s="16" t="n"/>
      <c r="AD347" s="16" t="n"/>
      <c r="AE347" s="16" t="n"/>
      <c r="AF347" s="16" t="n"/>
      <c r="AG347" s="16" t="n"/>
      <c r="AH347" s="16" t="n"/>
      <c r="AI347" s="16" t="n"/>
      <c r="AJ347" s="16" t="n"/>
      <c r="AK347" s="16" t="n"/>
      <c r="AL347" s="16" t="n"/>
      <c r="AM347" s="16" t="n"/>
      <c r="AN347" s="16" t="n"/>
      <c r="AO347" s="16" t="n"/>
      <c r="AP347" s="16" t="n"/>
      <c r="AQ347" s="16" t="n"/>
      <c r="AR347" s="16" t="n"/>
      <c r="AS347" s="16" t="n"/>
      <c r="AT347" s="16" t="n"/>
      <c r="AU347" s="16" t="n"/>
      <c r="AV347" s="16" t="n"/>
      <c r="AW347" s="16" t="n"/>
      <c r="AX347" s="16" t="n"/>
      <c r="AY347" s="16" t="n"/>
      <c r="AZ347" s="16" t="n"/>
      <c r="BA347" s="16" t="n"/>
      <c r="BB347" s="16" t="n"/>
      <c r="BC347" s="16" t="n"/>
      <c r="BD347" s="16" t="n"/>
      <c r="BE347" s="16" t="n"/>
      <c r="BF347" s="16" t="n"/>
      <c r="BG347" s="16" t="n"/>
      <c r="BH347" s="16" t="n"/>
      <c r="BI347" s="16" t="n"/>
      <c r="BJ347" s="16" t="n"/>
      <c r="BK347" s="16" t="n"/>
      <c r="BL347" s="16" t="n"/>
      <c r="BM347" s="16" t="n"/>
    </row>
    <row r="348" ht="13.5" customHeight="1" s="251">
      <c r="A348" s="16" t="n"/>
      <c r="B348" s="16" t="n"/>
      <c r="C348" s="16" t="n"/>
      <c r="D348" s="16" t="n"/>
      <c r="E348" s="16" t="n"/>
      <c r="F348" s="16" t="n"/>
      <c r="G348" s="16" t="n"/>
      <c r="H348" s="16" t="n"/>
      <c r="I348" s="16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  <c r="S348" s="16" t="n"/>
      <c r="T348" s="16" t="n"/>
      <c r="U348" s="16" t="n"/>
      <c r="V348" s="16" t="n"/>
      <c r="W348" s="16" t="n"/>
      <c r="X348" s="16" t="n"/>
      <c r="Y348" s="16" t="n"/>
      <c r="Z348" s="16" t="n"/>
      <c r="AA348" s="16" t="n"/>
      <c r="AB348" s="16" t="n"/>
      <c r="AC348" s="16" t="n"/>
      <c r="AD348" s="16" t="n"/>
      <c r="AE348" s="16" t="n"/>
      <c r="AF348" s="16" t="n"/>
      <c r="AG348" s="16" t="n"/>
      <c r="AH348" s="16" t="n"/>
      <c r="AI348" s="16" t="n"/>
      <c r="AJ348" s="16" t="n"/>
      <c r="AK348" s="16" t="n"/>
      <c r="AL348" s="16" t="n"/>
      <c r="AM348" s="16" t="n"/>
      <c r="AN348" s="16" t="n"/>
      <c r="AO348" s="16" t="n"/>
      <c r="AP348" s="16" t="n"/>
      <c r="AQ348" s="16" t="n"/>
      <c r="AR348" s="16" t="n"/>
      <c r="AS348" s="16" t="n"/>
      <c r="AT348" s="16" t="n"/>
      <c r="AU348" s="16" t="n"/>
      <c r="AV348" s="16" t="n"/>
      <c r="AW348" s="16" t="n"/>
      <c r="AX348" s="16" t="n"/>
      <c r="AY348" s="16" t="n"/>
      <c r="AZ348" s="16" t="n"/>
      <c r="BA348" s="16" t="n"/>
      <c r="BB348" s="16" t="n"/>
      <c r="BC348" s="16" t="n"/>
      <c r="BD348" s="16" t="n"/>
      <c r="BE348" s="16" t="n"/>
      <c r="BF348" s="16" t="n"/>
      <c r="BG348" s="16" t="n"/>
      <c r="BH348" s="16" t="n"/>
      <c r="BI348" s="16" t="n"/>
      <c r="BJ348" s="16" t="n"/>
      <c r="BK348" s="16" t="n"/>
      <c r="BL348" s="16" t="n"/>
      <c r="BM348" s="16" t="n"/>
    </row>
    <row r="349" ht="13.5" customHeight="1" s="251">
      <c r="A349" s="16" t="n"/>
      <c r="B349" s="16" t="n"/>
      <c r="C349" s="16" t="n"/>
      <c r="D349" s="16" t="n"/>
      <c r="E349" s="16" t="n"/>
      <c r="F349" s="16" t="n"/>
      <c r="G349" s="16" t="n"/>
      <c r="H349" s="16" t="n"/>
      <c r="I349" s="16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  <c r="S349" s="16" t="n"/>
      <c r="T349" s="16" t="n"/>
      <c r="U349" s="16" t="n"/>
      <c r="V349" s="16" t="n"/>
      <c r="W349" s="16" t="n"/>
      <c r="X349" s="16" t="n"/>
      <c r="Y349" s="16" t="n"/>
      <c r="Z349" s="16" t="n"/>
      <c r="AA349" s="16" t="n"/>
      <c r="AB349" s="16" t="n"/>
      <c r="AC349" s="16" t="n"/>
      <c r="AD349" s="16" t="n"/>
      <c r="AE349" s="16" t="n"/>
      <c r="AF349" s="16" t="n"/>
      <c r="AG349" s="16" t="n"/>
      <c r="AH349" s="16" t="n"/>
      <c r="AI349" s="16" t="n"/>
      <c r="AJ349" s="16" t="n"/>
      <c r="AK349" s="16" t="n"/>
      <c r="AL349" s="16" t="n"/>
      <c r="AM349" s="16" t="n"/>
      <c r="AN349" s="16" t="n"/>
      <c r="AO349" s="16" t="n"/>
      <c r="AP349" s="16" t="n"/>
      <c r="AQ349" s="16" t="n"/>
      <c r="AR349" s="16" t="n"/>
      <c r="AS349" s="16" t="n"/>
      <c r="AT349" s="16" t="n"/>
      <c r="AU349" s="16" t="n"/>
      <c r="AV349" s="16" t="n"/>
      <c r="AW349" s="16" t="n"/>
      <c r="AX349" s="16" t="n"/>
      <c r="AY349" s="16" t="n"/>
      <c r="AZ349" s="16" t="n"/>
      <c r="BA349" s="16" t="n"/>
      <c r="BB349" s="16" t="n"/>
      <c r="BC349" s="16" t="n"/>
      <c r="BD349" s="16" t="n"/>
      <c r="BE349" s="16" t="n"/>
      <c r="BF349" s="16" t="n"/>
      <c r="BG349" s="16" t="n"/>
      <c r="BH349" s="16" t="n"/>
      <c r="BI349" s="16" t="n"/>
      <c r="BJ349" s="16" t="n"/>
      <c r="BK349" s="16" t="n"/>
      <c r="BL349" s="16" t="n"/>
      <c r="BM349" s="16" t="n"/>
    </row>
    <row r="350" ht="13.5" customHeight="1" s="251">
      <c r="A350" s="16" t="n"/>
      <c r="B350" s="16" t="n"/>
      <c r="C350" s="16" t="n"/>
      <c r="D350" s="16" t="n"/>
      <c r="E350" s="16" t="n"/>
      <c r="F350" s="16" t="n"/>
      <c r="G350" s="16" t="n"/>
      <c r="H350" s="16" t="n"/>
      <c r="I350" s="16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  <c r="S350" s="16" t="n"/>
      <c r="T350" s="16" t="n"/>
      <c r="U350" s="16" t="n"/>
      <c r="V350" s="16" t="n"/>
      <c r="W350" s="16" t="n"/>
      <c r="X350" s="16" t="n"/>
      <c r="Y350" s="16" t="n"/>
      <c r="Z350" s="16" t="n"/>
      <c r="AA350" s="16" t="n"/>
      <c r="AB350" s="16" t="n"/>
      <c r="AC350" s="16" t="n"/>
      <c r="AD350" s="16" t="n"/>
      <c r="AE350" s="16" t="n"/>
      <c r="AF350" s="16" t="n"/>
      <c r="AG350" s="16" t="n"/>
      <c r="AH350" s="16" t="n"/>
      <c r="AI350" s="16" t="n"/>
      <c r="AJ350" s="16" t="n"/>
      <c r="AK350" s="16" t="n"/>
      <c r="AL350" s="16" t="n"/>
      <c r="AM350" s="16" t="n"/>
      <c r="AN350" s="16" t="n"/>
      <c r="AO350" s="16" t="n"/>
      <c r="AP350" s="16" t="n"/>
      <c r="AQ350" s="16" t="n"/>
      <c r="AR350" s="16" t="n"/>
      <c r="AS350" s="16" t="n"/>
      <c r="AT350" s="16" t="n"/>
      <c r="AU350" s="16" t="n"/>
      <c r="AV350" s="16" t="n"/>
      <c r="AW350" s="16" t="n"/>
      <c r="AX350" s="16" t="n"/>
      <c r="AY350" s="16" t="n"/>
      <c r="AZ350" s="16" t="n"/>
      <c r="BA350" s="16" t="n"/>
      <c r="BB350" s="16" t="n"/>
      <c r="BC350" s="16" t="n"/>
      <c r="BD350" s="16" t="n"/>
      <c r="BE350" s="16" t="n"/>
      <c r="BF350" s="16" t="n"/>
      <c r="BG350" s="16" t="n"/>
      <c r="BH350" s="16" t="n"/>
      <c r="BI350" s="16" t="n"/>
      <c r="BJ350" s="16" t="n"/>
      <c r="BK350" s="16" t="n"/>
      <c r="BL350" s="16" t="n"/>
      <c r="BM350" s="16" t="n"/>
    </row>
    <row r="351" ht="13.5" customHeight="1" s="251">
      <c r="A351" s="16" t="n"/>
      <c r="B351" s="16" t="n"/>
      <c r="C351" s="16" t="n"/>
      <c r="D351" s="16" t="n"/>
      <c r="E351" s="16" t="n"/>
      <c r="F351" s="16" t="n"/>
      <c r="G351" s="16" t="n"/>
      <c r="H351" s="16" t="n"/>
      <c r="I351" s="16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  <c r="S351" s="16" t="n"/>
      <c r="T351" s="16" t="n"/>
      <c r="U351" s="16" t="n"/>
      <c r="V351" s="16" t="n"/>
      <c r="W351" s="16" t="n"/>
      <c r="X351" s="16" t="n"/>
      <c r="Y351" s="16" t="n"/>
      <c r="Z351" s="16" t="n"/>
      <c r="AA351" s="16" t="n"/>
      <c r="AB351" s="16" t="n"/>
      <c r="AC351" s="16" t="n"/>
      <c r="AD351" s="16" t="n"/>
      <c r="AE351" s="16" t="n"/>
      <c r="AF351" s="16" t="n"/>
      <c r="AG351" s="16" t="n"/>
      <c r="AH351" s="16" t="n"/>
      <c r="AI351" s="16" t="n"/>
      <c r="AJ351" s="16" t="n"/>
      <c r="AK351" s="16" t="n"/>
      <c r="AL351" s="16" t="n"/>
      <c r="AM351" s="16" t="n"/>
      <c r="AN351" s="16" t="n"/>
      <c r="AO351" s="16" t="n"/>
      <c r="AP351" s="16" t="n"/>
      <c r="AQ351" s="16" t="n"/>
      <c r="AR351" s="16" t="n"/>
      <c r="AS351" s="16" t="n"/>
      <c r="AT351" s="16" t="n"/>
      <c r="AU351" s="16" t="n"/>
      <c r="AV351" s="16" t="n"/>
      <c r="AW351" s="16" t="n"/>
      <c r="AX351" s="16" t="n"/>
      <c r="AY351" s="16" t="n"/>
      <c r="AZ351" s="16" t="n"/>
      <c r="BA351" s="16" t="n"/>
      <c r="BB351" s="16" t="n"/>
      <c r="BC351" s="16" t="n"/>
      <c r="BD351" s="16" t="n"/>
      <c r="BE351" s="16" t="n"/>
      <c r="BF351" s="16" t="n"/>
      <c r="BG351" s="16" t="n"/>
      <c r="BH351" s="16" t="n"/>
      <c r="BI351" s="16" t="n"/>
      <c r="BJ351" s="16" t="n"/>
      <c r="BK351" s="16" t="n"/>
      <c r="BL351" s="16" t="n"/>
      <c r="BM351" s="16" t="n"/>
    </row>
    <row r="352" ht="13.5" customHeight="1" s="251">
      <c r="A352" s="16" t="n"/>
      <c r="B352" s="16" t="n"/>
      <c r="C352" s="16" t="n"/>
      <c r="D352" s="16" t="n"/>
      <c r="E352" s="16" t="n"/>
      <c r="F352" s="16" t="n"/>
      <c r="G352" s="16" t="n"/>
      <c r="H352" s="16" t="n"/>
      <c r="I352" s="16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  <c r="S352" s="16" t="n"/>
      <c r="T352" s="16" t="n"/>
      <c r="U352" s="16" t="n"/>
      <c r="V352" s="16" t="n"/>
      <c r="W352" s="16" t="n"/>
      <c r="X352" s="16" t="n"/>
      <c r="Y352" s="16" t="n"/>
      <c r="Z352" s="16" t="n"/>
      <c r="AA352" s="16" t="n"/>
      <c r="AB352" s="16" t="n"/>
      <c r="AC352" s="16" t="n"/>
      <c r="AD352" s="16" t="n"/>
      <c r="AE352" s="16" t="n"/>
      <c r="AF352" s="16" t="n"/>
      <c r="AG352" s="16" t="n"/>
      <c r="AH352" s="16" t="n"/>
      <c r="AI352" s="16" t="n"/>
      <c r="AJ352" s="16" t="n"/>
      <c r="AK352" s="16" t="n"/>
      <c r="AL352" s="16" t="n"/>
      <c r="AM352" s="16" t="n"/>
      <c r="AN352" s="16" t="n"/>
      <c r="AO352" s="16" t="n"/>
      <c r="AP352" s="16" t="n"/>
      <c r="AQ352" s="16" t="n"/>
      <c r="AR352" s="16" t="n"/>
      <c r="AS352" s="16" t="n"/>
      <c r="AT352" s="16" t="n"/>
      <c r="AU352" s="16" t="n"/>
      <c r="AV352" s="16" t="n"/>
      <c r="AW352" s="16" t="n"/>
      <c r="AX352" s="16" t="n"/>
      <c r="AY352" s="16" t="n"/>
      <c r="AZ352" s="16" t="n"/>
      <c r="BA352" s="16" t="n"/>
      <c r="BB352" s="16" t="n"/>
      <c r="BC352" s="16" t="n"/>
      <c r="BD352" s="16" t="n"/>
      <c r="BE352" s="16" t="n"/>
      <c r="BF352" s="16" t="n"/>
      <c r="BG352" s="16" t="n"/>
      <c r="BH352" s="16" t="n"/>
      <c r="BI352" s="16" t="n"/>
      <c r="BJ352" s="16" t="n"/>
      <c r="BK352" s="16" t="n"/>
      <c r="BL352" s="16" t="n"/>
      <c r="BM352" s="16" t="n"/>
    </row>
    <row r="353" ht="13.5" customHeight="1" s="251">
      <c r="A353" s="16" t="n"/>
      <c r="B353" s="16" t="n"/>
      <c r="C353" s="16" t="n"/>
      <c r="D353" s="16" t="n"/>
      <c r="E353" s="16" t="n"/>
      <c r="F353" s="16" t="n"/>
      <c r="G353" s="16" t="n"/>
      <c r="H353" s="16" t="n"/>
      <c r="I353" s="16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  <c r="S353" s="16" t="n"/>
      <c r="T353" s="16" t="n"/>
      <c r="U353" s="16" t="n"/>
      <c r="V353" s="16" t="n"/>
      <c r="W353" s="16" t="n"/>
      <c r="X353" s="16" t="n"/>
      <c r="Y353" s="16" t="n"/>
      <c r="Z353" s="16" t="n"/>
      <c r="AA353" s="16" t="n"/>
      <c r="AB353" s="16" t="n"/>
      <c r="AC353" s="16" t="n"/>
      <c r="AD353" s="16" t="n"/>
      <c r="AE353" s="16" t="n"/>
      <c r="AF353" s="16" t="n"/>
      <c r="AG353" s="16" t="n"/>
      <c r="AH353" s="16" t="n"/>
      <c r="AI353" s="16" t="n"/>
      <c r="AJ353" s="16" t="n"/>
      <c r="AK353" s="16" t="n"/>
      <c r="AL353" s="16" t="n"/>
      <c r="AM353" s="16" t="n"/>
      <c r="AN353" s="16" t="n"/>
      <c r="AO353" s="16" t="n"/>
      <c r="AP353" s="16" t="n"/>
      <c r="AQ353" s="16" t="n"/>
      <c r="AR353" s="16" t="n"/>
      <c r="AS353" s="16" t="n"/>
      <c r="AT353" s="16" t="n"/>
      <c r="AU353" s="16" t="n"/>
      <c r="AV353" s="16" t="n"/>
      <c r="AW353" s="16" t="n"/>
      <c r="AX353" s="16" t="n"/>
      <c r="AY353" s="16" t="n"/>
      <c r="AZ353" s="16" t="n"/>
      <c r="BA353" s="16" t="n"/>
      <c r="BB353" s="16" t="n"/>
      <c r="BC353" s="16" t="n"/>
      <c r="BD353" s="16" t="n"/>
      <c r="BE353" s="16" t="n"/>
      <c r="BF353" s="16" t="n"/>
      <c r="BG353" s="16" t="n"/>
      <c r="BH353" s="16" t="n"/>
      <c r="BI353" s="16" t="n"/>
      <c r="BJ353" s="16" t="n"/>
      <c r="BK353" s="16" t="n"/>
      <c r="BL353" s="16" t="n"/>
      <c r="BM353" s="16" t="n"/>
    </row>
    <row r="354" ht="13.5" customHeight="1" s="251">
      <c r="A354" s="16" t="n"/>
      <c r="B354" s="16" t="n"/>
      <c r="C354" s="16" t="n"/>
      <c r="D354" s="16" t="n"/>
      <c r="E354" s="16" t="n"/>
      <c r="F354" s="16" t="n"/>
      <c r="G354" s="16" t="n"/>
      <c r="H354" s="16" t="n"/>
      <c r="I354" s="16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  <c r="S354" s="16" t="n"/>
      <c r="T354" s="16" t="n"/>
      <c r="U354" s="16" t="n"/>
      <c r="V354" s="16" t="n"/>
      <c r="W354" s="16" t="n"/>
      <c r="X354" s="16" t="n"/>
      <c r="Y354" s="16" t="n"/>
      <c r="Z354" s="16" t="n"/>
      <c r="AA354" s="16" t="n"/>
      <c r="AB354" s="16" t="n"/>
      <c r="AC354" s="16" t="n"/>
      <c r="AD354" s="16" t="n"/>
      <c r="AE354" s="16" t="n"/>
      <c r="AF354" s="16" t="n"/>
      <c r="AG354" s="16" t="n"/>
      <c r="AH354" s="16" t="n"/>
      <c r="AI354" s="16" t="n"/>
      <c r="AJ354" s="16" t="n"/>
      <c r="AK354" s="16" t="n"/>
      <c r="AL354" s="16" t="n"/>
      <c r="AM354" s="16" t="n"/>
      <c r="AN354" s="16" t="n"/>
      <c r="AO354" s="16" t="n"/>
      <c r="AP354" s="16" t="n"/>
      <c r="AQ354" s="16" t="n"/>
      <c r="AR354" s="16" t="n"/>
      <c r="AS354" s="16" t="n"/>
      <c r="AT354" s="16" t="n"/>
      <c r="AU354" s="16" t="n"/>
      <c r="AV354" s="16" t="n"/>
      <c r="AW354" s="16" t="n"/>
      <c r="AX354" s="16" t="n"/>
      <c r="AY354" s="16" t="n"/>
      <c r="AZ354" s="16" t="n"/>
      <c r="BA354" s="16" t="n"/>
      <c r="BB354" s="16" t="n"/>
      <c r="BC354" s="16" t="n"/>
      <c r="BD354" s="16" t="n"/>
      <c r="BE354" s="16" t="n"/>
      <c r="BF354" s="16" t="n"/>
      <c r="BG354" s="16" t="n"/>
      <c r="BH354" s="16" t="n"/>
      <c r="BI354" s="16" t="n"/>
      <c r="BJ354" s="16" t="n"/>
      <c r="BK354" s="16" t="n"/>
      <c r="BL354" s="16" t="n"/>
      <c r="BM354" s="16" t="n"/>
    </row>
    <row r="355" ht="13.5" customHeight="1" s="251">
      <c r="A355" s="16" t="n"/>
      <c r="B355" s="16" t="n"/>
      <c r="C355" s="16" t="n"/>
      <c r="D355" s="16" t="n"/>
      <c r="E355" s="16" t="n"/>
      <c r="F355" s="16" t="n"/>
      <c r="G355" s="16" t="n"/>
      <c r="H355" s="16" t="n"/>
      <c r="I355" s="16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  <c r="S355" s="16" t="n"/>
      <c r="T355" s="16" t="n"/>
      <c r="U355" s="16" t="n"/>
      <c r="V355" s="16" t="n"/>
      <c r="W355" s="16" t="n"/>
      <c r="X355" s="16" t="n"/>
      <c r="Y355" s="16" t="n"/>
      <c r="Z355" s="16" t="n"/>
      <c r="AA355" s="16" t="n"/>
      <c r="AB355" s="16" t="n"/>
      <c r="AC355" s="16" t="n"/>
      <c r="AD355" s="16" t="n"/>
      <c r="AE355" s="16" t="n"/>
      <c r="AF355" s="16" t="n"/>
      <c r="AG355" s="16" t="n"/>
      <c r="AH355" s="16" t="n"/>
      <c r="AI355" s="16" t="n"/>
      <c r="AJ355" s="16" t="n"/>
      <c r="AK355" s="16" t="n"/>
      <c r="AL355" s="16" t="n"/>
      <c r="AM355" s="16" t="n"/>
      <c r="AN355" s="16" t="n"/>
      <c r="AO355" s="16" t="n"/>
      <c r="AP355" s="16" t="n"/>
      <c r="AQ355" s="16" t="n"/>
      <c r="AR355" s="16" t="n"/>
      <c r="AS355" s="16" t="n"/>
      <c r="AT355" s="16" t="n"/>
      <c r="AU355" s="16" t="n"/>
      <c r="AV355" s="16" t="n"/>
      <c r="AW355" s="16" t="n"/>
      <c r="AX355" s="16" t="n"/>
      <c r="AY355" s="16" t="n"/>
      <c r="AZ355" s="16" t="n"/>
      <c r="BA355" s="16" t="n"/>
      <c r="BB355" s="16" t="n"/>
      <c r="BC355" s="16" t="n"/>
      <c r="BD355" s="16" t="n"/>
      <c r="BE355" s="16" t="n"/>
      <c r="BF355" s="16" t="n"/>
      <c r="BG355" s="16" t="n"/>
      <c r="BH355" s="16" t="n"/>
      <c r="BI355" s="16" t="n"/>
      <c r="BJ355" s="16" t="n"/>
      <c r="BK355" s="16" t="n"/>
      <c r="BL355" s="16" t="n"/>
      <c r="BM355" s="16" t="n"/>
    </row>
    <row r="356" ht="13.5" customHeight="1" s="251">
      <c r="A356" s="16" t="n"/>
      <c r="B356" s="16" t="n"/>
      <c r="C356" s="16" t="n"/>
      <c r="D356" s="16" t="n"/>
      <c r="E356" s="16" t="n"/>
      <c r="F356" s="16" t="n"/>
      <c r="G356" s="16" t="n"/>
      <c r="H356" s="16" t="n"/>
      <c r="I356" s="16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  <c r="S356" s="16" t="n"/>
      <c r="T356" s="16" t="n"/>
      <c r="U356" s="16" t="n"/>
      <c r="V356" s="16" t="n"/>
      <c r="W356" s="16" t="n"/>
      <c r="X356" s="16" t="n"/>
      <c r="Y356" s="16" t="n"/>
      <c r="Z356" s="16" t="n"/>
      <c r="AA356" s="16" t="n"/>
      <c r="AB356" s="16" t="n"/>
      <c r="AC356" s="16" t="n"/>
      <c r="AD356" s="16" t="n"/>
      <c r="AE356" s="16" t="n"/>
      <c r="AF356" s="16" t="n"/>
      <c r="AG356" s="16" t="n"/>
      <c r="AH356" s="16" t="n"/>
      <c r="AI356" s="16" t="n"/>
      <c r="AJ356" s="16" t="n"/>
      <c r="AK356" s="16" t="n"/>
      <c r="AL356" s="16" t="n"/>
      <c r="AM356" s="16" t="n"/>
      <c r="AN356" s="16" t="n"/>
      <c r="AO356" s="16" t="n"/>
      <c r="AP356" s="16" t="n"/>
      <c r="AQ356" s="16" t="n"/>
      <c r="AR356" s="16" t="n"/>
      <c r="AS356" s="16" t="n"/>
      <c r="AT356" s="16" t="n"/>
      <c r="AU356" s="16" t="n"/>
      <c r="AV356" s="16" t="n"/>
      <c r="AW356" s="16" t="n"/>
      <c r="AX356" s="16" t="n"/>
      <c r="AY356" s="16" t="n"/>
      <c r="AZ356" s="16" t="n"/>
      <c r="BA356" s="16" t="n"/>
      <c r="BB356" s="16" t="n"/>
      <c r="BC356" s="16" t="n"/>
      <c r="BD356" s="16" t="n"/>
      <c r="BE356" s="16" t="n"/>
      <c r="BF356" s="16" t="n"/>
      <c r="BG356" s="16" t="n"/>
      <c r="BH356" s="16" t="n"/>
      <c r="BI356" s="16" t="n"/>
      <c r="BJ356" s="16" t="n"/>
      <c r="BK356" s="16" t="n"/>
      <c r="BL356" s="16" t="n"/>
      <c r="BM356" s="16" t="n"/>
    </row>
    <row r="357" ht="13.5" customHeight="1" s="251">
      <c r="A357" s="16" t="n"/>
      <c r="B357" s="16" t="n"/>
      <c r="C357" s="16" t="n"/>
      <c r="D357" s="16" t="n"/>
      <c r="E357" s="16" t="n"/>
      <c r="F357" s="16" t="n"/>
      <c r="G357" s="16" t="n"/>
      <c r="H357" s="16" t="n"/>
      <c r="I357" s="16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  <c r="S357" s="16" t="n"/>
      <c r="T357" s="16" t="n"/>
      <c r="U357" s="16" t="n"/>
      <c r="V357" s="16" t="n"/>
      <c r="W357" s="16" t="n"/>
      <c r="X357" s="16" t="n"/>
      <c r="Y357" s="16" t="n"/>
      <c r="Z357" s="16" t="n"/>
      <c r="AA357" s="16" t="n"/>
      <c r="AB357" s="16" t="n"/>
      <c r="AC357" s="16" t="n"/>
      <c r="AD357" s="16" t="n"/>
      <c r="AE357" s="16" t="n"/>
      <c r="AF357" s="16" t="n"/>
      <c r="AG357" s="16" t="n"/>
      <c r="AH357" s="16" t="n"/>
      <c r="AI357" s="16" t="n"/>
      <c r="AJ357" s="16" t="n"/>
      <c r="AK357" s="16" t="n"/>
      <c r="AL357" s="16" t="n"/>
      <c r="AM357" s="16" t="n"/>
      <c r="AN357" s="16" t="n"/>
      <c r="AO357" s="16" t="n"/>
      <c r="AP357" s="16" t="n"/>
      <c r="AQ357" s="16" t="n"/>
      <c r="AR357" s="16" t="n"/>
      <c r="AS357" s="16" t="n"/>
      <c r="AT357" s="16" t="n"/>
      <c r="AU357" s="16" t="n"/>
      <c r="AV357" s="16" t="n"/>
      <c r="AW357" s="16" t="n"/>
      <c r="AX357" s="16" t="n"/>
      <c r="AY357" s="16" t="n"/>
      <c r="AZ357" s="16" t="n"/>
      <c r="BA357" s="16" t="n"/>
      <c r="BB357" s="16" t="n"/>
      <c r="BC357" s="16" t="n"/>
      <c r="BD357" s="16" t="n"/>
      <c r="BE357" s="16" t="n"/>
      <c r="BF357" s="16" t="n"/>
      <c r="BG357" s="16" t="n"/>
      <c r="BH357" s="16" t="n"/>
      <c r="BI357" s="16" t="n"/>
      <c r="BJ357" s="16" t="n"/>
      <c r="BK357" s="16" t="n"/>
      <c r="BL357" s="16" t="n"/>
      <c r="BM357" s="16" t="n"/>
    </row>
    <row r="358" ht="13.5" customHeight="1" s="251">
      <c r="A358" s="16" t="n"/>
      <c r="B358" s="16" t="n"/>
      <c r="C358" s="16" t="n"/>
      <c r="D358" s="16" t="n"/>
      <c r="E358" s="16" t="n"/>
      <c r="F358" s="16" t="n"/>
      <c r="G358" s="16" t="n"/>
      <c r="H358" s="16" t="n"/>
      <c r="I358" s="16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  <c r="S358" s="16" t="n"/>
      <c r="T358" s="16" t="n"/>
      <c r="U358" s="16" t="n"/>
      <c r="V358" s="16" t="n"/>
      <c r="W358" s="16" t="n"/>
      <c r="X358" s="16" t="n"/>
      <c r="Y358" s="16" t="n"/>
      <c r="Z358" s="16" t="n"/>
      <c r="AA358" s="16" t="n"/>
      <c r="AB358" s="16" t="n"/>
      <c r="AC358" s="16" t="n"/>
      <c r="AD358" s="16" t="n"/>
      <c r="AE358" s="16" t="n"/>
      <c r="AF358" s="16" t="n"/>
      <c r="AG358" s="16" t="n"/>
      <c r="AH358" s="16" t="n"/>
      <c r="AI358" s="16" t="n"/>
      <c r="AJ358" s="16" t="n"/>
      <c r="AK358" s="16" t="n"/>
      <c r="AL358" s="16" t="n"/>
      <c r="AM358" s="16" t="n"/>
      <c r="AN358" s="16" t="n"/>
      <c r="AO358" s="16" t="n"/>
      <c r="AP358" s="16" t="n"/>
      <c r="AQ358" s="16" t="n"/>
      <c r="AR358" s="16" t="n"/>
      <c r="AS358" s="16" t="n"/>
      <c r="AT358" s="16" t="n"/>
      <c r="AU358" s="16" t="n"/>
      <c r="AV358" s="16" t="n"/>
      <c r="AW358" s="16" t="n"/>
      <c r="AX358" s="16" t="n"/>
      <c r="AY358" s="16" t="n"/>
      <c r="AZ358" s="16" t="n"/>
      <c r="BA358" s="16" t="n"/>
      <c r="BB358" s="16" t="n"/>
      <c r="BC358" s="16" t="n"/>
      <c r="BD358" s="16" t="n"/>
      <c r="BE358" s="16" t="n"/>
      <c r="BF358" s="16" t="n"/>
      <c r="BG358" s="16" t="n"/>
      <c r="BH358" s="16" t="n"/>
      <c r="BI358" s="16" t="n"/>
      <c r="BJ358" s="16" t="n"/>
      <c r="BK358" s="16" t="n"/>
      <c r="BL358" s="16" t="n"/>
      <c r="BM358" s="16" t="n"/>
    </row>
    <row r="359" ht="13.5" customHeight="1" s="251">
      <c r="A359" s="16" t="n"/>
      <c r="B359" s="16" t="n"/>
      <c r="C359" s="16" t="n"/>
      <c r="D359" s="16" t="n"/>
      <c r="E359" s="16" t="n"/>
      <c r="F359" s="16" t="n"/>
      <c r="G359" s="16" t="n"/>
      <c r="H359" s="16" t="n"/>
      <c r="I359" s="16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  <c r="S359" s="16" t="n"/>
      <c r="T359" s="16" t="n"/>
      <c r="U359" s="16" t="n"/>
      <c r="V359" s="16" t="n"/>
      <c r="W359" s="16" t="n"/>
      <c r="X359" s="16" t="n"/>
      <c r="Y359" s="16" t="n"/>
      <c r="Z359" s="16" t="n"/>
      <c r="AA359" s="16" t="n"/>
      <c r="AB359" s="16" t="n"/>
      <c r="AC359" s="16" t="n"/>
      <c r="AD359" s="16" t="n"/>
      <c r="AE359" s="16" t="n"/>
      <c r="AF359" s="16" t="n"/>
      <c r="AG359" s="16" t="n"/>
      <c r="AH359" s="16" t="n"/>
      <c r="AI359" s="16" t="n"/>
      <c r="AJ359" s="16" t="n"/>
      <c r="AK359" s="16" t="n"/>
      <c r="AL359" s="16" t="n"/>
      <c r="AM359" s="16" t="n"/>
      <c r="AN359" s="16" t="n"/>
      <c r="AO359" s="16" t="n"/>
      <c r="AP359" s="16" t="n"/>
      <c r="AQ359" s="16" t="n"/>
      <c r="AR359" s="16" t="n"/>
      <c r="AS359" s="16" t="n"/>
      <c r="AT359" s="16" t="n"/>
      <c r="AU359" s="16" t="n"/>
      <c r="AV359" s="16" t="n"/>
      <c r="AW359" s="16" t="n"/>
      <c r="AX359" s="16" t="n"/>
      <c r="AY359" s="16" t="n"/>
      <c r="AZ359" s="16" t="n"/>
      <c r="BA359" s="16" t="n"/>
      <c r="BB359" s="16" t="n"/>
      <c r="BC359" s="16" t="n"/>
      <c r="BD359" s="16" t="n"/>
      <c r="BE359" s="16" t="n"/>
      <c r="BF359" s="16" t="n"/>
      <c r="BG359" s="16" t="n"/>
      <c r="BH359" s="16" t="n"/>
      <c r="BI359" s="16" t="n"/>
      <c r="BJ359" s="16" t="n"/>
      <c r="BK359" s="16" t="n"/>
      <c r="BL359" s="16" t="n"/>
      <c r="BM359" s="16" t="n"/>
    </row>
    <row r="360" ht="13.5" customHeight="1" s="251">
      <c r="A360" s="16" t="n"/>
      <c r="B360" s="16" t="n"/>
      <c r="C360" s="16" t="n"/>
      <c r="D360" s="16" t="n"/>
      <c r="E360" s="16" t="n"/>
      <c r="F360" s="16" t="n"/>
      <c r="G360" s="16" t="n"/>
      <c r="H360" s="16" t="n"/>
      <c r="I360" s="16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  <c r="S360" s="16" t="n"/>
      <c r="T360" s="16" t="n"/>
      <c r="U360" s="16" t="n"/>
      <c r="V360" s="16" t="n"/>
      <c r="W360" s="16" t="n"/>
      <c r="X360" s="16" t="n"/>
      <c r="Y360" s="16" t="n"/>
      <c r="Z360" s="16" t="n"/>
      <c r="AA360" s="16" t="n"/>
      <c r="AB360" s="16" t="n"/>
      <c r="AC360" s="16" t="n"/>
      <c r="AD360" s="16" t="n"/>
      <c r="AE360" s="16" t="n"/>
      <c r="AF360" s="16" t="n"/>
      <c r="AG360" s="16" t="n"/>
      <c r="AH360" s="16" t="n"/>
      <c r="AI360" s="16" t="n"/>
      <c r="AJ360" s="16" t="n"/>
      <c r="AK360" s="16" t="n"/>
      <c r="AL360" s="16" t="n"/>
      <c r="AM360" s="16" t="n"/>
      <c r="AN360" s="16" t="n"/>
      <c r="AO360" s="16" t="n"/>
      <c r="AP360" s="16" t="n"/>
      <c r="AQ360" s="16" t="n"/>
      <c r="AR360" s="16" t="n"/>
      <c r="AS360" s="16" t="n"/>
      <c r="AT360" s="16" t="n"/>
      <c r="AU360" s="16" t="n"/>
      <c r="AV360" s="16" t="n"/>
      <c r="AW360" s="16" t="n"/>
      <c r="AX360" s="16" t="n"/>
      <c r="AY360" s="16" t="n"/>
      <c r="AZ360" s="16" t="n"/>
      <c r="BA360" s="16" t="n"/>
      <c r="BB360" s="16" t="n"/>
      <c r="BC360" s="16" t="n"/>
      <c r="BD360" s="16" t="n"/>
      <c r="BE360" s="16" t="n"/>
      <c r="BF360" s="16" t="n"/>
      <c r="BG360" s="16" t="n"/>
      <c r="BH360" s="16" t="n"/>
      <c r="BI360" s="16" t="n"/>
      <c r="BJ360" s="16" t="n"/>
      <c r="BK360" s="16" t="n"/>
      <c r="BL360" s="16" t="n"/>
      <c r="BM360" s="16" t="n"/>
    </row>
    <row r="361" ht="13.5" customHeight="1" s="251">
      <c r="A361" s="16" t="n"/>
      <c r="B361" s="16" t="n"/>
      <c r="C361" s="16" t="n"/>
      <c r="D361" s="16" t="n"/>
      <c r="E361" s="16" t="n"/>
      <c r="F361" s="16" t="n"/>
      <c r="G361" s="16" t="n"/>
      <c r="H361" s="16" t="n"/>
      <c r="I361" s="16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  <c r="S361" s="16" t="n"/>
      <c r="T361" s="16" t="n"/>
      <c r="U361" s="16" t="n"/>
      <c r="V361" s="16" t="n"/>
      <c r="W361" s="16" t="n"/>
      <c r="X361" s="16" t="n"/>
      <c r="Y361" s="16" t="n"/>
      <c r="Z361" s="16" t="n"/>
      <c r="AA361" s="16" t="n"/>
      <c r="AB361" s="16" t="n"/>
      <c r="AC361" s="16" t="n"/>
      <c r="AD361" s="16" t="n"/>
      <c r="AE361" s="16" t="n"/>
      <c r="AF361" s="16" t="n"/>
      <c r="AG361" s="16" t="n"/>
      <c r="AH361" s="16" t="n"/>
      <c r="AI361" s="16" t="n"/>
      <c r="AJ361" s="16" t="n"/>
      <c r="AK361" s="16" t="n"/>
      <c r="AL361" s="16" t="n"/>
      <c r="AM361" s="16" t="n"/>
      <c r="AN361" s="16" t="n"/>
      <c r="AO361" s="16" t="n"/>
      <c r="AP361" s="16" t="n"/>
      <c r="AQ361" s="16" t="n"/>
      <c r="AR361" s="16" t="n"/>
      <c r="AS361" s="16" t="n"/>
      <c r="AT361" s="16" t="n"/>
      <c r="AU361" s="16" t="n"/>
      <c r="AV361" s="16" t="n"/>
      <c r="AW361" s="16" t="n"/>
      <c r="AX361" s="16" t="n"/>
      <c r="AY361" s="16" t="n"/>
      <c r="AZ361" s="16" t="n"/>
      <c r="BA361" s="16" t="n"/>
      <c r="BB361" s="16" t="n"/>
      <c r="BC361" s="16" t="n"/>
      <c r="BD361" s="16" t="n"/>
      <c r="BE361" s="16" t="n"/>
      <c r="BF361" s="16" t="n"/>
      <c r="BG361" s="16" t="n"/>
      <c r="BH361" s="16" t="n"/>
      <c r="BI361" s="16" t="n"/>
      <c r="BJ361" s="16" t="n"/>
      <c r="BK361" s="16" t="n"/>
      <c r="BL361" s="16" t="n"/>
      <c r="BM361" s="16" t="n"/>
    </row>
    <row r="362" ht="13.5" customHeight="1" s="251">
      <c r="A362" s="16" t="n"/>
      <c r="B362" s="16" t="n"/>
      <c r="C362" s="16" t="n"/>
      <c r="D362" s="16" t="n"/>
      <c r="E362" s="16" t="n"/>
      <c r="F362" s="16" t="n"/>
      <c r="G362" s="16" t="n"/>
      <c r="H362" s="16" t="n"/>
      <c r="I362" s="16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  <c r="S362" s="16" t="n"/>
      <c r="T362" s="16" t="n"/>
      <c r="U362" s="16" t="n"/>
      <c r="V362" s="16" t="n"/>
      <c r="W362" s="16" t="n"/>
      <c r="X362" s="16" t="n"/>
      <c r="Y362" s="16" t="n"/>
      <c r="Z362" s="16" t="n"/>
      <c r="AA362" s="16" t="n"/>
      <c r="AB362" s="16" t="n"/>
      <c r="AC362" s="16" t="n"/>
      <c r="AD362" s="16" t="n"/>
      <c r="AE362" s="16" t="n"/>
      <c r="AF362" s="16" t="n"/>
      <c r="AG362" s="16" t="n"/>
      <c r="AH362" s="16" t="n"/>
      <c r="AI362" s="16" t="n"/>
      <c r="AJ362" s="16" t="n"/>
      <c r="AK362" s="16" t="n"/>
      <c r="AL362" s="16" t="n"/>
      <c r="AM362" s="16" t="n"/>
      <c r="AN362" s="16" t="n"/>
      <c r="AO362" s="16" t="n"/>
      <c r="AP362" s="16" t="n"/>
      <c r="AQ362" s="16" t="n"/>
      <c r="AR362" s="16" t="n"/>
      <c r="AS362" s="16" t="n"/>
      <c r="AT362" s="16" t="n"/>
      <c r="AU362" s="16" t="n"/>
      <c r="AV362" s="16" t="n"/>
      <c r="AW362" s="16" t="n"/>
      <c r="AX362" s="16" t="n"/>
      <c r="AY362" s="16" t="n"/>
      <c r="AZ362" s="16" t="n"/>
      <c r="BA362" s="16" t="n"/>
      <c r="BB362" s="16" t="n"/>
      <c r="BC362" s="16" t="n"/>
      <c r="BD362" s="16" t="n"/>
      <c r="BE362" s="16" t="n"/>
      <c r="BF362" s="16" t="n"/>
      <c r="BG362" s="16" t="n"/>
      <c r="BH362" s="16" t="n"/>
      <c r="BI362" s="16" t="n"/>
      <c r="BJ362" s="16" t="n"/>
      <c r="BK362" s="16" t="n"/>
      <c r="BL362" s="16" t="n"/>
      <c r="BM362" s="16" t="n"/>
    </row>
    <row r="363" ht="13.5" customHeight="1" s="251">
      <c r="A363" s="16" t="n"/>
      <c r="B363" s="16" t="n"/>
      <c r="C363" s="16" t="n"/>
      <c r="D363" s="16" t="n"/>
      <c r="E363" s="16" t="n"/>
      <c r="F363" s="16" t="n"/>
      <c r="G363" s="16" t="n"/>
      <c r="H363" s="16" t="n"/>
      <c r="I363" s="16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  <c r="S363" s="16" t="n"/>
      <c r="T363" s="16" t="n"/>
      <c r="U363" s="16" t="n"/>
      <c r="V363" s="16" t="n"/>
      <c r="W363" s="16" t="n"/>
      <c r="X363" s="16" t="n"/>
      <c r="Y363" s="16" t="n"/>
      <c r="Z363" s="16" t="n"/>
      <c r="AA363" s="16" t="n"/>
      <c r="AB363" s="16" t="n"/>
      <c r="AC363" s="16" t="n"/>
      <c r="AD363" s="16" t="n"/>
      <c r="AE363" s="16" t="n"/>
      <c r="AF363" s="16" t="n"/>
      <c r="AG363" s="16" t="n"/>
      <c r="AH363" s="16" t="n"/>
      <c r="AI363" s="16" t="n"/>
      <c r="AJ363" s="16" t="n"/>
      <c r="AK363" s="16" t="n"/>
      <c r="AL363" s="16" t="n"/>
      <c r="AM363" s="16" t="n"/>
      <c r="AN363" s="16" t="n"/>
      <c r="AO363" s="16" t="n"/>
      <c r="AP363" s="16" t="n"/>
      <c r="AQ363" s="16" t="n"/>
      <c r="AR363" s="16" t="n"/>
      <c r="AS363" s="16" t="n"/>
      <c r="AT363" s="16" t="n"/>
      <c r="AU363" s="16" t="n"/>
      <c r="AV363" s="16" t="n"/>
      <c r="AW363" s="16" t="n"/>
      <c r="AX363" s="16" t="n"/>
      <c r="AY363" s="16" t="n"/>
      <c r="AZ363" s="16" t="n"/>
      <c r="BA363" s="16" t="n"/>
      <c r="BB363" s="16" t="n"/>
      <c r="BC363" s="16" t="n"/>
      <c r="BD363" s="16" t="n"/>
      <c r="BE363" s="16" t="n"/>
      <c r="BF363" s="16" t="n"/>
      <c r="BG363" s="16" t="n"/>
      <c r="BH363" s="16" t="n"/>
      <c r="BI363" s="16" t="n"/>
      <c r="BJ363" s="16" t="n"/>
      <c r="BK363" s="16" t="n"/>
      <c r="BL363" s="16" t="n"/>
      <c r="BM363" s="16" t="n"/>
    </row>
    <row r="364" ht="13.5" customHeight="1" s="251">
      <c r="A364" s="16" t="n"/>
      <c r="B364" s="16" t="n"/>
      <c r="C364" s="16" t="n"/>
      <c r="D364" s="16" t="n"/>
      <c r="E364" s="16" t="n"/>
      <c r="F364" s="16" t="n"/>
      <c r="G364" s="16" t="n"/>
      <c r="H364" s="16" t="n"/>
      <c r="I364" s="16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  <c r="S364" s="16" t="n"/>
      <c r="T364" s="16" t="n"/>
      <c r="U364" s="16" t="n"/>
      <c r="V364" s="16" t="n"/>
      <c r="W364" s="16" t="n"/>
      <c r="X364" s="16" t="n"/>
      <c r="Y364" s="16" t="n"/>
      <c r="Z364" s="16" t="n"/>
      <c r="AA364" s="16" t="n"/>
      <c r="AB364" s="16" t="n"/>
      <c r="AC364" s="16" t="n"/>
      <c r="AD364" s="16" t="n"/>
      <c r="AE364" s="16" t="n"/>
      <c r="AF364" s="16" t="n"/>
      <c r="AG364" s="16" t="n"/>
      <c r="AH364" s="16" t="n"/>
      <c r="AI364" s="16" t="n"/>
      <c r="AJ364" s="16" t="n"/>
      <c r="AK364" s="16" t="n"/>
      <c r="AL364" s="16" t="n"/>
      <c r="AM364" s="16" t="n"/>
      <c r="AN364" s="16" t="n"/>
      <c r="AO364" s="16" t="n"/>
      <c r="AP364" s="16" t="n"/>
      <c r="AQ364" s="16" t="n"/>
      <c r="AR364" s="16" t="n"/>
      <c r="AS364" s="16" t="n"/>
      <c r="AT364" s="16" t="n"/>
      <c r="AU364" s="16" t="n"/>
      <c r="AV364" s="16" t="n"/>
      <c r="AW364" s="16" t="n"/>
      <c r="AX364" s="16" t="n"/>
      <c r="AY364" s="16" t="n"/>
      <c r="AZ364" s="16" t="n"/>
      <c r="BA364" s="16" t="n"/>
      <c r="BB364" s="16" t="n"/>
      <c r="BC364" s="16" t="n"/>
      <c r="BD364" s="16" t="n"/>
      <c r="BE364" s="16" t="n"/>
      <c r="BF364" s="16" t="n"/>
      <c r="BG364" s="16" t="n"/>
      <c r="BH364" s="16" t="n"/>
      <c r="BI364" s="16" t="n"/>
      <c r="BJ364" s="16" t="n"/>
      <c r="BK364" s="16" t="n"/>
      <c r="BL364" s="16" t="n"/>
      <c r="BM364" s="16" t="n"/>
    </row>
    <row r="365" ht="13.5" customHeight="1" s="251">
      <c r="A365" s="16" t="n"/>
      <c r="B365" s="16" t="n"/>
      <c r="C365" s="16" t="n"/>
      <c r="D365" s="16" t="n"/>
      <c r="E365" s="16" t="n"/>
      <c r="F365" s="16" t="n"/>
      <c r="G365" s="16" t="n"/>
      <c r="H365" s="16" t="n"/>
      <c r="I365" s="16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  <c r="S365" s="16" t="n"/>
      <c r="T365" s="16" t="n"/>
      <c r="U365" s="16" t="n"/>
      <c r="V365" s="16" t="n"/>
      <c r="W365" s="16" t="n"/>
      <c r="X365" s="16" t="n"/>
      <c r="Y365" s="16" t="n"/>
      <c r="Z365" s="16" t="n"/>
      <c r="AA365" s="16" t="n"/>
      <c r="AB365" s="16" t="n"/>
      <c r="AC365" s="16" t="n"/>
      <c r="AD365" s="16" t="n"/>
      <c r="AE365" s="16" t="n"/>
      <c r="AF365" s="16" t="n"/>
      <c r="AG365" s="16" t="n"/>
      <c r="AH365" s="16" t="n"/>
      <c r="AI365" s="16" t="n"/>
      <c r="AJ365" s="16" t="n"/>
      <c r="AK365" s="16" t="n"/>
      <c r="AL365" s="16" t="n"/>
      <c r="AM365" s="16" t="n"/>
      <c r="AN365" s="16" t="n"/>
      <c r="AO365" s="16" t="n"/>
      <c r="AP365" s="16" t="n"/>
      <c r="AQ365" s="16" t="n"/>
      <c r="AR365" s="16" t="n"/>
      <c r="AS365" s="16" t="n"/>
      <c r="AT365" s="16" t="n"/>
      <c r="AU365" s="16" t="n"/>
      <c r="AV365" s="16" t="n"/>
      <c r="AW365" s="16" t="n"/>
      <c r="AX365" s="16" t="n"/>
      <c r="AY365" s="16" t="n"/>
      <c r="AZ365" s="16" t="n"/>
      <c r="BA365" s="16" t="n"/>
      <c r="BB365" s="16" t="n"/>
      <c r="BC365" s="16" t="n"/>
      <c r="BD365" s="16" t="n"/>
      <c r="BE365" s="16" t="n"/>
      <c r="BF365" s="16" t="n"/>
      <c r="BG365" s="16" t="n"/>
      <c r="BH365" s="16" t="n"/>
      <c r="BI365" s="16" t="n"/>
      <c r="BJ365" s="16" t="n"/>
      <c r="BK365" s="16" t="n"/>
      <c r="BL365" s="16" t="n"/>
      <c r="BM365" s="16" t="n"/>
    </row>
    <row r="366" ht="13.5" customHeight="1" s="251">
      <c r="A366" s="16" t="n"/>
      <c r="B366" s="16" t="n"/>
      <c r="C366" s="16" t="n"/>
      <c r="D366" s="16" t="n"/>
      <c r="E366" s="16" t="n"/>
      <c r="F366" s="16" t="n"/>
      <c r="G366" s="16" t="n"/>
      <c r="H366" s="16" t="n"/>
      <c r="I366" s="16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  <c r="S366" s="16" t="n"/>
      <c r="T366" s="16" t="n"/>
      <c r="U366" s="16" t="n"/>
      <c r="V366" s="16" t="n"/>
      <c r="W366" s="16" t="n"/>
      <c r="X366" s="16" t="n"/>
      <c r="Y366" s="16" t="n"/>
      <c r="Z366" s="16" t="n"/>
      <c r="AA366" s="16" t="n"/>
      <c r="AB366" s="16" t="n"/>
      <c r="AC366" s="16" t="n"/>
      <c r="AD366" s="16" t="n"/>
      <c r="AE366" s="16" t="n"/>
      <c r="AF366" s="16" t="n"/>
      <c r="AG366" s="16" t="n"/>
      <c r="AH366" s="16" t="n"/>
      <c r="AI366" s="16" t="n"/>
      <c r="AJ366" s="16" t="n"/>
      <c r="AK366" s="16" t="n"/>
      <c r="AL366" s="16" t="n"/>
      <c r="AM366" s="16" t="n"/>
      <c r="AN366" s="16" t="n"/>
      <c r="AO366" s="16" t="n"/>
      <c r="AP366" s="16" t="n"/>
      <c r="AQ366" s="16" t="n"/>
      <c r="AR366" s="16" t="n"/>
      <c r="AS366" s="16" t="n"/>
      <c r="AT366" s="16" t="n"/>
      <c r="AU366" s="16" t="n"/>
      <c r="AV366" s="16" t="n"/>
      <c r="AW366" s="16" t="n"/>
      <c r="AX366" s="16" t="n"/>
      <c r="AY366" s="16" t="n"/>
      <c r="AZ366" s="16" t="n"/>
      <c r="BA366" s="16" t="n"/>
      <c r="BB366" s="16" t="n"/>
      <c r="BC366" s="16" t="n"/>
      <c r="BD366" s="16" t="n"/>
      <c r="BE366" s="16" t="n"/>
      <c r="BF366" s="16" t="n"/>
      <c r="BG366" s="16" t="n"/>
      <c r="BH366" s="16" t="n"/>
      <c r="BI366" s="16" t="n"/>
      <c r="BJ366" s="16" t="n"/>
      <c r="BK366" s="16" t="n"/>
      <c r="BL366" s="16" t="n"/>
      <c r="BM366" s="16" t="n"/>
    </row>
    <row r="367" ht="13.5" customHeight="1" s="251">
      <c r="A367" s="16" t="n"/>
      <c r="B367" s="16" t="n"/>
      <c r="C367" s="16" t="n"/>
      <c r="D367" s="16" t="n"/>
      <c r="E367" s="16" t="n"/>
      <c r="F367" s="16" t="n"/>
      <c r="G367" s="16" t="n"/>
      <c r="H367" s="16" t="n"/>
      <c r="I367" s="16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  <c r="S367" s="16" t="n"/>
      <c r="T367" s="16" t="n"/>
      <c r="U367" s="16" t="n"/>
      <c r="V367" s="16" t="n"/>
      <c r="W367" s="16" t="n"/>
      <c r="X367" s="16" t="inlineStr">
        <is>
          <t xml:space="preserve"> </t>
        </is>
      </c>
      <c r="Y367" s="16" t="n"/>
      <c r="Z367" s="16" t="n"/>
      <c r="AA367" s="16" t="n"/>
      <c r="AB367" s="16" t="n"/>
      <c r="AC367" s="16" t="n"/>
      <c r="AD367" s="16" t="n"/>
      <c r="AE367" s="16" t="n"/>
      <c r="AF367" s="16" t="n"/>
      <c r="AG367" s="16" t="n"/>
      <c r="AH367" s="16" t="n"/>
      <c r="AI367" s="16" t="n"/>
      <c r="AJ367" s="16" t="n"/>
      <c r="AK367" s="16" t="n"/>
      <c r="AL367" s="16" t="n"/>
      <c r="AM367" s="16" t="n"/>
      <c r="AN367" s="16" t="n"/>
      <c r="AO367" s="16" t="n"/>
      <c r="AP367" s="16" t="n"/>
      <c r="AQ367" s="16" t="n"/>
      <c r="AR367" s="16" t="n"/>
      <c r="AS367" s="16" t="n"/>
      <c r="AT367" s="16" t="n"/>
      <c r="AU367" s="16" t="n"/>
      <c r="AV367" s="16" t="n"/>
      <c r="AW367" s="16" t="n"/>
      <c r="AX367" s="16" t="n"/>
      <c r="AY367" s="16" t="n"/>
      <c r="AZ367" s="16" t="n"/>
      <c r="BA367" s="16" t="n"/>
      <c r="BB367" s="16" t="n"/>
      <c r="BC367" s="16" t="n"/>
      <c r="BD367" s="16" t="n"/>
      <c r="BE367" s="16" t="n"/>
      <c r="BF367" s="16" t="n"/>
      <c r="BG367" s="16" t="n"/>
      <c r="BH367" s="16" t="n"/>
      <c r="BI367" s="16" t="n"/>
      <c r="BJ367" s="16" t="n"/>
      <c r="BK367" s="16" t="n"/>
      <c r="BL367" s="16" t="n"/>
      <c r="BM367" s="16" t="n"/>
    </row>
    <row r="368" ht="13.5" customHeight="1" s="251">
      <c r="A368" s="16" t="n"/>
      <c r="B368" s="16" t="n"/>
      <c r="C368" s="16" t="n"/>
      <c r="D368" s="16" t="n"/>
      <c r="E368" s="16" t="n"/>
      <c r="F368" s="16" t="n"/>
      <c r="G368" s="16" t="n"/>
      <c r="H368" s="16" t="n"/>
      <c r="I368" s="16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  <c r="S368" s="16" t="n"/>
      <c r="T368" s="16" t="n"/>
      <c r="U368" s="16" t="n"/>
      <c r="V368" s="16" t="n"/>
      <c r="W368" s="16" t="n"/>
      <c r="X368" s="16" t="n"/>
      <c r="Y368" s="16" t="n"/>
      <c r="Z368" s="16" t="n"/>
      <c r="AA368" s="16" t="n"/>
      <c r="AB368" s="16" t="n"/>
      <c r="AC368" s="16" t="n"/>
      <c r="AD368" s="16" t="n"/>
      <c r="AE368" s="16" t="n"/>
      <c r="AF368" s="16" t="n"/>
      <c r="AG368" s="16" t="n"/>
      <c r="AH368" s="16" t="n"/>
      <c r="AI368" s="16" t="n"/>
      <c r="AJ368" s="16" t="n"/>
      <c r="AK368" s="16" t="n"/>
      <c r="AL368" s="16" t="n"/>
      <c r="AM368" s="16" t="n"/>
      <c r="AN368" s="16" t="n"/>
      <c r="AO368" s="16" t="n"/>
      <c r="AP368" s="16" t="n"/>
      <c r="AQ368" s="16" t="n"/>
      <c r="AR368" s="16" t="n"/>
      <c r="AS368" s="16" t="n"/>
      <c r="AT368" s="16" t="n"/>
      <c r="AU368" s="16" t="n"/>
      <c r="AV368" s="16" t="n"/>
      <c r="AW368" s="16" t="n"/>
      <c r="AX368" s="16" t="n"/>
      <c r="AY368" s="16" t="n"/>
      <c r="AZ368" s="16" t="n"/>
      <c r="BA368" s="16" t="n"/>
      <c r="BB368" s="16" t="n"/>
      <c r="BC368" s="16" t="n"/>
      <c r="BD368" s="16" t="n"/>
      <c r="BE368" s="16" t="n"/>
      <c r="BF368" s="16" t="n"/>
      <c r="BG368" s="16" t="n"/>
      <c r="BH368" s="16" t="n"/>
      <c r="BI368" s="16" t="n"/>
      <c r="BJ368" s="16" t="n"/>
      <c r="BK368" s="16" t="n"/>
      <c r="BL368" s="16" t="n"/>
      <c r="BM368" s="16" t="n"/>
    </row>
    <row r="369" ht="13.5" customHeight="1" s="251">
      <c r="A369" s="16" t="n"/>
      <c r="B369" s="16" t="n"/>
      <c r="C369" s="16" t="n"/>
      <c r="D369" s="16" t="n"/>
      <c r="E369" s="16" t="n"/>
      <c r="F369" s="16" t="n"/>
      <c r="G369" s="16" t="n"/>
      <c r="H369" s="16" t="n"/>
      <c r="I369" s="16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  <c r="S369" s="16" t="n"/>
      <c r="T369" s="16" t="n"/>
      <c r="U369" s="16" t="n"/>
      <c r="V369" s="16" t="n"/>
      <c r="W369" s="16" t="n"/>
      <c r="X369" s="16" t="n"/>
      <c r="Y369" s="16" t="n"/>
      <c r="Z369" s="16" t="n"/>
      <c r="AA369" s="16" t="n"/>
      <c r="AB369" s="16" t="n"/>
      <c r="AC369" s="16" t="n"/>
      <c r="AD369" s="16" t="n"/>
      <c r="AE369" s="16" t="n"/>
      <c r="AF369" s="16" t="n"/>
      <c r="AG369" s="16" t="n"/>
      <c r="AH369" s="16" t="n"/>
      <c r="AI369" s="16" t="n"/>
      <c r="AJ369" s="16" t="n"/>
      <c r="AK369" s="16" t="n"/>
      <c r="AL369" s="16" t="n"/>
      <c r="AM369" s="16" t="n"/>
      <c r="AN369" s="16" t="n"/>
      <c r="AO369" s="16" t="n"/>
      <c r="AP369" s="16" t="n"/>
      <c r="AQ369" s="16" t="n"/>
      <c r="AR369" s="16" t="n"/>
      <c r="AS369" s="16" t="n"/>
      <c r="AT369" s="16" t="n"/>
      <c r="AU369" s="16" t="n"/>
      <c r="AV369" s="16" t="n"/>
      <c r="AW369" s="16" t="n"/>
      <c r="AX369" s="16" t="n"/>
      <c r="AY369" s="16" t="n"/>
      <c r="AZ369" s="16" t="n"/>
      <c r="BA369" s="16" t="n"/>
      <c r="BB369" s="16" t="n"/>
      <c r="BC369" s="16" t="n"/>
      <c r="BD369" s="16" t="n"/>
      <c r="BE369" s="16" t="n"/>
      <c r="BF369" s="16" t="n"/>
      <c r="BG369" s="16" t="n"/>
      <c r="BH369" s="16" t="n"/>
      <c r="BI369" s="16" t="n"/>
      <c r="BJ369" s="16" t="n"/>
      <c r="BK369" s="16" t="n"/>
      <c r="BL369" s="16" t="n"/>
      <c r="BM369" s="16" t="n"/>
    </row>
    <row r="370" ht="13.5" customHeight="1" s="251">
      <c r="A370" s="16" t="n"/>
      <c r="B370" s="16" t="n"/>
      <c r="C370" s="16" t="n"/>
      <c r="D370" s="16" t="n"/>
      <c r="E370" s="16" t="n"/>
      <c r="F370" s="16" t="n"/>
      <c r="G370" s="16" t="n"/>
      <c r="H370" s="16" t="n"/>
      <c r="I370" s="16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  <c r="S370" s="16" t="n"/>
      <c r="T370" s="16" t="n"/>
      <c r="U370" s="16" t="n"/>
      <c r="V370" s="16" t="n"/>
      <c r="W370" s="16" t="n"/>
      <c r="X370" s="16" t="n"/>
      <c r="Y370" s="16" t="n"/>
      <c r="Z370" s="16" t="n"/>
      <c r="AA370" s="16" t="n"/>
      <c r="AB370" s="16" t="n"/>
      <c r="AC370" s="16" t="n"/>
      <c r="AD370" s="16" t="n"/>
      <c r="AE370" s="16" t="n"/>
      <c r="AF370" s="16" t="n"/>
      <c r="AG370" s="16" t="n"/>
      <c r="AH370" s="16" t="n"/>
      <c r="AI370" s="16" t="n"/>
      <c r="AJ370" s="16" t="n"/>
      <c r="AK370" s="16" t="n"/>
      <c r="AL370" s="16" t="n"/>
      <c r="AM370" s="16" t="n"/>
      <c r="AN370" s="16" t="n"/>
      <c r="AO370" s="16" t="n"/>
      <c r="AP370" s="16" t="n"/>
      <c r="AQ370" s="16" t="n"/>
      <c r="AR370" s="16" t="n"/>
      <c r="AS370" s="16" t="n"/>
      <c r="AT370" s="16" t="n"/>
      <c r="AU370" s="16" t="n"/>
      <c r="AV370" s="16" t="n"/>
      <c r="AW370" s="16" t="n"/>
      <c r="AX370" s="16" t="n"/>
      <c r="AY370" s="16" t="n"/>
      <c r="AZ370" s="16" t="n"/>
      <c r="BA370" s="16" t="n"/>
      <c r="BB370" s="16" t="n"/>
      <c r="BC370" s="16" t="n"/>
      <c r="BD370" s="16" t="n"/>
      <c r="BE370" s="16" t="n"/>
      <c r="BF370" s="16" t="n"/>
      <c r="BG370" s="16" t="n"/>
      <c r="BH370" s="16" t="n"/>
      <c r="BI370" s="16" t="n"/>
      <c r="BJ370" s="16" t="n"/>
      <c r="BK370" s="16" t="n"/>
      <c r="BL370" s="16" t="n"/>
      <c r="BM370" s="16" t="n"/>
    </row>
    <row r="371" ht="13.5" customHeight="1" s="251">
      <c r="A371" s="16" t="n"/>
      <c r="B371" s="16" t="n"/>
      <c r="C371" s="16" t="n"/>
      <c r="D371" s="16" t="n"/>
      <c r="E371" s="16" t="n"/>
      <c r="F371" s="16" t="n"/>
      <c r="G371" s="16" t="n"/>
      <c r="H371" s="16" t="n"/>
      <c r="I371" s="16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  <c r="S371" s="16" t="n"/>
      <c r="T371" s="16" t="n"/>
      <c r="U371" s="16" t="n"/>
      <c r="V371" s="16" t="n"/>
      <c r="W371" s="16" t="n"/>
      <c r="X371" s="16" t="n"/>
      <c r="Y371" s="16" t="n"/>
      <c r="Z371" s="16" t="n"/>
      <c r="AA371" s="16" t="n"/>
      <c r="AB371" s="16" t="n"/>
      <c r="AC371" s="16" t="n"/>
      <c r="AD371" s="16" t="n"/>
      <c r="AE371" s="16" t="n"/>
      <c r="AF371" s="16" t="n"/>
      <c r="AG371" s="16" t="n"/>
      <c r="AH371" s="16" t="n"/>
      <c r="AI371" s="16" t="n"/>
      <c r="AJ371" s="16" t="n"/>
      <c r="AK371" s="16" t="n"/>
      <c r="AL371" s="16" t="n"/>
      <c r="AM371" s="16" t="n"/>
      <c r="AN371" s="16" t="n"/>
      <c r="AO371" s="16" t="n"/>
      <c r="AP371" s="16" t="n"/>
      <c r="AQ371" s="16" t="n"/>
      <c r="AR371" s="16" t="n"/>
      <c r="AS371" s="16" t="n"/>
      <c r="AT371" s="16" t="n"/>
      <c r="AU371" s="16" t="n"/>
      <c r="AV371" s="16" t="n"/>
      <c r="AW371" s="16" t="n"/>
      <c r="AX371" s="16" t="n"/>
      <c r="AY371" s="16" t="n"/>
      <c r="AZ371" s="16" t="n"/>
      <c r="BA371" s="16" t="n"/>
      <c r="BB371" s="16" t="n"/>
      <c r="BC371" s="16" t="n"/>
      <c r="BD371" s="16" t="n"/>
      <c r="BE371" s="16" t="n"/>
      <c r="BF371" s="16" t="n"/>
      <c r="BG371" s="16" t="n"/>
      <c r="BH371" s="16" t="n"/>
      <c r="BI371" s="16" t="n"/>
      <c r="BJ371" s="16" t="n"/>
      <c r="BK371" s="16" t="n"/>
      <c r="BL371" s="16" t="n"/>
      <c r="BM371" s="16" t="n"/>
    </row>
    <row r="372" ht="13.5" customHeight="1" s="251">
      <c r="A372" s="16" t="n"/>
      <c r="B372" s="16" t="n"/>
      <c r="C372" s="16" t="n"/>
      <c r="D372" s="16" t="n"/>
      <c r="E372" s="16" t="n"/>
      <c r="F372" s="16" t="n"/>
      <c r="G372" s="16" t="n"/>
      <c r="H372" s="16" t="n"/>
      <c r="I372" s="16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  <c r="S372" s="16" t="n"/>
      <c r="T372" s="16" t="n"/>
      <c r="U372" s="16" t="n"/>
      <c r="V372" s="16" t="n"/>
      <c r="W372" s="16" t="n"/>
      <c r="X372" s="16" t="n"/>
      <c r="Y372" s="16" t="n"/>
      <c r="Z372" s="16" t="n"/>
      <c r="AA372" s="16" t="n"/>
      <c r="AB372" s="16" t="n"/>
      <c r="AC372" s="16" t="n"/>
      <c r="AD372" s="16" t="n"/>
      <c r="AE372" s="16" t="n"/>
      <c r="AF372" s="16" t="n"/>
      <c r="AG372" s="16" t="n"/>
      <c r="AH372" s="16" t="n"/>
      <c r="AI372" s="16" t="n"/>
      <c r="AJ372" s="16" t="n"/>
      <c r="AK372" s="16" t="n"/>
      <c r="AL372" s="16" t="n"/>
      <c r="AM372" s="16" t="n"/>
      <c r="AN372" s="16" t="n"/>
      <c r="AO372" s="16" t="n"/>
      <c r="AP372" s="16" t="n"/>
      <c r="AQ372" s="16" t="n"/>
      <c r="AR372" s="16" t="n"/>
      <c r="AS372" s="16" t="n"/>
      <c r="AT372" s="16" t="n"/>
      <c r="AU372" s="16" t="n"/>
      <c r="AV372" s="16" t="n"/>
      <c r="AW372" s="16" t="n"/>
      <c r="AX372" s="16" t="n"/>
      <c r="AY372" s="16" t="n"/>
      <c r="AZ372" s="16" t="n"/>
      <c r="BA372" s="16" t="n"/>
      <c r="BB372" s="16" t="n"/>
      <c r="BC372" s="16" t="n"/>
      <c r="BD372" s="16" t="n"/>
      <c r="BE372" s="16" t="n"/>
      <c r="BF372" s="16" t="n"/>
      <c r="BG372" s="16" t="n"/>
      <c r="BH372" s="16" t="n"/>
      <c r="BI372" s="16" t="n"/>
      <c r="BJ372" s="16" t="n"/>
      <c r="BK372" s="16" t="n"/>
      <c r="BL372" s="16" t="n"/>
      <c r="BM372" s="16" t="n"/>
    </row>
    <row r="373" ht="13.5" customHeight="1" s="251">
      <c r="A373" s="16" t="n"/>
      <c r="B373" s="16" t="n"/>
      <c r="C373" s="16" t="n"/>
      <c r="D373" s="16" t="n"/>
      <c r="E373" s="16" t="n"/>
      <c r="F373" s="16" t="n"/>
      <c r="G373" s="16" t="n"/>
      <c r="H373" s="16" t="n"/>
      <c r="I373" s="16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  <c r="S373" s="16" t="n"/>
      <c r="T373" s="16" t="n"/>
      <c r="U373" s="16" t="n"/>
      <c r="V373" s="16" t="n"/>
      <c r="W373" s="16" t="n"/>
      <c r="X373" s="16" t="n"/>
      <c r="Y373" s="16" t="n"/>
      <c r="Z373" s="16" t="n"/>
      <c r="AA373" s="16" t="n"/>
      <c r="AB373" s="16" t="n"/>
      <c r="AC373" s="16" t="n"/>
      <c r="AD373" s="16" t="n"/>
      <c r="AE373" s="16" t="n"/>
      <c r="AF373" s="16" t="n"/>
      <c r="AG373" s="16" t="n"/>
      <c r="AH373" s="16" t="n"/>
      <c r="AI373" s="16" t="n"/>
      <c r="AJ373" s="16" t="n"/>
      <c r="AK373" s="16" t="n"/>
      <c r="AL373" s="16" t="n"/>
      <c r="AM373" s="16" t="n"/>
      <c r="AN373" s="16" t="n"/>
      <c r="AO373" s="16" t="n"/>
      <c r="AP373" s="16" t="n"/>
      <c r="AQ373" s="16" t="n"/>
      <c r="AR373" s="16" t="n"/>
      <c r="AS373" s="16" t="n"/>
      <c r="AT373" s="16" t="n"/>
      <c r="AU373" s="16" t="n"/>
      <c r="AV373" s="16" t="n"/>
      <c r="AW373" s="16" t="n"/>
      <c r="AX373" s="16" t="n"/>
      <c r="AY373" s="16" t="n"/>
      <c r="AZ373" s="16" t="n"/>
      <c r="BA373" s="16" t="n"/>
      <c r="BB373" s="16" t="n"/>
      <c r="BC373" s="16" t="n"/>
      <c r="BD373" s="16" t="n"/>
      <c r="BE373" s="16" t="n"/>
      <c r="BF373" s="16" t="n"/>
      <c r="BG373" s="16" t="n"/>
      <c r="BH373" s="16" t="n"/>
      <c r="BI373" s="16" t="n"/>
      <c r="BJ373" s="16" t="n"/>
      <c r="BK373" s="16" t="n"/>
      <c r="BL373" s="16" t="n"/>
      <c r="BM373" s="16" t="n"/>
    </row>
    <row r="374" ht="13.5" customHeight="1" s="251">
      <c r="A374" s="16" t="n"/>
      <c r="B374" s="16" t="n"/>
      <c r="C374" s="16" t="n"/>
      <c r="D374" s="16" t="n"/>
      <c r="E374" s="16" t="n"/>
      <c r="F374" s="16" t="n"/>
      <c r="G374" s="16" t="n"/>
      <c r="H374" s="16" t="n"/>
      <c r="I374" s="16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  <c r="S374" s="16" t="n"/>
      <c r="T374" s="16" t="n"/>
      <c r="U374" s="16" t="n"/>
      <c r="V374" s="16" t="n"/>
      <c r="W374" s="16" t="n"/>
      <c r="X374" s="16" t="n"/>
      <c r="Y374" s="16" t="n"/>
      <c r="Z374" s="16" t="n"/>
      <c r="AA374" s="16" t="n"/>
      <c r="AB374" s="16" t="n"/>
      <c r="AC374" s="16" t="n"/>
      <c r="AD374" s="16" t="n"/>
      <c r="AE374" s="16" t="n"/>
      <c r="AF374" s="16" t="n"/>
      <c r="AG374" s="16" t="n"/>
      <c r="AH374" s="16" t="n"/>
      <c r="AI374" s="16" t="n"/>
      <c r="AJ374" s="16" t="n"/>
      <c r="AK374" s="16" t="n"/>
      <c r="AL374" s="16" t="n"/>
      <c r="AM374" s="16" t="n"/>
      <c r="AN374" s="16" t="n"/>
      <c r="AO374" s="16" t="n"/>
      <c r="AP374" s="16" t="n"/>
      <c r="AQ374" s="16" t="n"/>
      <c r="AR374" s="16" t="n"/>
      <c r="AS374" s="16" t="n"/>
      <c r="AT374" s="16" t="n"/>
      <c r="AU374" s="16" t="n"/>
      <c r="AV374" s="16" t="n"/>
      <c r="AW374" s="16" t="n"/>
      <c r="AX374" s="16" t="n"/>
      <c r="AY374" s="16" t="n"/>
      <c r="AZ374" s="16" t="n"/>
      <c r="BA374" s="16" t="n"/>
      <c r="BB374" s="16" t="n"/>
      <c r="BC374" s="16" t="n"/>
      <c r="BD374" s="16" t="n"/>
      <c r="BE374" s="16" t="n"/>
      <c r="BF374" s="16" t="n"/>
      <c r="BG374" s="16" t="n"/>
      <c r="BH374" s="16" t="n"/>
      <c r="BI374" s="16" t="n"/>
      <c r="BJ374" s="16" t="n"/>
      <c r="BK374" s="16" t="n"/>
      <c r="BL374" s="16" t="n"/>
      <c r="BM374" s="16" t="n"/>
    </row>
    <row r="375" ht="13.5" customHeight="1" s="251">
      <c r="A375" s="16" t="n"/>
      <c r="B375" s="16" t="n"/>
      <c r="C375" s="16" t="n"/>
      <c r="D375" s="16" t="n"/>
      <c r="E375" s="16" t="n"/>
      <c r="F375" s="16" t="n"/>
      <c r="G375" s="16" t="n"/>
      <c r="H375" s="16" t="n"/>
      <c r="I375" s="16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  <c r="S375" s="16" t="n"/>
      <c r="T375" s="16" t="n"/>
      <c r="U375" s="16" t="n"/>
      <c r="V375" s="16" t="n"/>
      <c r="W375" s="16" t="n"/>
      <c r="X375" s="16" t="n"/>
      <c r="Y375" s="16" t="n"/>
      <c r="Z375" s="16" t="n"/>
      <c r="AA375" s="16" t="n"/>
      <c r="AB375" s="16" t="n"/>
      <c r="AC375" s="16" t="n"/>
      <c r="AD375" s="16" t="n"/>
      <c r="AE375" s="16" t="n"/>
      <c r="AF375" s="16" t="n"/>
      <c r="AG375" s="16" t="n"/>
      <c r="AH375" s="16" t="n"/>
      <c r="AI375" s="16" t="n"/>
      <c r="AJ375" s="16" t="n"/>
      <c r="AK375" s="16" t="n"/>
      <c r="AL375" s="16" t="n"/>
      <c r="AM375" s="16" t="n"/>
      <c r="AN375" s="16" t="n"/>
      <c r="AO375" s="16" t="n"/>
      <c r="AP375" s="16" t="n"/>
      <c r="AQ375" s="16" t="n"/>
      <c r="AR375" s="16" t="n"/>
      <c r="AS375" s="16" t="n"/>
      <c r="AT375" s="16" t="n"/>
      <c r="AU375" s="16" t="n"/>
      <c r="AV375" s="16" t="n"/>
      <c r="AW375" s="16" t="n"/>
      <c r="AX375" s="16" t="n"/>
      <c r="AY375" s="16" t="n"/>
      <c r="AZ375" s="16" t="n"/>
      <c r="BA375" s="16" t="n"/>
      <c r="BB375" s="16" t="n"/>
      <c r="BC375" s="16" t="n"/>
      <c r="BD375" s="16" t="n"/>
      <c r="BE375" s="16" t="n"/>
      <c r="BF375" s="16" t="n"/>
      <c r="BG375" s="16" t="n"/>
      <c r="BH375" s="16" t="n"/>
      <c r="BI375" s="16" t="n"/>
      <c r="BJ375" s="16" t="n"/>
      <c r="BK375" s="16" t="n"/>
      <c r="BL375" s="16" t="n"/>
      <c r="BM375" s="16" t="n"/>
    </row>
    <row r="376" ht="13.5" customHeight="1" s="251">
      <c r="A376" s="16" t="n"/>
      <c r="B376" s="16" t="n"/>
      <c r="C376" s="16" t="n"/>
      <c r="D376" s="16" t="n"/>
      <c r="E376" s="16" t="n"/>
      <c r="F376" s="16" t="n"/>
      <c r="G376" s="16" t="n"/>
      <c r="H376" s="16" t="n"/>
      <c r="I376" s="16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  <c r="S376" s="16" t="n"/>
      <c r="T376" s="16" t="n"/>
      <c r="U376" s="16" t="n"/>
      <c r="V376" s="16" t="n"/>
      <c r="W376" s="16" t="n"/>
      <c r="X376" s="16" t="n"/>
      <c r="Y376" s="16" t="n"/>
      <c r="Z376" s="16" t="n"/>
      <c r="AA376" s="16" t="n"/>
      <c r="AB376" s="16" t="n"/>
      <c r="AC376" s="16" t="n"/>
      <c r="AD376" s="16" t="n"/>
      <c r="AE376" s="16" t="n"/>
      <c r="AF376" s="16" t="n"/>
      <c r="AG376" s="16" t="n"/>
      <c r="AH376" s="16" t="n"/>
      <c r="AI376" s="16" t="n"/>
      <c r="AJ376" s="16" t="n"/>
      <c r="AK376" s="16" t="n"/>
      <c r="AL376" s="16" t="n"/>
      <c r="AM376" s="16" t="n"/>
      <c r="AN376" s="16" t="n"/>
      <c r="AO376" s="16" t="n"/>
      <c r="AP376" s="16" t="n"/>
      <c r="AQ376" s="16" t="n"/>
      <c r="AR376" s="16" t="n"/>
      <c r="AS376" s="16" t="n"/>
      <c r="AT376" s="16" t="n"/>
      <c r="AU376" s="16" t="n"/>
      <c r="AV376" s="16" t="n"/>
      <c r="AW376" s="16" t="n"/>
      <c r="AX376" s="16" t="n"/>
      <c r="AY376" s="16" t="n"/>
      <c r="AZ376" s="16" t="n"/>
      <c r="BA376" s="16" t="n"/>
      <c r="BB376" s="16" t="n"/>
      <c r="BC376" s="16" t="n"/>
      <c r="BD376" s="16" t="n"/>
      <c r="BE376" s="16" t="n"/>
      <c r="BF376" s="16" t="n"/>
      <c r="BG376" s="16" t="n"/>
      <c r="BH376" s="16" t="n"/>
      <c r="BI376" s="16" t="n"/>
      <c r="BJ376" s="16" t="n"/>
      <c r="BK376" s="16" t="n"/>
      <c r="BL376" s="16" t="n"/>
      <c r="BM376" s="16" t="n"/>
    </row>
    <row r="377" ht="13.5" customHeight="1" s="251">
      <c r="A377" s="16" t="n"/>
      <c r="B377" s="16" t="n"/>
      <c r="C377" s="16" t="n"/>
      <c r="D377" s="16" t="n"/>
      <c r="E377" s="16" t="n"/>
      <c r="F377" s="16" t="n"/>
      <c r="G377" s="16" t="n"/>
      <c r="H377" s="16" t="n"/>
      <c r="I377" s="16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  <c r="S377" s="16" t="n"/>
      <c r="T377" s="16" t="n"/>
      <c r="U377" s="16" t="n"/>
      <c r="V377" s="16" t="n"/>
      <c r="W377" s="16" t="n"/>
      <c r="X377" s="16" t="n"/>
      <c r="Y377" s="16" t="n"/>
      <c r="Z377" s="16" t="n"/>
      <c r="AA377" s="16" t="n"/>
      <c r="AB377" s="16" t="n"/>
      <c r="AC377" s="16" t="n"/>
      <c r="AD377" s="16" t="n"/>
      <c r="AE377" s="16" t="n"/>
      <c r="AF377" s="16" t="n"/>
      <c r="AG377" s="16" t="n"/>
      <c r="AH377" s="16" t="n"/>
      <c r="AI377" s="16" t="n"/>
      <c r="AJ377" s="16" t="n"/>
      <c r="AK377" s="16" t="n"/>
      <c r="AL377" s="16" t="n"/>
      <c r="AM377" s="16" t="n"/>
      <c r="AN377" s="16" t="n"/>
      <c r="AO377" s="16" t="n"/>
      <c r="AP377" s="16" t="n"/>
      <c r="AQ377" s="16" t="n"/>
      <c r="AR377" s="16" t="n"/>
      <c r="AS377" s="16" t="n"/>
      <c r="AT377" s="16" t="n"/>
      <c r="AU377" s="16" t="n"/>
      <c r="AV377" s="16" t="n"/>
      <c r="AW377" s="16" t="n"/>
      <c r="AX377" s="16" t="n"/>
      <c r="AY377" s="16" t="n"/>
      <c r="AZ377" s="16" t="n"/>
      <c r="BA377" s="16" t="n"/>
      <c r="BB377" s="16" t="n"/>
      <c r="BC377" s="16" t="n"/>
      <c r="BD377" s="16" t="n"/>
      <c r="BE377" s="16" t="n"/>
      <c r="BF377" s="16" t="n"/>
      <c r="BG377" s="16" t="n"/>
      <c r="BH377" s="16" t="n"/>
      <c r="BI377" s="16" t="n"/>
      <c r="BJ377" s="16" t="n"/>
      <c r="BK377" s="16" t="n"/>
      <c r="BL377" s="16" t="n"/>
      <c r="BM377" s="16" t="n"/>
    </row>
    <row r="378" ht="13.5" customHeight="1" s="251">
      <c r="A378" s="16" t="n"/>
      <c r="B378" s="16" t="n"/>
      <c r="C378" s="16" t="n"/>
      <c r="D378" s="16" t="n"/>
      <c r="E378" s="16" t="n"/>
      <c r="F378" s="16" t="n"/>
      <c r="G378" s="16" t="n"/>
      <c r="H378" s="16" t="n"/>
      <c r="I378" s="16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  <c r="S378" s="16" t="n"/>
      <c r="T378" s="16" t="n"/>
      <c r="U378" s="16" t="n"/>
      <c r="V378" s="16" t="n"/>
      <c r="W378" s="16" t="n"/>
      <c r="X378" s="16" t="n"/>
      <c r="Y378" s="16" t="n"/>
      <c r="Z378" s="16" t="n"/>
      <c r="AA378" s="16" t="n"/>
      <c r="AB378" s="16" t="n"/>
      <c r="AC378" s="16" t="n"/>
      <c r="AD378" s="16" t="n"/>
      <c r="AE378" s="16" t="n"/>
      <c r="AF378" s="16" t="n"/>
      <c r="AG378" s="16" t="n"/>
      <c r="AH378" s="16" t="n"/>
      <c r="AI378" s="16" t="n"/>
      <c r="AJ378" s="16" t="n"/>
      <c r="AK378" s="16" t="n"/>
      <c r="AL378" s="16" t="n"/>
      <c r="AM378" s="16" t="n"/>
      <c r="AN378" s="16" t="n"/>
      <c r="AO378" s="16" t="n"/>
      <c r="AP378" s="16" t="n"/>
      <c r="AQ378" s="16" t="n"/>
      <c r="AR378" s="16" t="n"/>
      <c r="AS378" s="16" t="n"/>
      <c r="AT378" s="16" t="n"/>
      <c r="AU378" s="16" t="n"/>
      <c r="AV378" s="16" t="n"/>
      <c r="AW378" s="16" t="n"/>
      <c r="AX378" s="16" t="n"/>
      <c r="AY378" s="16" t="n"/>
      <c r="AZ378" s="16" t="n"/>
      <c r="BA378" s="16" t="n"/>
      <c r="BB378" s="16" t="n"/>
      <c r="BC378" s="16" t="n"/>
      <c r="BD378" s="16" t="n"/>
      <c r="BE378" s="16" t="n"/>
      <c r="BF378" s="16" t="n"/>
      <c r="BG378" s="16" t="n"/>
      <c r="BH378" s="16" t="n"/>
      <c r="BI378" s="16" t="n"/>
      <c r="BJ378" s="16" t="n"/>
      <c r="BK378" s="16" t="n"/>
      <c r="BL378" s="16" t="n"/>
      <c r="BM378" s="16" t="n"/>
    </row>
    <row r="379" ht="13.5" customHeight="1" s="251">
      <c r="A379" s="16" t="n"/>
      <c r="B379" s="16" t="n"/>
      <c r="C379" s="16" t="n"/>
      <c r="D379" s="16" t="n"/>
      <c r="E379" s="16" t="n"/>
      <c r="F379" s="16" t="n"/>
      <c r="G379" s="16" t="n"/>
      <c r="H379" s="16" t="n"/>
      <c r="I379" s="16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  <c r="S379" s="16" t="n"/>
      <c r="T379" s="16" t="n"/>
      <c r="U379" s="16" t="n"/>
      <c r="V379" s="16" t="n"/>
      <c r="W379" s="16" t="n"/>
      <c r="X379" s="16" t="n"/>
      <c r="Y379" s="16" t="n"/>
      <c r="Z379" s="16" t="n"/>
      <c r="AA379" s="16" t="n"/>
      <c r="AB379" s="16" t="n"/>
      <c r="AC379" s="16" t="n"/>
      <c r="AD379" s="16" t="n"/>
      <c r="AE379" s="16" t="n"/>
      <c r="AF379" s="16" t="n"/>
      <c r="AG379" s="16" t="n"/>
      <c r="AH379" s="16" t="n"/>
      <c r="AI379" s="16" t="n"/>
      <c r="AJ379" s="16" t="n"/>
      <c r="AK379" s="16" t="n"/>
      <c r="AL379" s="16" t="n"/>
      <c r="AM379" s="16" t="n"/>
      <c r="AN379" s="16" t="n"/>
      <c r="AO379" s="16" t="n"/>
      <c r="AP379" s="16" t="n"/>
      <c r="AQ379" s="16" t="n"/>
      <c r="AR379" s="16" t="n"/>
      <c r="AS379" s="16" t="n"/>
      <c r="AT379" s="16" t="n"/>
      <c r="AU379" s="16" t="n"/>
      <c r="AV379" s="16" t="n"/>
      <c r="AW379" s="16" t="n"/>
      <c r="AX379" s="16" t="n"/>
      <c r="AY379" s="16" t="n"/>
      <c r="AZ379" s="16" t="n"/>
      <c r="BA379" s="16" t="n"/>
      <c r="BB379" s="16" t="n"/>
      <c r="BC379" s="16" t="n"/>
      <c r="BD379" s="16" t="n"/>
      <c r="BE379" s="16" t="n"/>
      <c r="BF379" s="16" t="n"/>
      <c r="BG379" s="16" t="n"/>
      <c r="BH379" s="16" t="n"/>
      <c r="BI379" s="16" t="n"/>
      <c r="BJ379" s="16" t="n"/>
      <c r="BK379" s="16" t="n"/>
      <c r="BL379" s="16" t="n"/>
      <c r="BM379" s="16" t="n"/>
    </row>
    <row r="380" ht="13.5" customHeight="1" s="251">
      <c r="A380" s="16" t="n"/>
      <c r="B380" s="16" t="n"/>
      <c r="C380" s="16" t="n"/>
      <c r="D380" s="16" t="n"/>
      <c r="E380" s="16" t="n"/>
      <c r="F380" s="16" t="n"/>
      <c r="G380" s="16" t="n"/>
      <c r="H380" s="16" t="n"/>
      <c r="I380" s="16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  <c r="S380" s="16" t="n"/>
      <c r="T380" s="16" t="n"/>
      <c r="U380" s="16" t="n"/>
      <c r="V380" s="16" t="n"/>
      <c r="W380" s="16" t="n"/>
      <c r="X380" s="16" t="n"/>
      <c r="Y380" s="16" t="n"/>
      <c r="Z380" s="16" t="n"/>
      <c r="AA380" s="16" t="n"/>
      <c r="AB380" s="16" t="n"/>
      <c r="AC380" s="16" t="n"/>
      <c r="AD380" s="16" t="n"/>
      <c r="AE380" s="16" t="n"/>
      <c r="AF380" s="16" t="n"/>
      <c r="AG380" s="16" t="n"/>
      <c r="AH380" s="16" t="n"/>
      <c r="AI380" s="16" t="n"/>
      <c r="AJ380" s="16" t="n"/>
      <c r="AK380" s="16" t="n"/>
      <c r="AL380" s="16" t="n"/>
      <c r="AM380" s="16" t="n"/>
      <c r="AN380" s="16" t="n"/>
      <c r="AO380" s="16" t="n"/>
      <c r="AP380" s="16" t="n"/>
      <c r="AQ380" s="16" t="n"/>
      <c r="AR380" s="16" t="n"/>
      <c r="AS380" s="16" t="n"/>
      <c r="AT380" s="16" t="n"/>
      <c r="AU380" s="16" t="n"/>
      <c r="AV380" s="16" t="n"/>
      <c r="AW380" s="16" t="n"/>
      <c r="AX380" s="16" t="n"/>
      <c r="AY380" s="16" t="n"/>
      <c r="AZ380" s="16" t="n"/>
      <c r="BA380" s="16" t="n"/>
      <c r="BB380" s="16" t="n"/>
      <c r="BC380" s="16" t="n"/>
      <c r="BD380" s="16" t="n"/>
      <c r="BE380" s="16" t="n"/>
      <c r="BF380" s="16" t="n"/>
      <c r="BG380" s="16" t="n"/>
      <c r="BH380" s="16" t="n"/>
      <c r="BI380" s="16" t="n"/>
      <c r="BJ380" s="16" t="n"/>
      <c r="BK380" s="16" t="n"/>
      <c r="BL380" s="16" t="n"/>
      <c r="BM380" s="16" t="n"/>
    </row>
    <row r="381" ht="13.5" customHeight="1" s="251">
      <c r="A381" s="16" t="n"/>
      <c r="B381" s="16" t="n"/>
      <c r="C381" s="16" t="n"/>
      <c r="D381" s="16" t="n"/>
      <c r="E381" s="16" t="n"/>
      <c r="F381" s="16" t="n"/>
      <c r="G381" s="16" t="n"/>
      <c r="H381" s="16" t="n"/>
      <c r="I381" s="16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  <c r="S381" s="16" t="n"/>
      <c r="T381" s="16" t="n"/>
      <c r="U381" s="16" t="n"/>
      <c r="V381" s="16" t="n"/>
      <c r="W381" s="16" t="n"/>
      <c r="X381" s="16" t="n"/>
      <c r="Y381" s="16" t="n"/>
      <c r="Z381" s="16" t="n"/>
      <c r="AA381" s="16" t="n"/>
      <c r="AB381" s="16" t="n"/>
      <c r="AC381" s="16" t="n"/>
      <c r="AD381" s="16" t="n"/>
      <c r="AE381" s="16" t="n"/>
      <c r="AF381" s="16" t="n"/>
      <c r="AG381" s="16" t="n"/>
      <c r="AH381" s="16" t="n"/>
      <c r="AI381" s="16" t="n"/>
      <c r="AJ381" s="16" t="n"/>
      <c r="AK381" s="16" t="n"/>
      <c r="AL381" s="16" t="n"/>
      <c r="AM381" s="16" t="n"/>
      <c r="AN381" s="16" t="n"/>
      <c r="AO381" s="16" t="n"/>
      <c r="AP381" s="16" t="n"/>
      <c r="AQ381" s="16" t="n"/>
      <c r="AR381" s="16" t="n"/>
      <c r="AS381" s="16" t="n"/>
      <c r="AT381" s="16" t="n"/>
      <c r="AU381" s="16" t="n"/>
      <c r="AV381" s="16" t="n"/>
      <c r="AW381" s="16" t="n"/>
      <c r="AX381" s="16" t="n"/>
      <c r="AY381" s="16" t="n"/>
      <c r="AZ381" s="16" t="n"/>
      <c r="BA381" s="16" t="n"/>
      <c r="BB381" s="16" t="n"/>
      <c r="BC381" s="16" t="n"/>
      <c r="BD381" s="16" t="n"/>
      <c r="BE381" s="16" t="n"/>
      <c r="BF381" s="16" t="n"/>
      <c r="BG381" s="16" t="n"/>
      <c r="BH381" s="16" t="n"/>
      <c r="BI381" s="16" t="n"/>
      <c r="BJ381" s="16" t="n"/>
      <c r="BK381" s="16" t="n"/>
      <c r="BL381" s="16" t="n"/>
      <c r="BM381" s="16" t="n"/>
    </row>
    <row r="382" ht="13.5" customHeight="1" s="251">
      <c r="A382" s="16" t="n"/>
      <c r="B382" s="16" t="n"/>
      <c r="C382" s="16" t="n"/>
      <c r="D382" s="16" t="n"/>
      <c r="E382" s="16" t="n"/>
      <c r="F382" s="16" t="n"/>
      <c r="G382" s="16" t="n"/>
      <c r="H382" s="16" t="n"/>
      <c r="I382" s="16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  <c r="S382" s="16" t="n"/>
      <c r="T382" s="16" t="n"/>
      <c r="U382" s="16" t="n"/>
      <c r="V382" s="16" t="n"/>
      <c r="W382" s="16" t="n"/>
      <c r="X382" s="16" t="n"/>
      <c r="Y382" s="16" t="n"/>
      <c r="Z382" s="16" t="n"/>
      <c r="AA382" s="16" t="n"/>
      <c r="AB382" s="16" t="n"/>
      <c r="AC382" s="16" t="n"/>
      <c r="AD382" s="16" t="n"/>
      <c r="AE382" s="16" t="n"/>
      <c r="AF382" s="16" t="n"/>
      <c r="AG382" s="16" t="n"/>
      <c r="AH382" s="16" t="n"/>
      <c r="AI382" s="16" t="n"/>
      <c r="AJ382" s="16" t="n"/>
      <c r="AK382" s="16" t="n"/>
      <c r="AL382" s="16" t="n"/>
      <c r="AM382" s="16" t="n"/>
      <c r="AN382" s="16" t="n"/>
      <c r="AO382" s="16" t="n"/>
      <c r="AP382" s="16" t="n"/>
      <c r="AQ382" s="16" t="n"/>
      <c r="AR382" s="16" t="n"/>
      <c r="AS382" s="16" t="n"/>
      <c r="AT382" s="16" t="n"/>
      <c r="AU382" s="16" t="n"/>
      <c r="AV382" s="16" t="n"/>
      <c r="AW382" s="16" t="n"/>
      <c r="AX382" s="16" t="n"/>
      <c r="AY382" s="16" t="n"/>
      <c r="AZ382" s="16" t="n"/>
      <c r="BA382" s="16" t="n"/>
      <c r="BB382" s="16" t="n"/>
      <c r="BC382" s="16" t="n"/>
      <c r="BD382" s="16" t="n"/>
      <c r="BE382" s="16" t="n"/>
      <c r="BF382" s="16" t="n"/>
      <c r="BG382" s="16" t="n"/>
      <c r="BH382" s="16" t="n"/>
      <c r="BI382" s="16" t="n"/>
      <c r="BJ382" s="16" t="n"/>
      <c r="BK382" s="16" t="n"/>
      <c r="BL382" s="16" t="n"/>
      <c r="BM382" s="16" t="n"/>
    </row>
    <row r="383" ht="13.5" customHeight="1" s="251">
      <c r="A383" s="16" t="n"/>
      <c r="B383" s="16" t="n"/>
      <c r="C383" s="16" t="n"/>
      <c r="D383" s="16" t="n"/>
      <c r="E383" s="16" t="n"/>
      <c r="F383" s="16" t="n"/>
      <c r="G383" s="16" t="n"/>
      <c r="H383" s="16" t="n"/>
      <c r="I383" s="16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  <c r="S383" s="16" t="n"/>
      <c r="T383" s="16" t="n"/>
      <c r="U383" s="16" t="n"/>
      <c r="V383" s="16" t="n"/>
      <c r="W383" s="16" t="n"/>
      <c r="X383" s="16" t="n"/>
      <c r="Y383" s="16" t="n"/>
      <c r="Z383" s="16" t="n"/>
      <c r="AA383" s="16" t="n"/>
      <c r="AB383" s="16" t="n"/>
      <c r="AC383" s="16" t="n"/>
      <c r="AD383" s="16" t="n"/>
      <c r="AE383" s="16" t="n"/>
      <c r="AF383" s="16" t="n"/>
      <c r="AG383" s="16" t="n"/>
      <c r="AH383" s="16" t="n"/>
      <c r="AI383" s="16" t="n"/>
      <c r="AJ383" s="16" t="n"/>
      <c r="AK383" s="16" t="n"/>
      <c r="AL383" s="16" t="n"/>
      <c r="AM383" s="16" t="n"/>
      <c r="AN383" s="16" t="n"/>
      <c r="AO383" s="16" t="n"/>
      <c r="AP383" s="16" t="n"/>
      <c r="AQ383" s="16" t="n"/>
      <c r="AR383" s="16" t="n"/>
      <c r="AS383" s="16" t="n"/>
      <c r="AT383" s="16" t="n"/>
      <c r="AU383" s="16" t="n"/>
      <c r="AV383" s="16" t="n"/>
      <c r="AW383" s="16" t="n"/>
      <c r="AX383" s="16" t="n"/>
      <c r="AY383" s="16" t="n"/>
      <c r="AZ383" s="16" t="n"/>
      <c r="BA383" s="16" t="n"/>
      <c r="BB383" s="16" t="n"/>
      <c r="BC383" s="16" t="n"/>
      <c r="BD383" s="16" t="n"/>
      <c r="BE383" s="16" t="n"/>
      <c r="BF383" s="16" t="n"/>
      <c r="BG383" s="16" t="n"/>
      <c r="BH383" s="16" t="n"/>
      <c r="BI383" s="16" t="n"/>
      <c r="BJ383" s="16" t="n"/>
      <c r="BK383" s="16" t="n"/>
      <c r="BL383" s="16" t="n"/>
      <c r="BM383" s="16" t="n"/>
    </row>
    <row r="384" ht="13.5" customHeight="1" s="251">
      <c r="A384" s="16" t="n"/>
      <c r="B384" s="16" t="n"/>
      <c r="C384" s="16" t="n"/>
      <c r="D384" s="16" t="n"/>
      <c r="E384" s="16" t="n"/>
      <c r="F384" s="16" t="n"/>
      <c r="G384" s="16" t="n"/>
      <c r="H384" s="16" t="n"/>
      <c r="I384" s="16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  <c r="S384" s="16" t="n"/>
      <c r="T384" s="16" t="n"/>
      <c r="U384" s="16" t="n"/>
      <c r="V384" s="16" t="n"/>
      <c r="W384" s="16" t="n"/>
      <c r="X384" s="16" t="n"/>
      <c r="Y384" s="16" t="n"/>
      <c r="Z384" s="16" t="n"/>
      <c r="AA384" s="16" t="n"/>
      <c r="AB384" s="16" t="n"/>
      <c r="AC384" s="16" t="n"/>
      <c r="AD384" s="16" t="n"/>
      <c r="AE384" s="16" t="n"/>
      <c r="AF384" s="16" t="n"/>
      <c r="AG384" s="16" t="n"/>
      <c r="AH384" s="16" t="n"/>
      <c r="AI384" s="16" t="n"/>
      <c r="AJ384" s="16" t="n"/>
      <c r="AK384" s="16" t="n"/>
      <c r="AL384" s="16" t="n"/>
      <c r="AM384" s="16" t="n"/>
      <c r="AN384" s="16" t="n"/>
      <c r="AO384" s="16" t="n"/>
      <c r="AP384" s="16" t="n"/>
      <c r="AQ384" s="16" t="n"/>
      <c r="AR384" s="16" t="n"/>
      <c r="AS384" s="16" t="n"/>
      <c r="AT384" s="16" t="n"/>
      <c r="AU384" s="16" t="n"/>
      <c r="AV384" s="16" t="n"/>
      <c r="AW384" s="16" t="n"/>
      <c r="AX384" s="16" t="n"/>
      <c r="AY384" s="16" t="n"/>
      <c r="AZ384" s="16" t="n"/>
      <c r="BA384" s="16" t="n"/>
      <c r="BB384" s="16" t="n"/>
      <c r="BC384" s="16" t="n"/>
      <c r="BD384" s="16" t="n"/>
      <c r="BE384" s="16" t="n"/>
      <c r="BF384" s="16" t="n"/>
      <c r="BG384" s="16" t="n"/>
      <c r="BH384" s="16" t="n"/>
      <c r="BI384" s="16" t="n"/>
      <c r="BJ384" s="16" t="n"/>
      <c r="BK384" s="16" t="n"/>
      <c r="BL384" s="16" t="n"/>
      <c r="BM384" s="16" t="n"/>
    </row>
    <row r="385" ht="13.5" customHeight="1" s="251">
      <c r="A385" s="16" t="n"/>
      <c r="B385" s="16" t="n"/>
      <c r="C385" s="16" t="n"/>
      <c r="D385" s="16" t="n"/>
      <c r="E385" s="16" t="n"/>
      <c r="F385" s="16" t="n"/>
      <c r="G385" s="16" t="n"/>
      <c r="H385" s="16" t="n"/>
      <c r="I385" s="16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  <c r="S385" s="16" t="n"/>
      <c r="T385" s="16" t="n"/>
      <c r="U385" s="16" t="n"/>
      <c r="V385" s="16" t="n"/>
      <c r="W385" s="16" t="n"/>
      <c r="X385" s="16" t="n"/>
      <c r="Y385" s="16" t="n"/>
      <c r="Z385" s="16" t="n"/>
      <c r="AA385" s="16" t="n"/>
      <c r="AB385" s="16" t="n"/>
      <c r="AC385" s="16" t="n"/>
      <c r="AD385" s="16" t="n"/>
      <c r="AE385" s="16" t="n"/>
      <c r="AF385" s="16" t="n"/>
      <c r="AG385" s="16" t="n"/>
      <c r="AH385" s="16" t="n"/>
      <c r="AI385" s="16" t="n"/>
      <c r="AJ385" s="16" t="n"/>
      <c r="AK385" s="16" t="n"/>
      <c r="AL385" s="16" t="n"/>
      <c r="AM385" s="16" t="n"/>
      <c r="AN385" s="16" t="n"/>
      <c r="AO385" s="16" t="n"/>
      <c r="AP385" s="16" t="n"/>
      <c r="AQ385" s="16" t="n"/>
      <c r="AR385" s="16" t="n"/>
      <c r="AS385" s="16" t="n"/>
      <c r="AT385" s="16" t="n"/>
      <c r="AU385" s="16" t="n"/>
      <c r="AV385" s="16" t="n"/>
      <c r="AW385" s="16" t="n"/>
      <c r="AX385" s="16" t="n"/>
      <c r="AY385" s="16" t="n"/>
      <c r="AZ385" s="16" t="n"/>
      <c r="BA385" s="16" t="n"/>
      <c r="BB385" s="16" t="n"/>
      <c r="BC385" s="16" t="n"/>
      <c r="BD385" s="16" t="n"/>
      <c r="BE385" s="16" t="n"/>
      <c r="BF385" s="16" t="n"/>
      <c r="BG385" s="16" t="n"/>
      <c r="BH385" s="16" t="n"/>
      <c r="BI385" s="16" t="n"/>
      <c r="BJ385" s="16" t="n"/>
      <c r="BK385" s="16" t="n"/>
      <c r="BL385" s="16" t="n"/>
      <c r="BM385" s="16" t="n"/>
    </row>
    <row r="386" ht="13.5" customHeight="1" s="251">
      <c r="A386" s="16" t="n"/>
      <c r="B386" s="16" t="n"/>
      <c r="C386" s="16" t="n"/>
      <c r="D386" s="16" t="n"/>
      <c r="E386" s="16" t="n"/>
      <c r="F386" s="16" t="n"/>
      <c r="G386" s="16" t="n"/>
      <c r="H386" s="16" t="n"/>
      <c r="I386" s="16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  <c r="S386" s="16" t="n"/>
      <c r="T386" s="16" t="n"/>
      <c r="U386" s="16" t="n"/>
      <c r="V386" s="16" t="n"/>
      <c r="W386" s="16" t="n"/>
      <c r="X386" s="16" t="n"/>
      <c r="Y386" s="16" t="n"/>
      <c r="Z386" s="16" t="n"/>
      <c r="AA386" s="16" t="n"/>
      <c r="AB386" s="16" t="n"/>
      <c r="AC386" s="16" t="n"/>
      <c r="AD386" s="16" t="n"/>
      <c r="AE386" s="16" t="n"/>
      <c r="AF386" s="16" t="n"/>
      <c r="AG386" s="16" t="n"/>
      <c r="AH386" s="16" t="n"/>
      <c r="AI386" s="16" t="n"/>
      <c r="AJ386" s="16" t="n"/>
      <c r="AK386" s="16" t="n"/>
      <c r="AL386" s="16" t="n"/>
      <c r="AM386" s="16" t="n"/>
      <c r="AN386" s="16" t="n"/>
      <c r="AO386" s="16" t="n"/>
      <c r="AP386" s="16" t="n"/>
      <c r="AQ386" s="16" t="n"/>
      <c r="AR386" s="16" t="n"/>
      <c r="AS386" s="16" t="n"/>
      <c r="AT386" s="16" t="n"/>
      <c r="AU386" s="16" t="n"/>
      <c r="AV386" s="16" t="n"/>
      <c r="AW386" s="16" t="n"/>
      <c r="AX386" s="16" t="n"/>
      <c r="AY386" s="16" t="n"/>
      <c r="AZ386" s="16" t="n"/>
      <c r="BA386" s="16" t="n"/>
      <c r="BB386" s="16" t="n"/>
      <c r="BC386" s="16" t="n"/>
      <c r="BD386" s="16" t="n"/>
      <c r="BE386" s="16" t="n"/>
      <c r="BF386" s="16" t="n"/>
      <c r="BG386" s="16" t="n"/>
      <c r="BH386" s="16" t="n"/>
      <c r="BI386" s="16" t="n"/>
      <c r="BJ386" s="16" t="n"/>
      <c r="BK386" s="16" t="n"/>
      <c r="BL386" s="16" t="n"/>
      <c r="BM386" s="16" t="n"/>
    </row>
    <row r="387" ht="13.5" customHeight="1" s="251">
      <c r="A387" s="16" t="n"/>
      <c r="B387" s="16" t="n"/>
      <c r="C387" s="16" t="n"/>
      <c r="D387" s="16" t="n"/>
      <c r="E387" s="16" t="n"/>
      <c r="F387" s="16" t="n"/>
      <c r="G387" s="16" t="n"/>
      <c r="H387" s="16" t="n"/>
      <c r="I387" s="16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  <c r="S387" s="16" t="n"/>
      <c r="T387" s="16" t="n"/>
      <c r="U387" s="16" t="n"/>
      <c r="V387" s="16" t="n"/>
      <c r="W387" s="16" t="n"/>
      <c r="X387" s="16" t="n"/>
      <c r="Y387" s="16" t="n"/>
      <c r="Z387" s="16" t="n"/>
      <c r="AA387" s="16" t="n"/>
      <c r="AB387" s="16" t="n"/>
      <c r="AC387" s="16" t="n"/>
      <c r="AD387" s="16" t="n"/>
      <c r="AE387" s="16" t="n"/>
      <c r="AF387" s="16" t="n"/>
      <c r="AG387" s="16" t="n"/>
      <c r="AH387" s="16" t="n"/>
      <c r="AI387" s="16" t="n"/>
      <c r="AJ387" s="16" t="n"/>
      <c r="AK387" s="16" t="n"/>
      <c r="AL387" s="16" t="n"/>
      <c r="AM387" s="16" t="n"/>
      <c r="AN387" s="16" t="n"/>
      <c r="AO387" s="16" t="n"/>
      <c r="AP387" s="16" t="n"/>
      <c r="AQ387" s="16" t="n"/>
      <c r="AR387" s="16" t="n"/>
      <c r="AS387" s="16" t="n"/>
      <c r="AT387" s="16" t="n"/>
      <c r="AU387" s="16" t="n"/>
      <c r="AV387" s="16" t="n"/>
      <c r="AW387" s="16" t="n"/>
      <c r="AX387" s="16" t="n"/>
      <c r="AY387" s="16" t="n"/>
      <c r="AZ387" s="16" t="n"/>
      <c r="BA387" s="16" t="n"/>
      <c r="BB387" s="16" t="n"/>
      <c r="BC387" s="16" t="n"/>
      <c r="BD387" s="16" t="n"/>
      <c r="BE387" s="16" t="n"/>
      <c r="BF387" s="16" t="n"/>
      <c r="BG387" s="16" t="n"/>
      <c r="BH387" s="16" t="n"/>
      <c r="BI387" s="16" t="n"/>
      <c r="BJ387" s="16" t="n"/>
      <c r="BK387" s="16" t="n"/>
      <c r="BL387" s="16" t="n"/>
      <c r="BM387" s="16" t="n"/>
    </row>
    <row r="388" ht="13.5" customHeight="1" s="251">
      <c r="A388" s="16" t="n"/>
      <c r="B388" s="16" t="n"/>
      <c r="C388" s="16" t="n"/>
      <c r="D388" s="16" t="n"/>
      <c r="E388" s="16" t="n"/>
      <c r="F388" s="16" t="n"/>
      <c r="G388" s="16" t="n"/>
      <c r="H388" s="16" t="n"/>
      <c r="I388" s="16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  <c r="S388" s="16" t="n"/>
      <c r="T388" s="16" t="n"/>
      <c r="U388" s="16" t="n"/>
      <c r="V388" s="16" t="n"/>
      <c r="W388" s="16" t="n"/>
      <c r="X388" s="16" t="n"/>
      <c r="Y388" s="16" t="n"/>
      <c r="Z388" s="16" t="n"/>
      <c r="AA388" s="16" t="n"/>
      <c r="AB388" s="16" t="n"/>
      <c r="AC388" s="16" t="n"/>
      <c r="AD388" s="16" t="n"/>
      <c r="AE388" s="16" t="n"/>
      <c r="AF388" s="16" t="n"/>
      <c r="AG388" s="16" t="n"/>
      <c r="AH388" s="16" t="n"/>
      <c r="AI388" s="16" t="n"/>
      <c r="AJ388" s="16" t="n"/>
      <c r="AK388" s="16" t="n"/>
      <c r="AL388" s="16" t="n"/>
      <c r="AM388" s="16" t="n"/>
      <c r="AN388" s="16" t="n"/>
      <c r="AO388" s="16" t="n"/>
      <c r="AP388" s="16" t="n"/>
      <c r="AQ388" s="16" t="n"/>
      <c r="AR388" s="16" t="n"/>
      <c r="AS388" s="16" t="n"/>
      <c r="AT388" s="16" t="n"/>
      <c r="AU388" s="16" t="n"/>
      <c r="AV388" s="16" t="n"/>
      <c r="AW388" s="16" t="n"/>
      <c r="AX388" s="16" t="n"/>
      <c r="AY388" s="16" t="n"/>
      <c r="AZ388" s="16" t="n"/>
      <c r="BA388" s="16" t="n"/>
      <c r="BB388" s="16" t="n"/>
      <c r="BC388" s="16" t="n"/>
      <c r="BD388" s="16" t="n"/>
      <c r="BE388" s="16" t="n"/>
      <c r="BF388" s="16" t="n"/>
      <c r="BG388" s="16" t="n"/>
      <c r="BH388" s="16" t="n"/>
      <c r="BI388" s="16" t="n"/>
      <c r="BJ388" s="16" t="n"/>
      <c r="BK388" s="16" t="n"/>
      <c r="BL388" s="16" t="n"/>
      <c r="BM388" s="16" t="n"/>
    </row>
    <row r="389" ht="13.5" customHeight="1" s="251">
      <c r="A389" s="16" t="n"/>
      <c r="B389" s="16" t="n"/>
      <c r="C389" s="16" t="n"/>
      <c r="D389" s="16" t="n"/>
      <c r="E389" s="16" t="n"/>
      <c r="F389" s="16" t="n"/>
      <c r="G389" s="16" t="n"/>
      <c r="H389" s="16" t="n"/>
      <c r="I389" s="16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  <c r="S389" s="16" t="n"/>
      <c r="T389" s="16" t="n"/>
      <c r="U389" s="16" t="n"/>
      <c r="V389" s="16" t="n"/>
      <c r="W389" s="16" t="n"/>
      <c r="X389" s="16" t="n"/>
      <c r="Y389" s="16" t="n"/>
      <c r="Z389" s="16" t="n"/>
      <c r="AA389" s="16" t="n"/>
      <c r="AB389" s="16" t="n"/>
      <c r="AC389" s="16" t="n"/>
      <c r="AD389" s="16" t="n"/>
      <c r="AE389" s="16" t="n"/>
      <c r="AF389" s="16" t="n"/>
      <c r="AG389" s="16" t="n"/>
      <c r="AH389" s="16" t="n"/>
      <c r="AI389" s="16" t="n"/>
      <c r="AJ389" s="16" t="n"/>
      <c r="AK389" s="16" t="n"/>
      <c r="AL389" s="16" t="n"/>
      <c r="AM389" s="16" t="n"/>
      <c r="AN389" s="16" t="n"/>
      <c r="AO389" s="16" t="n"/>
      <c r="AP389" s="16" t="n"/>
      <c r="AQ389" s="16" t="n"/>
      <c r="AR389" s="16" t="n"/>
      <c r="AS389" s="16" t="n"/>
      <c r="AT389" s="16" t="n"/>
      <c r="AU389" s="16" t="n"/>
      <c r="AV389" s="16" t="n"/>
      <c r="AW389" s="16" t="n"/>
      <c r="AX389" s="16" t="n"/>
      <c r="AY389" s="16" t="n"/>
      <c r="AZ389" s="16" t="n"/>
      <c r="BA389" s="16" t="n"/>
      <c r="BB389" s="16" t="n"/>
      <c r="BC389" s="16" t="n"/>
      <c r="BD389" s="16" t="n"/>
      <c r="BE389" s="16" t="n"/>
      <c r="BF389" s="16" t="n"/>
      <c r="BG389" s="16" t="n"/>
      <c r="BH389" s="16" t="n"/>
      <c r="BI389" s="16" t="n"/>
      <c r="BJ389" s="16" t="n"/>
      <c r="BK389" s="16" t="n"/>
      <c r="BL389" s="16" t="n"/>
      <c r="BM389" s="16" t="n"/>
    </row>
    <row r="390" ht="13.5" customHeight="1" s="251">
      <c r="A390" s="16" t="n"/>
      <c r="B390" s="16" t="n"/>
      <c r="C390" s="16" t="n"/>
      <c r="D390" s="16" t="n"/>
      <c r="E390" s="16" t="n"/>
      <c r="F390" s="16" t="n"/>
      <c r="G390" s="16" t="n"/>
      <c r="H390" s="16" t="n"/>
      <c r="I390" s="16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  <c r="S390" s="16" t="n"/>
      <c r="T390" s="16" t="n"/>
      <c r="U390" s="16" t="n"/>
      <c r="V390" s="16" t="n"/>
      <c r="W390" s="16" t="n"/>
      <c r="X390" s="16" t="n"/>
      <c r="Y390" s="16" t="n"/>
      <c r="Z390" s="16" t="n"/>
      <c r="AA390" s="16" t="n"/>
      <c r="AB390" s="16" t="n"/>
      <c r="AC390" s="16" t="n"/>
      <c r="AD390" s="16" t="n"/>
      <c r="AE390" s="16" t="n"/>
      <c r="AF390" s="16" t="n"/>
      <c r="AG390" s="16" t="n"/>
      <c r="AH390" s="16" t="n"/>
      <c r="AI390" s="16" t="n"/>
      <c r="AJ390" s="16" t="n"/>
      <c r="AK390" s="16" t="n"/>
      <c r="AL390" s="16" t="n"/>
      <c r="AM390" s="16" t="n"/>
      <c r="AN390" s="16" t="n"/>
      <c r="AO390" s="16" t="n"/>
      <c r="AP390" s="16" t="n"/>
      <c r="AQ390" s="16" t="n"/>
      <c r="AR390" s="16" t="n"/>
      <c r="AS390" s="16" t="n"/>
      <c r="AT390" s="16" t="n"/>
      <c r="AU390" s="16" t="n"/>
      <c r="AV390" s="16" t="n"/>
      <c r="AW390" s="16" t="n"/>
      <c r="AX390" s="16" t="n"/>
      <c r="AY390" s="16" t="n"/>
      <c r="AZ390" s="16" t="n"/>
      <c r="BA390" s="16" t="n"/>
      <c r="BB390" s="16" t="n"/>
      <c r="BC390" s="16" t="n"/>
      <c r="BD390" s="16" t="n"/>
      <c r="BE390" s="16" t="n"/>
      <c r="BF390" s="16" t="n"/>
      <c r="BG390" s="16" t="n"/>
      <c r="BH390" s="16" t="n"/>
      <c r="BI390" s="16" t="n"/>
      <c r="BJ390" s="16" t="n"/>
      <c r="BK390" s="16" t="n"/>
      <c r="BL390" s="16" t="n"/>
      <c r="BM390" s="16" t="n"/>
    </row>
    <row r="391" ht="13.5" customHeight="1" s="251">
      <c r="A391" s="16" t="n"/>
      <c r="B391" s="16" t="n"/>
      <c r="C391" s="16" t="n"/>
      <c r="D391" s="16" t="n"/>
      <c r="E391" s="16" t="n"/>
      <c r="F391" s="16" t="n"/>
      <c r="G391" s="16" t="n"/>
      <c r="H391" s="16" t="n"/>
      <c r="I391" s="16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  <c r="S391" s="16" t="n"/>
      <c r="T391" s="16" t="n"/>
      <c r="U391" s="16" t="n"/>
      <c r="V391" s="16" t="n"/>
      <c r="W391" s="16" t="n"/>
      <c r="X391" s="16" t="n"/>
      <c r="Y391" s="16" t="n"/>
      <c r="Z391" s="16" t="n"/>
      <c r="AA391" s="16" t="n"/>
      <c r="AB391" s="16" t="n"/>
      <c r="AC391" s="16" t="n"/>
      <c r="AD391" s="16" t="n"/>
      <c r="AE391" s="16" t="n"/>
      <c r="AF391" s="16" t="n"/>
      <c r="AG391" s="16" t="n"/>
      <c r="AH391" s="16" t="n"/>
      <c r="AI391" s="16" t="n"/>
      <c r="AJ391" s="16" t="n"/>
      <c r="AK391" s="16" t="n"/>
      <c r="AL391" s="16" t="n"/>
      <c r="AM391" s="16" t="n"/>
      <c r="AN391" s="16" t="n"/>
      <c r="AO391" s="16" t="n"/>
      <c r="AP391" s="16" t="n"/>
      <c r="AQ391" s="16" t="n"/>
      <c r="AR391" s="16" t="n"/>
      <c r="AS391" s="16" t="n"/>
      <c r="AT391" s="16" t="n"/>
      <c r="AU391" s="16" t="n"/>
      <c r="AV391" s="16" t="n"/>
      <c r="AW391" s="16" t="n"/>
      <c r="AX391" s="16" t="n"/>
      <c r="AY391" s="16" t="n"/>
      <c r="AZ391" s="16" t="n"/>
      <c r="BA391" s="16" t="n"/>
      <c r="BB391" s="16" t="n"/>
      <c r="BC391" s="16" t="n"/>
      <c r="BD391" s="16" t="n"/>
      <c r="BE391" s="16" t="n"/>
      <c r="BF391" s="16" t="n"/>
      <c r="BG391" s="16" t="n"/>
      <c r="BH391" s="16" t="n"/>
      <c r="BI391" s="16" t="n"/>
      <c r="BJ391" s="16" t="n"/>
      <c r="BK391" s="16" t="n"/>
      <c r="BL391" s="16" t="n"/>
      <c r="BM391" s="16" t="n"/>
    </row>
    <row r="392" ht="13.5" customHeight="1" s="251">
      <c r="A392" s="16" t="n"/>
      <c r="B392" s="16" t="n"/>
      <c r="C392" s="16" t="n"/>
      <c r="D392" s="16" t="n"/>
      <c r="E392" s="16" t="n"/>
      <c r="F392" s="16" t="n"/>
      <c r="G392" s="16" t="n"/>
      <c r="H392" s="16" t="n"/>
      <c r="I392" s="16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  <c r="S392" s="16" t="n"/>
      <c r="T392" s="16" t="n"/>
      <c r="U392" s="16" t="n"/>
      <c r="V392" s="16" t="n"/>
      <c r="W392" s="16" t="n"/>
      <c r="X392" s="16" t="n"/>
      <c r="Y392" s="16" t="n"/>
      <c r="Z392" s="16" t="n"/>
      <c r="AA392" s="16" t="n"/>
      <c r="AB392" s="16" t="n"/>
      <c r="AC392" s="16" t="n"/>
      <c r="AD392" s="16" t="n"/>
      <c r="AE392" s="16" t="n"/>
      <c r="AF392" s="16" t="n"/>
      <c r="AG392" s="16" t="n"/>
      <c r="AH392" s="16" t="n"/>
      <c r="AI392" s="16" t="n"/>
      <c r="AJ392" s="16" t="n"/>
      <c r="AK392" s="16" t="n"/>
      <c r="AL392" s="16" t="n"/>
      <c r="AM392" s="16" t="n"/>
      <c r="AN392" s="16" t="n"/>
      <c r="AO392" s="16" t="n"/>
      <c r="AP392" s="16" t="n"/>
      <c r="AQ392" s="16" t="n"/>
      <c r="AR392" s="16" t="n"/>
      <c r="AS392" s="16" t="n"/>
      <c r="AT392" s="16" t="n"/>
      <c r="AU392" s="16" t="n"/>
      <c r="AV392" s="16" t="n"/>
      <c r="AW392" s="16" t="n"/>
      <c r="AX392" s="16" t="n"/>
      <c r="AY392" s="16" t="n"/>
      <c r="AZ392" s="16" t="n"/>
      <c r="BA392" s="16" t="n"/>
      <c r="BB392" s="16" t="n"/>
      <c r="BC392" s="16" t="n"/>
      <c r="BD392" s="16" t="n"/>
      <c r="BE392" s="16" t="n"/>
      <c r="BF392" s="16" t="n"/>
      <c r="BG392" s="16" t="n"/>
      <c r="BH392" s="16" t="n"/>
      <c r="BI392" s="16" t="n"/>
      <c r="BJ392" s="16" t="n"/>
      <c r="BK392" s="16" t="n"/>
      <c r="BL392" s="16" t="n"/>
      <c r="BM392" s="16" t="n"/>
    </row>
    <row r="393" ht="13.5" customHeight="1" s="251">
      <c r="A393" s="16" t="n"/>
      <c r="B393" s="16" t="n"/>
      <c r="C393" s="16" t="n"/>
      <c r="D393" s="16" t="n"/>
      <c r="E393" s="16" t="n"/>
      <c r="F393" s="16" t="n"/>
      <c r="G393" s="16" t="n"/>
      <c r="H393" s="16" t="n"/>
      <c r="I393" s="16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  <c r="S393" s="16" t="n"/>
      <c r="T393" s="16" t="n"/>
      <c r="U393" s="16" t="n"/>
      <c r="V393" s="16" t="n"/>
      <c r="W393" s="16" t="n"/>
      <c r="X393" s="16" t="n"/>
      <c r="Y393" s="16" t="n"/>
      <c r="Z393" s="16" t="n"/>
      <c r="AA393" s="16" t="n"/>
      <c r="AB393" s="16" t="n"/>
      <c r="AC393" s="16" t="n"/>
      <c r="AD393" s="16" t="n"/>
      <c r="AE393" s="16" t="n"/>
      <c r="AF393" s="16" t="n"/>
      <c r="AG393" s="16" t="n"/>
      <c r="AH393" s="16" t="n"/>
      <c r="AI393" s="16" t="n"/>
      <c r="AJ393" s="16" t="n"/>
      <c r="AK393" s="16" t="n"/>
      <c r="AL393" s="16" t="n"/>
      <c r="AM393" s="16" t="n"/>
      <c r="AN393" s="16" t="n"/>
      <c r="AO393" s="16" t="n"/>
      <c r="AP393" s="16" t="n"/>
      <c r="AQ393" s="16" t="n"/>
      <c r="AR393" s="16" t="n"/>
      <c r="AS393" s="16" t="n"/>
      <c r="AT393" s="16" t="n"/>
      <c r="AU393" s="16" t="n"/>
      <c r="AV393" s="16" t="n"/>
      <c r="AW393" s="16" t="n"/>
      <c r="AX393" s="16" t="n"/>
      <c r="AY393" s="16" t="n"/>
      <c r="AZ393" s="16" t="n"/>
      <c r="BA393" s="16" t="n"/>
      <c r="BB393" s="16" t="n"/>
      <c r="BC393" s="16" t="n"/>
      <c r="BD393" s="16" t="n"/>
      <c r="BE393" s="16" t="n"/>
      <c r="BF393" s="16" t="n"/>
      <c r="BG393" s="16" t="n"/>
      <c r="BH393" s="16" t="n"/>
      <c r="BI393" s="16" t="n"/>
      <c r="BJ393" s="16" t="n"/>
      <c r="BK393" s="16" t="n"/>
      <c r="BL393" s="16" t="n"/>
      <c r="BM393" s="16" t="n"/>
    </row>
    <row r="394" ht="13.5" customHeight="1" s="251">
      <c r="A394" s="16" t="n"/>
      <c r="B394" s="16" t="n"/>
      <c r="C394" s="16" t="n"/>
      <c r="D394" s="16" t="n"/>
      <c r="E394" s="16" t="n"/>
      <c r="F394" s="16" t="n"/>
      <c r="G394" s="16" t="n"/>
      <c r="H394" s="16" t="n"/>
      <c r="I394" s="16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  <c r="S394" s="16" t="n"/>
      <c r="T394" s="16" t="n"/>
      <c r="U394" s="16" t="n"/>
      <c r="V394" s="16" t="n"/>
      <c r="W394" s="16" t="n"/>
      <c r="X394" s="16" t="n"/>
      <c r="Y394" s="16" t="n"/>
      <c r="Z394" s="16" t="n"/>
      <c r="AA394" s="16" t="n"/>
      <c r="AB394" s="16" t="n"/>
      <c r="AC394" s="16" t="n"/>
      <c r="AD394" s="16" t="n"/>
      <c r="AE394" s="16" t="n"/>
      <c r="AF394" s="16" t="n"/>
      <c r="AG394" s="16" t="n"/>
      <c r="AH394" s="16" t="n"/>
      <c r="AI394" s="16" t="n"/>
      <c r="AJ394" s="16" t="n"/>
      <c r="AK394" s="16" t="n"/>
      <c r="AL394" s="16" t="n"/>
      <c r="AM394" s="16" t="n"/>
      <c r="AN394" s="16" t="n"/>
      <c r="AO394" s="16" t="n"/>
      <c r="AP394" s="16" t="n"/>
      <c r="AQ394" s="16" t="n"/>
      <c r="AR394" s="16" t="n"/>
      <c r="AS394" s="16" t="n"/>
      <c r="AT394" s="16" t="n"/>
      <c r="AU394" s="16" t="n"/>
      <c r="AV394" s="16" t="n"/>
      <c r="AW394" s="16" t="n"/>
      <c r="AX394" s="16" t="n"/>
      <c r="AY394" s="16" t="n"/>
      <c r="AZ394" s="16" t="n"/>
      <c r="BA394" s="16" t="n"/>
      <c r="BB394" s="16" t="n"/>
      <c r="BC394" s="16" t="n"/>
      <c r="BD394" s="16" t="n"/>
      <c r="BE394" s="16" t="n"/>
      <c r="BF394" s="16" t="n"/>
      <c r="BG394" s="16" t="n"/>
      <c r="BH394" s="16" t="n"/>
      <c r="BI394" s="16" t="n"/>
      <c r="BJ394" s="16" t="n"/>
      <c r="BK394" s="16" t="n"/>
      <c r="BL394" s="16" t="n"/>
      <c r="BM394" s="16" t="n"/>
    </row>
    <row r="395" ht="13.5" customHeight="1" s="251">
      <c r="A395" s="16" t="n"/>
      <c r="B395" s="16" t="n"/>
      <c r="C395" s="16" t="n"/>
      <c r="D395" s="16" t="n"/>
      <c r="E395" s="16" t="n"/>
      <c r="F395" s="16" t="n"/>
      <c r="G395" s="16" t="n"/>
      <c r="H395" s="16" t="n"/>
      <c r="I395" s="16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  <c r="S395" s="16" t="n"/>
      <c r="T395" s="16" t="n"/>
      <c r="U395" s="16" t="n"/>
      <c r="V395" s="16" t="n"/>
      <c r="W395" s="16" t="n"/>
      <c r="X395" s="16" t="n"/>
      <c r="Y395" s="16" t="n"/>
      <c r="Z395" s="16" t="n"/>
      <c r="AA395" s="16" t="n"/>
      <c r="AB395" s="16" t="n"/>
      <c r="AC395" s="16" t="n"/>
      <c r="AD395" s="16" t="n"/>
      <c r="AE395" s="16" t="n"/>
      <c r="AF395" s="16" t="n"/>
      <c r="AG395" s="16" t="n"/>
      <c r="AH395" s="16" t="n"/>
      <c r="AI395" s="16" t="n"/>
      <c r="AJ395" s="16" t="n"/>
      <c r="AK395" s="16" t="n"/>
      <c r="AL395" s="16" t="n"/>
      <c r="AM395" s="16" t="n"/>
      <c r="AN395" s="16" t="n"/>
      <c r="AO395" s="16" t="n"/>
      <c r="AP395" s="16" t="n"/>
      <c r="AQ395" s="16" t="n"/>
      <c r="AR395" s="16" t="n"/>
      <c r="AS395" s="16" t="n"/>
      <c r="AT395" s="16" t="n"/>
      <c r="AU395" s="16" t="n"/>
      <c r="AV395" s="16" t="n"/>
      <c r="AW395" s="16" t="n"/>
      <c r="AX395" s="16" t="n"/>
      <c r="AY395" s="16" t="n"/>
      <c r="AZ395" s="16" t="n"/>
      <c r="BA395" s="16" t="n"/>
      <c r="BB395" s="16" t="n"/>
      <c r="BC395" s="16" t="n"/>
      <c r="BD395" s="16" t="n"/>
      <c r="BE395" s="16" t="n"/>
      <c r="BF395" s="16" t="n"/>
      <c r="BG395" s="16" t="n"/>
      <c r="BH395" s="16" t="n"/>
      <c r="BI395" s="16" t="n"/>
      <c r="BJ395" s="16" t="n"/>
      <c r="BK395" s="16" t="n"/>
      <c r="BL395" s="16" t="n"/>
      <c r="BM395" s="16" t="n"/>
    </row>
    <row r="396" ht="13.5" customHeight="1" s="251">
      <c r="A396" s="16" t="n"/>
      <c r="B396" s="16" t="n"/>
      <c r="C396" s="16" t="n"/>
      <c r="D396" s="16" t="n"/>
      <c r="E396" s="16" t="n"/>
      <c r="F396" s="16" t="n"/>
      <c r="G396" s="16" t="n"/>
      <c r="H396" s="16" t="n"/>
      <c r="I396" s="16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  <c r="S396" s="16" t="n"/>
      <c r="T396" s="16" t="n"/>
      <c r="U396" s="16" t="n"/>
      <c r="V396" s="16" t="n"/>
      <c r="W396" s="16" t="n"/>
      <c r="X396" s="16" t="n"/>
      <c r="Y396" s="16" t="n"/>
      <c r="Z396" s="16" t="n"/>
      <c r="AA396" s="16" t="n"/>
      <c r="AB396" s="16" t="n"/>
      <c r="AC396" s="16" t="n"/>
      <c r="AD396" s="16" t="n"/>
      <c r="AE396" s="16" t="n"/>
      <c r="AF396" s="16" t="n"/>
      <c r="AG396" s="16" t="n"/>
      <c r="AH396" s="16" t="n"/>
      <c r="AI396" s="16" t="n"/>
      <c r="AJ396" s="16" t="n"/>
      <c r="AK396" s="16" t="n"/>
      <c r="AL396" s="16" t="n"/>
      <c r="AM396" s="16" t="n"/>
      <c r="AN396" s="16" t="n"/>
      <c r="AO396" s="16" t="n"/>
      <c r="AP396" s="16" t="n"/>
      <c r="AQ396" s="16" t="n"/>
      <c r="AR396" s="16" t="n"/>
      <c r="AS396" s="16" t="n"/>
      <c r="AT396" s="16" t="n"/>
      <c r="AU396" s="16" t="n"/>
      <c r="AV396" s="16" t="n"/>
      <c r="AW396" s="16" t="n"/>
      <c r="AX396" s="16" t="n"/>
      <c r="AY396" s="16" t="n"/>
      <c r="AZ396" s="16" t="n"/>
      <c r="BA396" s="16" t="n"/>
      <c r="BB396" s="16" t="n"/>
      <c r="BC396" s="16" t="n"/>
      <c r="BD396" s="16" t="n"/>
      <c r="BE396" s="16" t="n"/>
      <c r="BF396" s="16" t="n"/>
      <c r="BG396" s="16" t="n"/>
      <c r="BH396" s="16" t="n"/>
      <c r="BI396" s="16" t="n"/>
      <c r="BJ396" s="16" t="n"/>
      <c r="BK396" s="16" t="n"/>
      <c r="BL396" s="16" t="n"/>
      <c r="BM396" s="16" t="n"/>
    </row>
    <row r="397" ht="13.5" customHeight="1" s="251">
      <c r="A397" s="16" t="n"/>
      <c r="B397" s="16" t="n"/>
      <c r="C397" s="16" t="n"/>
      <c r="D397" s="16" t="n"/>
      <c r="E397" s="16" t="n"/>
      <c r="F397" s="16" t="n"/>
      <c r="G397" s="16" t="n"/>
      <c r="H397" s="16" t="n"/>
      <c r="I397" s="16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  <c r="S397" s="16" t="n"/>
      <c r="T397" s="16" t="n"/>
      <c r="U397" s="16" t="n"/>
      <c r="V397" s="16" t="n"/>
      <c r="W397" s="16" t="n"/>
      <c r="X397" s="16" t="n"/>
      <c r="Y397" s="16" t="n"/>
      <c r="Z397" s="16" t="n"/>
      <c r="AA397" s="16" t="n"/>
      <c r="AB397" s="16" t="n"/>
      <c r="AC397" s="16" t="n"/>
      <c r="AD397" s="16" t="n"/>
      <c r="AE397" s="16" t="n"/>
      <c r="AF397" s="16" t="n"/>
      <c r="AG397" s="16" t="n"/>
      <c r="AH397" s="16" t="n"/>
      <c r="AI397" s="16" t="n"/>
      <c r="AJ397" s="16" t="n"/>
      <c r="AK397" s="16" t="n"/>
      <c r="AL397" s="16" t="n"/>
      <c r="AM397" s="16" t="n"/>
      <c r="AN397" s="16" t="n"/>
      <c r="AO397" s="16" t="n"/>
      <c r="AP397" s="16" t="n"/>
      <c r="AQ397" s="16" t="n"/>
      <c r="AR397" s="16" t="n"/>
      <c r="AS397" s="16" t="n"/>
      <c r="AT397" s="16" t="n"/>
      <c r="AU397" s="16" t="n"/>
      <c r="AV397" s="16" t="n"/>
      <c r="AW397" s="16" t="n"/>
      <c r="AX397" s="16" t="n"/>
      <c r="AY397" s="16" t="n"/>
      <c r="AZ397" s="16" t="n"/>
      <c r="BA397" s="16" t="n"/>
      <c r="BB397" s="16" t="n"/>
      <c r="BC397" s="16" t="n"/>
      <c r="BD397" s="16" t="n"/>
      <c r="BE397" s="16" t="n"/>
      <c r="BF397" s="16" t="n"/>
      <c r="BG397" s="16" t="n"/>
      <c r="BH397" s="16" t="n"/>
      <c r="BI397" s="16" t="n"/>
      <c r="BJ397" s="16" t="n"/>
      <c r="BK397" s="16" t="n"/>
      <c r="BL397" s="16" t="n"/>
      <c r="BM397" s="16" t="n"/>
    </row>
    <row r="398" ht="13.5" customHeight="1" s="251">
      <c r="A398" s="16" t="n"/>
      <c r="B398" s="16" t="n"/>
      <c r="C398" s="16" t="n"/>
      <c r="D398" s="16" t="n"/>
      <c r="E398" s="16" t="n"/>
      <c r="F398" s="16" t="n"/>
      <c r="G398" s="16" t="n"/>
      <c r="H398" s="16" t="n"/>
      <c r="I398" s="16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  <c r="S398" s="16" t="n"/>
      <c r="T398" s="16" t="n"/>
      <c r="U398" s="16" t="n"/>
      <c r="V398" s="16" t="n"/>
      <c r="W398" s="16" t="n"/>
      <c r="X398" s="16" t="n"/>
      <c r="Y398" s="16" t="n"/>
      <c r="Z398" s="16" t="n"/>
      <c r="AA398" s="16" t="n"/>
      <c r="AB398" s="16" t="n"/>
      <c r="AC398" s="16" t="n"/>
      <c r="AD398" s="16" t="n"/>
      <c r="AE398" s="16" t="n"/>
      <c r="AF398" s="16" t="n"/>
      <c r="AG398" s="16" t="n"/>
      <c r="AH398" s="16" t="n"/>
      <c r="AI398" s="16" t="n"/>
      <c r="AJ398" s="16" t="n"/>
      <c r="AK398" s="16" t="n"/>
      <c r="AL398" s="16" t="n"/>
      <c r="AM398" s="16" t="n"/>
      <c r="AN398" s="16" t="n"/>
      <c r="AO398" s="16" t="n"/>
      <c r="AP398" s="16" t="n"/>
      <c r="AQ398" s="16" t="n"/>
      <c r="AR398" s="16" t="n"/>
      <c r="AS398" s="16" t="n"/>
      <c r="AT398" s="16" t="n"/>
      <c r="AU398" s="16" t="n"/>
      <c r="AV398" s="16" t="n"/>
      <c r="AW398" s="16" t="n"/>
      <c r="AX398" s="16" t="n"/>
      <c r="AY398" s="16" t="n"/>
      <c r="AZ398" s="16" t="n"/>
      <c r="BA398" s="16" t="n"/>
      <c r="BB398" s="16" t="n"/>
      <c r="BC398" s="16" t="n"/>
      <c r="BD398" s="16" t="n"/>
      <c r="BE398" s="16" t="n"/>
      <c r="BF398" s="16" t="n"/>
      <c r="BG398" s="16" t="n"/>
      <c r="BH398" s="16" t="n"/>
      <c r="BI398" s="16" t="n"/>
      <c r="BJ398" s="16" t="n"/>
      <c r="BK398" s="16" t="n"/>
      <c r="BL398" s="16" t="n"/>
      <c r="BM398" s="16" t="n"/>
    </row>
    <row r="399" ht="13.5" customHeight="1" s="251">
      <c r="A399" s="16" t="n"/>
      <c r="B399" s="16" t="n"/>
      <c r="C399" s="16" t="n"/>
      <c r="D399" s="16" t="n"/>
      <c r="E399" s="16" t="n"/>
      <c r="F399" s="16" t="n"/>
      <c r="G399" s="16" t="n"/>
      <c r="H399" s="16" t="n"/>
      <c r="I399" s="16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  <c r="S399" s="16" t="n"/>
      <c r="T399" s="16" t="n"/>
      <c r="U399" s="16" t="n"/>
      <c r="V399" s="16" t="n"/>
      <c r="W399" s="16" t="n"/>
      <c r="X399" s="16" t="n"/>
      <c r="Y399" s="16" t="n"/>
      <c r="Z399" s="16" t="n"/>
      <c r="AA399" s="16" t="n"/>
      <c r="AB399" s="16" t="n"/>
      <c r="AC399" s="16" t="n"/>
      <c r="AD399" s="16" t="n"/>
      <c r="AE399" s="16" t="n"/>
      <c r="AF399" s="16" t="n"/>
      <c r="AG399" s="16" t="n"/>
      <c r="AH399" s="16" t="n"/>
      <c r="AI399" s="16" t="n"/>
      <c r="AJ399" s="16" t="n"/>
      <c r="AK399" s="16" t="n"/>
      <c r="AL399" s="16" t="n"/>
      <c r="AM399" s="16" t="n"/>
      <c r="AN399" s="16" t="n"/>
      <c r="AO399" s="16" t="n"/>
      <c r="AP399" s="16" t="n"/>
      <c r="AQ399" s="16" t="n"/>
      <c r="AR399" s="16" t="n"/>
      <c r="AS399" s="16" t="n"/>
      <c r="AT399" s="16" t="n"/>
      <c r="AU399" s="16" t="n"/>
      <c r="AV399" s="16" t="n"/>
      <c r="AW399" s="16" t="n"/>
      <c r="AX399" s="16" t="n"/>
      <c r="AY399" s="16" t="n"/>
      <c r="AZ399" s="16" t="n"/>
      <c r="BA399" s="16" t="n"/>
      <c r="BB399" s="16" t="n"/>
      <c r="BC399" s="16" t="n"/>
      <c r="BD399" s="16" t="n"/>
      <c r="BE399" s="16" t="n"/>
      <c r="BF399" s="16" t="n"/>
      <c r="BG399" s="16" t="n"/>
      <c r="BH399" s="16" t="n"/>
      <c r="BI399" s="16" t="n"/>
      <c r="BJ399" s="16" t="n"/>
      <c r="BK399" s="16" t="n"/>
      <c r="BL399" s="16" t="n"/>
      <c r="BM399" s="16" t="n"/>
    </row>
    <row r="400" ht="13.5" customHeight="1" s="251">
      <c r="A400" s="16" t="n"/>
      <c r="B400" s="16" t="n"/>
      <c r="C400" s="16" t="n"/>
      <c r="D400" s="16" t="n"/>
      <c r="E400" s="16" t="n"/>
      <c r="F400" s="16" t="n"/>
      <c r="G400" s="16" t="n"/>
      <c r="H400" s="16" t="n"/>
      <c r="I400" s="16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  <c r="S400" s="16" t="n"/>
      <c r="T400" s="16" t="n"/>
      <c r="U400" s="16" t="n"/>
      <c r="V400" s="16" t="n"/>
      <c r="W400" s="16" t="n"/>
      <c r="X400" s="16" t="n"/>
      <c r="Y400" s="16" t="n"/>
      <c r="Z400" s="16" t="n"/>
      <c r="AA400" s="16" t="n"/>
      <c r="AB400" s="16" t="n"/>
      <c r="AC400" s="16" t="n"/>
      <c r="AD400" s="16" t="n"/>
      <c r="AE400" s="16" t="n"/>
      <c r="AF400" s="16" t="n"/>
      <c r="AG400" s="16" t="n"/>
      <c r="AH400" s="16" t="n"/>
      <c r="AI400" s="16" t="n"/>
      <c r="AJ400" s="16" t="n"/>
      <c r="AK400" s="16" t="n"/>
      <c r="AL400" s="16" t="n"/>
      <c r="AM400" s="16" t="n"/>
      <c r="AN400" s="16" t="n"/>
      <c r="AO400" s="16" t="n"/>
      <c r="AP400" s="16" t="n"/>
      <c r="AQ400" s="16" t="n"/>
      <c r="AR400" s="16" t="n"/>
      <c r="AS400" s="16" t="n"/>
      <c r="AT400" s="16" t="n"/>
      <c r="AU400" s="16" t="n"/>
      <c r="AV400" s="16" t="n"/>
      <c r="AW400" s="16" t="n"/>
      <c r="AX400" s="16" t="n"/>
      <c r="AY400" s="16" t="n"/>
      <c r="AZ400" s="16" t="n"/>
      <c r="BA400" s="16" t="n"/>
      <c r="BB400" s="16" t="n"/>
      <c r="BC400" s="16" t="n"/>
      <c r="BD400" s="16" t="n"/>
      <c r="BE400" s="16" t="n"/>
      <c r="BF400" s="16" t="n"/>
      <c r="BG400" s="16" t="n"/>
      <c r="BH400" s="16" t="n"/>
      <c r="BI400" s="16" t="n"/>
      <c r="BJ400" s="16" t="n"/>
      <c r="BK400" s="16" t="n"/>
      <c r="BL400" s="16" t="n"/>
      <c r="BM400" s="16" t="n"/>
    </row>
    <row r="401" ht="13.5" customHeight="1" s="251">
      <c r="A401" s="16" t="n"/>
      <c r="B401" s="16" t="n"/>
      <c r="C401" s="16" t="n"/>
      <c r="D401" s="16" t="n"/>
      <c r="E401" s="16" t="n"/>
      <c r="F401" s="16" t="n"/>
      <c r="G401" s="16" t="n"/>
      <c r="H401" s="16" t="n"/>
      <c r="I401" s="16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  <c r="S401" s="16" t="n"/>
      <c r="T401" s="16" t="n"/>
      <c r="U401" s="16" t="n"/>
      <c r="V401" s="16" t="n"/>
      <c r="W401" s="16" t="n"/>
      <c r="X401" s="16" t="n"/>
      <c r="Y401" s="16" t="n"/>
      <c r="Z401" s="16" t="n"/>
      <c r="AA401" s="16" t="n"/>
      <c r="AB401" s="16" t="n"/>
      <c r="AC401" s="16" t="n"/>
      <c r="AD401" s="16" t="n"/>
      <c r="AE401" s="16" t="n"/>
      <c r="AF401" s="16" t="n"/>
      <c r="AG401" s="16" t="n"/>
      <c r="AH401" s="16" t="n"/>
      <c r="AI401" s="16" t="n"/>
      <c r="AJ401" s="16" t="n"/>
      <c r="AK401" s="16" t="n"/>
      <c r="AL401" s="16" t="n"/>
      <c r="AM401" s="16" t="n"/>
      <c r="AN401" s="16" t="n"/>
      <c r="AO401" s="16" t="n"/>
      <c r="AP401" s="16" t="n"/>
      <c r="AQ401" s="16" t="n"/>
      <c r="AR401" s="16" t="n"/>
      <c r="AS401" s="16" t="n"/>
      <c r="AT401" s="16" t="n"/>
      <c r="AU401" s="16" t="n"/>
      <c r="AV401" s="16" t="n"/>
      <c r="AW401" s="16" t="n"/>
      <c r="AX401" s="16" t="n"/>
      <c r="AY401" s="16" t="n"/>
      <c r="AZ401" s="16" t="n"/>
      <c r="BA401" s="16" t="n"/>
      <c r="BB401" s="16" t="n"/>
      <c r="BC401" s="16" t="n"/>
      <c r="BD401" s="16" t="n"/>
      <c r="BE401" s="16" t="n"/>
      <c r="BF401" s="16" t="n"/>
      <c r="BG401" s="16" t="n"/>
      <c r="BH401" s="16" t="n"/>
      <c r="BI401" s="16" t="n"/>
      <c r="BJ401" s="16" t="n"/>
      <c r="BK401" s="16" t="n"/>
      <c r="BL401" s="16" t="n"/>
      <c r="BM401" s="16" t="n"/>
    </row>
    <row r="402" ht="13.5" customHeight="1" s="251">
      <c r="A402" s="16" t="n"/>
      <c r="B402" s="16" t="n"/>
      <c r="C402" s="16" t="n"/>
      <c r="D402" s="16" t="n"/>
      <c r="E402" s="16" t="n"/>
      <c r="F402" s="16" t="n"/>
      <c r="G402" s="16" t="n"/>
      <c r="H402" s="16" t="n"/>
      <c r="I402" s="16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  <c r="S402" s="16" t="n"/>
      <c r="T402" s="16" t="n"/>
      <c r="U402" s="16" t="n"/>
      <c r="V402" s="16" t="n"/>
      <c r="W402" s="16" t="n"/>
      <c r="X402" s="16" t="n"/>
      <c r="Y402" s="16" t="n"/>
      <c r="Z402" s="16" t="n"/>
      <c r="AA402" s="16" t="n"/>
      <c r="AB402" s="16" t="n"/>
      <c r="AC402" s="16" t="n"/>
      <c r="AD402" s="16" t="n"/>
      <c r="AE402" s="16" t="n"/>
      <c r="AF402" s="16" t="n"/>
      <c r="AG402" s="16" t="n"/>
      <c r="AH402" s="16" t="n"/>
      <c r="AI402" s="16" t="n"/>
      <c r="AJ402" s="16" t="n"/>
      <c r="AK402" s="16" t="n"/>
      <c r="AL402" s="16" t="n"/>
      <c r="AM402" s="16" t="n"/>
      <c r="AN402" s="16" t="n"/>
      <c r="AO402" s="16" t="n"/>
      <c r="AP402" s="16" t="n"/>
      <c r="AQ402" s="16" t="n"/>
      <c r="AR402" s="16" t="n"/>
      <c r="AS402" s="16" t="n"/>
      <c r="AT402" s="16" t="n"/>
      <c r="AU402" s="16" t="n"/>
      <c r="AV402" s="16" t="n"/>
      <c r="AW402" s="16" t="n"/>
      <c r="AX402" s="16" t="n"/>
      <c r="AY402" s="16" t="n"/>
      <c r="AZ402" s="16" t="n"/>
      <c r="BA402" s="16" t="n"/>
      <c r="BB402" s="16" t="n"/>
      <c r="BC402" s="16" t="n"/>
      <c r="BD402" s="16" t="n"/>
      <c r="BE402" s="16" t="n"/>
      <c r="BF402" s="16" t="n"/>
      <c r="BG402" s="16" t="n"/>
      <c r="BH402" s="16" t="n"/>
      <c r="BI402" s="16" t="n"/>
      <c r="BJ402" s="16" t="n"/>
      <c r="BK402" s="16" t="n"/>
      <c r="BL402" s="16" t="n"/>
      <c r="BM402" s="16" t="n"/>
    </row>
    <row r="403" ht="13.5" customHeight="1" s="251">
      <c r="A403" s="16" t="n"/>
      <c r="B403" s="16" t="n"/>
      <c r="C403" s="16" t="n"/>
      <c r="D403" s="16" t="n"/>
      <c r="E403" s="16" t="n"/>
      <c r="F403" s="16" t="n"/>
      <c r="G403" s="16" t="n"/>
      <c r="H403" s="16" t="n"/>
      <c r="I403" s="16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  <c r="S403" s="16" t="n"/>
      <c r="T403" s="16" t="n"/>
      <c r="U403" s="16" t="n"/>
      <c r="V403" s="16" t="n"/>
      <c r="W403" s="16" t="n"/>
      <c r="X403" s="16" t="n"/>
      <c r="Y403" s="16" t="n"/>
      <c r="Z403" s="16" t="n"/>
      <c r="AA403" s="16" t="n"/>
      <c r="AB403" s="16" t="n"/>
      <c r="AC403" s="16" t="n"/>
      <c r="AD403" s="16" t="n"/>
      <c r="AE403" s="16" t="n"/>
      <c r="AF403" s="16" t="n"/>
      <c r="AG403" s="16" t="n"/>
      <c r="AH403" s="16" t="n"/>
      <c r="AI403" s="16" t="n"/>
      <c r="AJ403" s="16" t="n"/>
      <c r="AK403" s="16" t="n"/>
      <c r="AL403" s="16" t="n"/>
      <c r="AM403" s="16" t="n"/>
      <c r="AN403" s="16" t="n"/>
      <c r="AO403" s="16" t="n"/>
      <c r="AP403" s="16" t="n"/>
      <c r="AQ403" s="16" t="n"/>
      <c r="AR403" s="16" t="n"/>
      <c r="AS403" s="16" t="n"/>
      <c r="AT403" s="16" t="n"/>
      <c r="AU403" s="16" t="n"/>
      <c r="AV403" s="16" t="n"/>
      <c r="AW403" s="16" t="n"/>
      <c r="AX403" s="16" t="n"/>
      <c r="AY403" s="16" t="n"/>
      <c r="AZ403" s="16" t="n"/>
      <c r="BA403" s="16" t="n"/>
      <c r="BB403" s="16" t="n"/>
      <c r="BC403" s="16" t="n"/>
      <c r="BD403" s="16" t="n"/>
      <c r="BE403" s="16" t="n"/>
      <c r="BF403" s="16" t="n"/>
      <c r="BG403" s="16" t="n"/>
      <c r="BH403" s="16" t="n"/>
      <c r="BI403" s="16" t="n"/>
      <c r="BJ403" s="16" t="n"/>
      <c r="BK403" s="16" t="n"/>
      <c r="BL403" s="16" t="n"/>
      <c r="BM403" s="16" t="n"/>
    </row>
    <row r="404" ht="13.5" customHeight="1" s="251">
      <c r="A404" s="16" t="n"/>
      <c r="B404" s="16" t="n"/>
      <c r="C404" s="16" t="n"/>
      <c r="D404" s="16" t="n"/>
      <c r="E404" s="16" t="n"/>
      <c r="F404" s="16" t="n"/>
      <c r="G404" s="16" t="n"/>
      <c r="H404" s="16" t="n"/>
      <c r="I404" s="16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  <c r="S404" s="16" t="n"/>
      <c r="T404" s="16" t="n"/>
      <c r="U404" s="16" t="n"/>
      <c r="V404" s="16" t="n"/>
      <c r="W404" s="16" t="n"/>
      <c r="X404" s="16" t="n"/>
      <c r="Y404" s="16" t="n"/>
      <c r="Z404" s="16" t="n"/>
      <c r="AA404" s="16" t="n"/>
      <c r="AB404" s="16" t="n"/>
      <c r="AC404" s="16" t="n"/>
      <c r="AD404" s="16" t="n"/>
      <c r="AE404" s="16" t="n"/>
      <c r="AF404" s="16" t="n"/>
      <c r="AG404" s="16" t="n"/>
      <c r="AH404" s="16" t="n"/>
      <c r="AI404" s="16" t="n"/>
      <c r="AJ404" s="16" t="n"/>
      <c r="AK404" s="16" t="n"/>
      <c r="AL404" s="16" t="n"/>
      <c r="AM404" s="16" t="n"/>
      <c r="AN404" s="16" t="n"/>
      <c r="AO404" s="16" t="n"/>
      <c r="AP404" s="16" t="n"/>
      <c r="AQ404" s="16" t="n"/>
      <c r="AR404" s="16" t="n"/>
      <c r="AS404" s="16" t="n"/>
      <c r="AT404" s="16" t="n"/>
      <c r="AU404" s="16" t="n"/>
      <c r="AV404" s="16" t="n"/>
      <c r="AW404" s="16" t="n"/>
      <c r="AX404" s="16" t="n"/>
      <c r="AY404" s="16" t="n"/>
      <c r="AZ404" s="16" t="n"/>
      <c r="BA404" s="16" t="n"/>
      <c r="BB404" s="16" t="n"/>
      <c r="BC404" s="16" t="n"/>
      <c r="BD404" s="16" t="n"/>
      <c r="BE404" s="16" t="n"/>
      <c r="BF404" s="16" t="n"/>
      <c r="BG404" s="16" t="n"/>
      <c r="BH404" s="16" t="n"/>
      <c r="BI404" s="16" t="n"/>
      <c r="BJ404" s="16" t="n"/>
      <c r="BK404" s="16" t="n"/>
      <c r="BL404" s="16" t="n"/>
      <c r="BM404" s="16" t="n"/>
    </row>
    <row r="405" ht="13.5" customHeight="1" s="251">
      <c r="A405" s="16" t="n"/>
      <c r="B405" s="16" t="n"/>
      <c r="C405" s="16" t="n"/>
      <c r="D405" s="16" t="n"/>
      <c r="E405" s="16" t="n"/>
      <c r="F405" s="16" t="n"/>
      <c r="G405" s="16" t="n"/>
      <c r="H405" s="16" t="n"/>
      <c r="I405" s="16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  <c r="S405" s="16" t="n"/>
      <c r="T405" s="16" t="n"/>
      <c r="U405" s="16" t="n"/>
      <c r="V405" s="16" t="n"/>
      <c r="W405" s="16" t="n"/>
      <c r="X405" s="16" t="n"/>
      <c r="Y405" s="16" t="n"/>
      <c r="Z405" s="21" t="inlineStr">
        <is>
          <t>Values overlap for all cases</t>
        </is>
      </c>
      <c r="AA405" s="16" t="n"/>
      <c r="AB405" s="16" t="n"/>
      <c r="AC405" s="16" t="n"/>
      <c r="AD405" s="16" t="n"/>
      <c r="AE405" s="16" t="n"/>
      <c r="AF405" s="16" t="n"/>
      <c r="AG405" s="16" t="n"/>
      <c r="AH405" s="16" t="n"/>
      <c r="AI405" s="16" t="n"/>
      <c r="AJ405" s="16" t="n"/>
      <c r="AK405" s="16" t="n"/>
      <c r="AL405" s="16" t="n"/>
      <c r="AM405" s="16" t="n"/>
      <c r="AN405" s="16" t="n"/>
      <c r="AO405" s="16" t="n"/>
      <c r="AP405" s="16" t="n"/>
      <c r="AQ405" s="16" t="n"/>
      <c r="AR405" s="16" t="n"/>
      <c r="AS405" s="16" t="n"/>
      <c r="AT405" s="16" t="n"/>
      <c r="AU405" s="16" t="n"/>
      <c r="AV405" s="16" t="n"/>
      <c r="AW405" s="16" t="n"/>
      <c r="AX405" s="16" t="n"/>
      <c r="AY405" s="16" t="n"/>
      <c r="AZ405" s="16" t="n"/>
      <c r="BA405" s="16" t="n"/>
      <c r="BB405" s="16" t="n"/>
      <c r="BC405" s="16" t="n"/>
      <c r="BD405" s="16" t="n"/>
      <c r="BE405" s="16" t="n"/>
      <c r="BF405" s="16" t="n"/>
      <c r="BG405" s="16" t="n"/>
      <c r="BH405" s="16" t="n"/>
      <c r="BI405" s="16" t="n"/>
      <c r="BJ405" s="16" t="n"/>
      <c r="BK405" s="16" t="n"/>
      <c r="BL405" s="16" t="n"/>
      <c r="BM405" s="16" t="n"/>
    </row>
    <row r="406" ht="13.5" customHeight="1" s="251">
      <c r="A406" s="16" t="n"/>
      <c r="B406" s="16" t="n"/>
      <c r="C406" s="16" t="n"/>
      <c r="D406" s="16" t="n"/>
      <c r="E406" s="16" t="n"/>
      <c r="F406" s="16" t="n"/>
      <c r="G406" s="16" t="n"/>
      <c r="H406" s="16" t="n"/>
      <c r="I406" s="16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  <c r="S406" s="16" t="n"/>
      <c r="T406" s="16" t="n"/>
      <c r="U406" s="16" t="n"/>
      <c r="V406" s="16" t="n"/>
      <c r="W406" s="16" t="n"/>
      <c r="X406" s="16" t="n"/>
      <c r="Y406" s="16" t="n"/>
      <c r="Z406" s="16" t="n"/>
      <c r="AA406" s="16" t="n"/>
      <c r="AB406" s="16" t="n"/>
      <c r="AC406" s="16" t="n"/>
      <c r="AD406" s="16" t="n"/>
      <c r="AE406" s="16" t="n"/>
      <c r="AF406" s="16" t="n"/>
      <c r="AG406" s="16" t="n"/>
      <c r="AH406" s="16" t="n"/>
      <c r="AI406" s="16" t="n"/>
      <c r="AJ406" s="16" t="n"/>
      <c r="AK406" s="16" t="n"/>
      <c r="AL406" s="16" t="n"/>
      <c r="AM406" s="16" t="n"/>
      <c r="AN406" s="16" t="n"/>
      <c r="AO406" s="16" t="n"/>
      <c r="AP406" s="16" t="n"/>
      <c r="AQ406" s="16" t="n"/>
      <c r="AR406" s="16" t="n"/>
      <c r="AS406" s="16" t="n"/>
      <c r="AT406" s="16" t="n"/>
      <c r="AU406" s="16" t="n"/>
      <c r="AV406" s="16" t="n"/>
      <c r="AW406" s="16" t="n"/>
      <c r="AX406" s="16" t="n"/>
      <c r="AY406" s="16" t="n"/>
      <c r="AZ406" s="16" t="n"/>
      <c r="BA406" s="16" t="n"/>
      <c r="BB406" s="16" t="n"/>
      <c r="BC406" s="16" t="n"/>
      <c r="BD406" s="16" t="n"/>
      <c r="BE406" s="16" t="n"/>
      <c r="BF406" s="16" t="n"/>
      <c r="BG406" s="16" t="n"/>
      <c r="BH406" s="16" t="n"/>
      <c r="BI406" s="16" t="n"/>
      <c r="BJ406" s="16" t="n"/>
      <c r="BK406" s="16" t="n"/>
      <c r="BL406" s="16" t="n"/>
      <c r="BM406" s="16" t="n"/>
    </row>
    <row r="407" ht="13.5" customHeight="1" s="251">
      <c r="A407" s="16" t="n"/>
      <c r="B407" s="16" t="n"/>
      <c r="C407" s="16" t="n"/>
      <c r="D407" s="16" t="n"/>
      <c r="E407" s="16" t="n"/>
      <c r="F407" s="16" t="n"/>
      <c r="G407" s="16" t="n"/>
      <c r="H407" s="16" t="n"/>
      <c r="I407" s="16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  <c r="S407" s="16" t="n"/>
      <c r="T407" s="16" t="n"/>
      <c r="U407" s="16" t="n"/>
      <c r="V407" s="16" t="n"/>
      <c r="W407" s="16" t="n"/>
      <c r="X407" s="16" t="n"/>
      <c r="Y407" s="16" t="n"/>
      <c r="Z407" s="16" t="n"/>
      <c r="AA407" s="16" t="n"/>
      <c r="AB407" s="16" t="n"/>
      <c r="AC407" s="16" t="n"/>
      <c r="AD407" s="16" t="n"/>
      <c r="AE407" s="16" t="n"/>
      <c r="AF407" s="16" t="n"/>
      <c r="AG407" s="16" t="n"/>
      <c r="AH407" s="16" t="n"/>
      <c r="AI407" s="16" t="n"/>
      <c r="AJ407" s="16" t="n"/>
      <c r="AK407" s="16" t="n"/>
      <c r="AL407" s="16" t="n"/>
      <c r="AM407" s="16" t="n"/>
      <c r="AN407" s="16" t="n"/>
      <c r="AO407" s="16" t="n"/>
      <c r="AP407" s="16" t="n"/>
      <c r="AQ407" s="16" t="n"/>
      <c r="AR407" s="16" t="n"/>
      <c r="AS407" s="16" t="n"/>
      <c r="AT407" s="16" t="n"/>
      <c r="AU407" s="16" t="n"/>
      <c r="AV407" s="16" t="n"/>
      <c r="AW407" s="16" t="n"/>
      <c r="AX407" s="16" t="n"/>
      <c r="AY407" s="16" t="n"/>
      <c r="AZ407" s="16" t="n"/>
      <c r="BA407" s="16" t="n"/>
      <c r="BB407" s="16" t="n"/>
      <c r="BC407" s="16" t="n"/>
      <c r="BD407" s="16" t="n"/>
      <c r="BE407" s="16" t="n"/>
      <c r="BF407" s="16" t="n"/>
      <c r="BG407" s="16" t="n"/>
      <c r="BH407" s="16" t="n"/>
      <c r="BI407" s="16" t="n"/>
      <c r="BJ407" s="16" t="n"/>
      <c r="BK407" s="16" t="n"/>
      <c r="BL407" s="16" t="n"/>
      <c r="BM407" s="16" t="n"/>
    </row>
    <row r="408" ht="13.5" customHeight="1" s="251">
      <c r="A408" s="16" t="n"/>
      <c r="B408" s="16" t="n"/>
      <c r="C408" s="16" t="n"/>
      <c r="D408" s="16" t="n"/>
      <c r="E408" s="16" t="n"/>
      <c r="F408" s="16" t="n"/>
      <c r="G408" s="16" t="n"/>
      <c r="H408" s="16" t="n"/>
      <c r="I408" s="16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  <c r="S408" s="16" t="n"/>
      <c r="T408" s="16" t="n"/>
      <c r="U408" s="16" t="n"/>
      <c r="V408" s="16" t="n"/>
      <c r="W408" s="16" t="n"/>
      <c r="X408" s="16" t="n"/>
      <c r="Y408" s="16" t="n"/>
      <c r="Z408" s="16" t="n"/>
      <c r="AA408" s="16" t="n"/>
      <c r="AB408" s="16" t="n"/>
      <c r="AC408" s="16" t="n"/>
      <c r="AD408" s="16" t="n"/>
      <c r="AE408" s="16" t="n"/>
      <c r="AF408" s="16" t="n"/>
      <c r="AG408" s="16" t="n"/>
      <c r="AH408" s="16" t="n"/>
      <c r="AI408" s="16" t="n"/>
      <c r="AJ408" s="16" t="n"/>
      <c r="AK408" s="16" t="n"/>
      <c r="AL408" s="16" t="n"/>
      <c r="AM408" s="16" t="n"/>
      <c r="AN408" s="16" t="n"/>
      <c r="AO408" s="16" t="n"/>
      <c r="AP408" s="16" t="n"/>
      <c r="AQ408" s="16" t="n"/>
      <c r="AR408" s="16" t="n"/>
      <c r="AS408" s="16" t="n"/>
      <c r="AT408" s="16" t="n"/>
      <c r="AU408" s="16" t="n"/>
      <c r="AV408" s="16" t="n"/>
      <c r="AW408" s="16" t="n"/>
      <c r="AX408" s="16" t="n"/>
      <c r="AY408" s="16" t="n"/>
      <c r="AZ408" s="16" t="n"/>
      <c r="BA408" s="16" t="n"/>
      <c r="BB408" s="16" t="n"/>
      <c r="BC408" s="16" t="n"/>
      <c r="BD408" s="16" t="n"/>
      <c r="BE408" s="16" t="n"/>
      <c r="BF408" s="16" t="n"/>
      <c r="BG408" s="16" t="n"/>
      <c r="BH408" s="16" t="n"/>
      <c r="BI408" s="16" t="n"/>
      <c r="BJ408" s="16" t="n"/>
      <c r="BK408" s="16" t="n"/>
      <c r="BL408" s="16" t="n"/>
      <c r="BM408" s="16" t="n"/>
    </row>
    <row r="409" ht="13.5" customHeight="1" s="251">
      <c r="A409" s="16" t="n"/>
      <c r="B409" s="16" t="n"/>
      <c r="C409" s="16" t="n"/>
      <c r="D409" s="16" t="n"/>
      <c r="E409" s="16" t="n"/>
      <c r="F409" s="16" t="n"/>
      <c r="G409" s="16" t="n"/>
      <c r="H409" s="16" t="n"/>
      <c r="I409" s="16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  <c r="S409" s="16" t="n"/>
      <c r="T409" s="16" t="n"/>
      <c r="U409" s="16" t="n"/>
      <c r="V409" s="16" t="n"/>
      <c r="W409" s="16" t="n"/>
      <c r="X409" s="16" t="n"/>
      <c r="Y409" s="16" t="n"/>
      <c r="Z409" s="16" t="n"/>
      <c r="AA409" s="16" t="n"/>
      <c r="AB409" s="16" t="n"/>
      <c r="AC409" s="16" t="n"/>
      <c r="AD409" s="16" t="n"/>
      <c r="AE409" s="16" t="n"/>
      <c r="AF409" s="16" t="n"/>
      <c r="AG409" s="16" t="n"/>
      <c r="AH409" s="16" t="n"/>
      <c r="AI409" s="16" t="n"/>
      <c r="AJ409" s="16" t="n"/>
      <c r="AK409" s="16" t="n"/>
      <c r="AL409" s="16" t="n"/>
      <c r="AM409" s="16" t="n"/>
      <c r="AN409" s="16" t="n"/>
      <c r="AO409" s="16" t="n"/>
      <c r="AP409" s="16" t="n"/>
      <c r="AQ409" s="16" t="n"/>
      <c r="AR409" s="16" t="n"/>
      <c r="AS409" s="16" t="n"/>
      <c r="AT409" s="16" t="n"/>
      <c r="AU409" s="16" t="n"/>
      <c r="AV409" s="16" t="n"/>
      <c r="AW409" s="16" t="n"/>
      <c r="AX409" s="16" t="n"/>
      <c r="AY409" s="16" t="n"/>
      <c r="AZ409" s="16" t="n"/>
      <c r="BA409" s="16" t="n"/>
      <c r="BB409" s="16" t="n"/>
      <c r="BC409" s="16" t="n"/>
      <c r="BD409" s="16" t="n"/>
      <c r="BE409" s="16" t="n"/>
      <c r="BF409" s="16" t="n"/>
      <c r="BG409" s="16" t="n"/>
      <c r="BH409" s="16" t="n"/>
      <c r="BI409" s="16" t="n"/>
      <c r="BJ409" s="16" t="n"/>
      <c r="BK409" s="16" t="n"/>
      <c r="BL409" s="16" t="n"/>
      <c r="BM409" s="16" t="n"/>
    </row>
    <row r="410" ht="13.5" customHeight="1" s="251">
      <c r="A410" s="16" t="n"/>
      <c r="B410" s="16" t="n"/>
      <c r="C410" s="16" t="n"/>
      <c r="D410" s="16" t="n"/>
      <c r="E410" s="16" t="n"/>
      <c r="F410" s="16" t="n"/>
      <c r="G410" s="16" t="n"/>
      <c r="H410" s="16" t="n"/>
      <c r="I410" s="16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  <c r="S410" s="16" t="n"/>
      <c r="T410" s="16" t="n"/>
      <c r="U410" s="16" t="n"/>
      <c r="V410" s="16" t="n"/>
      <c r="W410" s="16" t="n"/>
      <c r="X410" s="16" t="n"/>
      <c r="Y410" s="16" t="n"/>
      <c r="Z410" s="16" t="n"/>
      <c r="AA410" s="16" t="n"/>
      <c r="AB410" s="16" t="n"/>
      <c r="AC410" s="16" t="n"/>
      <c r="AD410" s="16" t="n"/>
      <c r="AE410" s="16" t="n"/>
      <c r="AF410" s="16" t="n"/>
      <c r="AG410" s="16" t="n"/>
      <c r="AH410" s="16" t="n"/>
      <c r="AI410" s="16" t="n"/>
      <c r="AJ410" s="16" t="n"/>
      <c r="AK410" s="16" t="n"/>
      <c r="AL410" s="16" t="n"/>
      <c r="AM410" s="16" t="n"/>
      <c r="AN410" s="16" t="n"/>
      <c r="AO410" s="16" t="n"/>
      <c r="AP410" s="16" t="n"/>
      <c r="AQ410" s="16" t="n"/>
      <c r="AR410" s="16" t="n"/>
      <c r="AS410" s="16" t="n"/>
      <c r="AT410" s="16" t="n"/>
      <c r="AU410" s="16" t="n"/>
      <c r="AV410" s="16" t="n"/>
      <c r="AW410" s="16" t="n"/>
      <c r="AX410" s="16" t="n"/>
      <c r="AY410" s="16" t="n"/>
      <c r="AZ410" s="16" t="n"/>
      <c r="BA410" s="16" t="n"/>
      <c r="BB410" s="16" t="n"/>
      <c r="BC410" s="16" t="n"/>
      <c r="BD410" s="16" t="n"/>
      <c r="BE410" s="16" t="n"/>
      <c r="BF410" s="16" t="n"/>
      <c r="BG410" s="16" t="n"/>
      <c r="BH410" s="16" t="n"/>
      <c r="BI410" s="16" t="n"/>
      <c r="BJ410" s="16" t="n"/>
      <c r="BK410" s="16" t="n"/>
      <c r="BL410" s="16" t="n"/>
      <c r="BM410" s="16" t="n"/>
    </row>
    <row r="411" ht="13.5" customHeight="1" s="251">
      <c r="A411" s="16" t="n"/>
      <c r="B411" s="16" t="n"/>
      <c r="C411" s="16" t="n"/>
      <c r="D411" s="16" t="n"/>
      <c r="E411" s="16" t="n"/>
      <c r="F411" s="16" t="n"/>
      <c r="G411" s="16" t="n"/>
      <c r="H411" s="16" t="n"/>
      <c r="I411" s="16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  <c r="S411" s="16" t="n"/>
      <c r="T411" s="16" t="n"/>
      <c r="U411" s="16" t="n"/>
      <c r="V411" s="16" t="n"/>
      <c r="W411" s="16" t="n"/>
      <c r="X411" s="16" t="n"/>
      <c r="Y411" s="16" t="n"/>
      <c r="Z411" s="16" t="n"/>
      <c r="AA411" s="16" t="n"/>
      <c r="AB411" s="16" t="n"/>
      <c r="AC411" s="16" t="n"/>
      <c r="AD411" s="16" t="n"/>
      <c r="AE411" s="16" t="n"/>
      <c r="AF411" s="16" t="n"/>
      <c r="AG411" s="16" t="n"/>
      <c r="AH411" s="16" t="n"/>
      <c r="AI411" s="16" t="n"/>
      <c r="AJ411" s="16" t="n"/>
      <c r="AK411" s="16" t="n"/>
      <c r="AL411" s="16" t="n"/>
      <c r="AM411" s="16" t="n"/>
      <c r="AN411" s="16" t="n"/>
      <c r="AO411" s="16" t="n"/>
      <c r="AP411" s="16" t="n"/>
      <c r="AQ411" s="16" t="n"/>
      <c r="AR411" s="16" t="n"/>
      <c r="AS411" s="16" t="n"/>
      <c r="AT411" s="16" t="n"/>
      <c r="AU411" s="16" t="n"/>
      <c r="AV411" s="16" t="n"/>
      <c r="AW411" s="16" t="n"/>
      <c r="AX411" s="16" t="n"/>
      <c r="AY411" s="16" t="n"/>
      <c r="AZ411" s="16" t="n"/>
      <c r="BA411" s="16" t="n"/>
      <c r="BB411" s="16" t="n"/>
      <c r="BC411" s="16" t="n"/>
      <c r="BD411" s="16" t="n"/>
      <c r="BE411" s="16" t="n"/>
      <c r="BF411" s="16" t="n"/>
      <c r="BG411" s="16" t="n"/>
      <c r="BH411" s="16" t="n"/>
      <c r="BI411" s="16" t="n"/>
      <c r="BJ411" s="16" t="n"/>
      <c r="BK411" s="16" t="n"/>
      <c r="BL411" s="16" t="n"/>
      <c r="BM411" s="16" t="n"/>
    </row>
    <row r="412" ht="13.5" customHeight="1" s="251">
      <c r="A412" s="16" t="n"/>
      <c r="B412" s="16" t="n"/>
      <c r="C412" s="16" t="n"/>
      <c r="D412" s="16" t="n"/>
      <c r="E412" s="16" t="n"/>
      <c r="F412" s="16" t="n"/>
      <c r="G412" s="16" t="n"/>
      <c r="H412" s="16" t="n"/>
      <c r="I412" s="16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  <c r="S412" s="16" t="n"/>
      <c r="T412" s="16" t="n"/>
      <c r="U412" s="16" t="n"/>
      <c r="V412" s="16" t="n"/>
      <c r="W412" s="16" t="n"/>
      <c r="X412" s="16" t="n"/>
      <c r="Y412" s="16" t="n"/>
      <c r="Z412" s="16" t="n"/>
      <c r="AA412" s="16" t="n"/>
      <c r="AB412" s="16" t="n"/>
      <c r="AC412" s="16" t="n"/>
      <c r="AD412" s="16" t="n"/>
      <c r="AE412" s="16" t="n"/>
      <c r="AF412" s="16" t="n"/>
      <c r="AG412" s="16" t="n"/>
      <c r="AH412" s="16" t="n"/>
      <c r="AI412" s="16" t="n"/>
      <c r="AJ412" s="16" t="n"/>
      <c r="AK412" s="16" t="n"/>
      <c r="AL412" s="16" t="n"/>
      <c r="AM412" s="16" t="n"/>
      <c r="AN412" s="16" t="n"/>
      <c r="AO412" s="16" t="n"/>
      <c r="AP412" s="16" t="n"/>
      <c r="AQ412" s="16" t="n"/>
      <c r="AR412" s="16" t="n"/>
      <c r="AS412" s="16" t="n"/>
      <c r="AT412" s="16" t="n"/>
      <c r="AU412" s="16" t="n"/>
      <c r="AV412" s="16" t="n"/>
      <c r="AW412" s="16" t="n"/>
      <c r="AX412" s="16" t="n"/>
      <c r="AY412" s="16" t="n"/>
      <c r="AZ412" s="16" t="n"/>
      <c r="BA412" s="16" t="n"/>
      <c r="BB412" s="16" t="n"/>
      <c r="BC412" s="16" t="n"/>
      <c r="BD412" s="16" t="n"/>
      <c r="BE412" s="16" t="n"/>
      <c r="BF412" s="16" t="n"/>
      <c r="BG412" s="16" t="n"/>
      <c r="BH412" s="16" t="n"/>
      <c r="BI412" s="16" t="n"/>
      <c r="BJ412" s="16" t="n"/>
      <c r="BK412" s="16" t="n"/>
      <c r="BL412" s="16" t="n"/>
      <c r="BM412" s="16" t="n"/>
    </row>
    <row r="413" ht="13.5" customHeight="1" s="251">
      <c r="A413" s="16" t="n"/>
      <c r="B413" s="16" t="n"/>
      <c r="C413" s="16" t="n"/>
      <c r="D413" s="16" t="n"/>
      <c r="E413" s="16" t="n"/>
      <c r="F413" s="16" t="n"/>
      <c r="G413" s="16" t="n"/>
      <c r="H413" s="16" t="n"/>
      <c r="I413" s="16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  <c r="S413" s="16" t="n"/>
      <c r="T413" s="16" t="n"/>
      <c r="U413" s="16" t="n"/>
      <c r="V413" s="16" t="n"/>
      <c r="W413" s="16" t="n"/>
      <c r="X413" s="16" t="n"/>
      <c r="Y413" s="16" t="n"/>
      <c r="Z413" s="16" t="n"/>
      <c r="AA413" s="16" t="n"/>
      <c r="AB413" s="16" t="n"/>
      <c r="AC413" s="16" t="n"/>
      <c r="AD413" s="16" t="n"/>
      <c r="AE413" s="16" t="n"/>
      <c r="AF413" s="16" t="n"/>
      <c r="AG413" s="16" t="n"/>
      <c r="AH413" s="16" t="n"/>
      <c r="AI413" s="16" t="n"/>
      <c r="AJ413" s="16" t="n"/>
      <c r="AK413" s="16" t="n"/>
      <c r="AL413" s="16" t="n"/>
      <c r="AM413" s="16" t="n"/>
      <c r="AN413" s="16" t="n"/>
      <c r="AO413" s="16" t="n"/>
      <c r="AP413" s="16" t="n"/>
      <c r="AQ413" s="16" t="n"/>
      <c r="AR413" s="16" t="n"/>
      <c r="AS413" s="16" t="n"/>
      <c r="AT413" s="16" t="n"/>
      <c r="AU413" s="16" t="n"/>
      <c r="AV413" s="16" t="n"/>
      <c r="AW413" s="16" t="n"/>
      <c r="AX413" s="16" t="n"/>
      <c r="AY413" s="16" t="n"/>
      <c r="AZ413" s="16" t="n"/>
      <c r="BA413" s="16" t="n"/>
      <c r="BB413" s="16" t="n"/>
      <c r="BC413" s="16" t="n"/>
      <c r="BD413" s="16" t="n"/>
      <c r="BE413" s="16" t="n"/>
      <c r="BF413" s="16" t="n"/>
      <c r="BG413" s="16" t="n"/>
      <c r="BH413" s="16" t="n"/>
      <c r="BI413" s="16" t="n"/>
      <c r="BJ413" s="16" t="n"/>
      <c r="BK413" s="16" t="n"/>
      <c r="BL413" s="16" t="n"/>
      <c r="BM413" s="16" t="n"/>
    </row>
    <row r="414" ht="13.5" customHeight="1" s="251">
      <c r="A414" s="16" t="n"/>
      <c r="B414" s="16" t="n"/>
      <c r="C414" s="16" t="n"/>
      <c r="D414" s="16" t="n"/>
      <c r="E414" s="16" t="n"/>
      <c r="F414" s="16" t="n"/>
      <c r="G414" s="16" t="n"/>
      <c r="H414" s="16" t="n"/>
      <c r="I414" s="16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  <c r="S414" s="16" t="n"/>
      <c r="T414" s="16" t="n"/>
      <c r="U414" s="16" t="n"/>
      <c r="V414" s="16" t="n"/>
      <c r="W414" s="16" t="n"/>
      <c r="X414" s="16" t="n"/>
      <c r="Y414" s="16" t="n"/>
      <c r="Z414" s="16" t="n"/>
      <c r="AA414" s="16" t="n"/>
      <c r="AB414" s="16" t="n"/>
      <c r="AC414" s="16" t="n"/>
      <c r="AD414" s="16" t="n"/>
      <c r="AE414" s="16" t="n"/>
      <c r="AF414" s="16" t="n"/>
      <c r="AG414" s="16" t="n"/>
      <c r="AH414" s="16" t="n"/>
      <c r="AI414" s="16" t="n"/>
      <c r="AJ414" s="16" t="n"/>
      <c r="AK414" s="16" t="n"/>
      <c r="AL414" s="16" t="n"/>
      <c r="AM414" s="16" t="n"/>
      <c r="AN414" s="16" t="n"/>
      <c r="AO414" s="16" t="n"/>
      <c r="AP414" s="16" t="n"/>
      <c r="AQ414" s="16" t="n"/>
      <c r="AR414" s="16" t="n"/>
      <c r="AS414" s="16" t="n"/>
      <c r="AT414" s="16" t="n"/>
      <c r="AU414" s="16" t="n"/>
      <c r="AV414" s="16" t="n"/>
      <c r="AW414" s="16" t="n"/>
      <c r="AX414" s="16" t="n"/>
      <c r="AY414" s="16" t="n"/>
      <c r="AZ414" s="16" t="n"/>
      <c r="BA414" s="16" t="n"/>
      <c r="BB414" s="16" t="n"/>
      <c r="BC414" s="16" t="n"/>
      <c r="BD414" s="16" t="n"/>
      <c r="BE414" s="16" t="n"/>
      <c r="BF414" s="16" t="n"/>
      <c r="BG414" s="16" t="n"/>
      <c r="BH414" s="16" t="n"/>
      <c r="BI414" s="16" t="n"/>
      <c r="BJ414" s="16" t="n"/>
      <c r="BK414" s="16" t="n"/>
      <c r="BL414" s="16" t="n"/>
      <c r="BM414" s="16" t="n"/>
    </row>
    <row r="415" ht="13.5" customHeight="1" s="251">
      <c r="A415" s="16" t="n"/>
      <c r="B415" s="16" t="n"/>
      <c r="C415" s="16" t="n"/>
      <c r="D415" s="16" t="n"/>
      <c r="E415" s="16" t="n"/>
      <c r="F415" s="16" t="n"/>
      <c r="G415" s="16" t="n"/>
      <c r="H415" s="16" t="n"/>
      <c r="I415" s="16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  <c r="S415" s="16" t="n"/>
      <c r="T415" s="16" t="n"/>
      <c r="U415" s="16" t="n"/>
      <c r="V415" s="16" t="n"/>
      <c r="W415" s="16" t="n"/>
      <c r="X415" s="16" t="n"/>
      <c r="Y415" s="16" t="n"/>
      <c r="Z415" s="16" t="n"/>
      <c r="AA415" s="16" t="n"/>
      <c r="AB415" s="16" t="n"/>
      <c r="AC415" s="16" t="n"/>
      <c r="AD415" s="16" t="n"/>
      <c r="AE415" s="16" t="n"/>
      <c r="AF415" s="16" t="n"/>
      <c r="AG415" s="16" t="n"/>
      <c r="AH415" s="16" t="n"/>
      <c r="AI415" s="16" t="n"/>
      <c r="AJ415" s="16" t="n"/>
      <c r="AK415" s="16" t="n"/>
      <c r="AL415" s="16" t="n"/>
      <c r="AM415" s="16" t="n"/>
      <c r="AN415" s="16" t="n"/>
      <c r="AO415" s="16" t="n"/>
      <c r="AP415" s="16" t="n"/>
      <c r="AQ415" s="16" t="n"/>
      <c r="AR415" s="16" t="n"/>
      <c r="AS415" s="16" t="n"/>
      <c r="AT415" s="16" t="n"/>
      <c r="AU415" s="16" t="n"/>
      <c r="AV415" s="16" t="n"/>
      <c r="AW415" s="16" t="n"/>
      <c r="AX415" s="16" t="n"/>
      <c r="AY415" s="16" t="n"/>
      <c r="AZ415" s="16" t="n"/>
      <c r="BA415" s="16" t="n"/>
      <c r="BB415" s="16" t="n"/>
      <c r="BC415" s="16" t="n"/>
      <c r="BD415" s="16" t="n"/>
      <c r="BE415" s="16" t="n"/>
      <c r="BF415" s="16" t="n"/>
      <c r="BG415" s="16" t="n"/>
      <c r="BH415" s="16" t="n"/>
      <c r="BI415" s="16" t="n"/>
      <c r="BJ415" s="16" t="n"/>
      <c r="BK415" s="16" t="n"/>
      <c r="BL415" s="16" t="n"/>
      <c r="BM415" s="16" t="n"/>
    </row>
    <row r="416" ht="13.5" customHeight="1" s="251">
      <c r="A416" s="16" t="n"/>
      <c r="B416" s="16" t="n"/>
      <c r="C416" s="16" t="n"/>
      <c r="D416" s="16" t="n"/>
      <c r="E416" s="16" t="n"/>
      <c r="F416" s="16" t="n"/>
      <c r="G416" s="16" t="n"/>
      <c r="H416" s="16" t="n"/>
      <c r="I416" s="16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  <c r="S416" s="16" t="n"/>
      <c r="T416" s="16" t="n"/>
      <c r="U416" s="16" t="n"/>
      <c r="V416" s="16" t="n"/>
      <c r="W416" s="16" t="n"/>
      <c r="X416" s="16" t="n"/>
      <c r="Y416" s="16" t="n"/>
      <c r="Z416" s="16" t="n"/>
      <c r="AA416" s="16" t="n"/>
      <c r="AB416" s="16" t="n"/>
      <c r="AC416" s="16" t="n"/>
      <c r="AD416" s="16" t="n"/>
      <c r="AE416" s="16" t="n"/>
      <c r="AF416" s="16" t="n"/>
      <c r="AG416" s="16" t="n"/>
      <c r="AH416" s="16" t="n"/>
      <c r="AI416" s="16" t="n"/>
      <c r="AJ416" s="16" t="n"/>
      <c r="AK416" s="16" t="n"/>
      <c r="AL416" s="16" t="n"/>
      <c r="AM416" s="16" t="n"/>
      <c r="AN416" s="16" t="n"/>
      <c r="AO416" s="16" t="n"/>
      <c r="AP416" s="16" t="n"/>
      <c r="AQ416" s="16" t="n"/>
      <c r="AR416" s="16" t="n"/>
      <c r="AS416" s="16" t="n"/>
      <c r="AT416" s="16" t="n"/>
      <c r="AU416" s="16" t="n"/>
      <c r="AV416" s="16" t="n"/>
      <c r="AW416" s="16" t="n"/>
      <c r="AX416" s="16" t="n"/>
      <c r="AY416" s="16" t="n"/>
      <c r="AZ416" s="16" t="n"/>
      <c r="BA416" s="16" t="n"/>
      <c r="BB416" s="16" t="n"/>
      <c r="BC416" s="16" t="n"/>
      <c r="BD416" s="16" t="n"/>
      <c r="BE416" s="16" t="n"/>
      <c r="BF416" s="16" t="n"/>
      <c r="BG416" s="16" t="n"/>
      <c r="BH416" s="16" t="n"/>
      <c r="BI416" s="16" t="n"/>
      <c r="BJ416" s="16" t="n"/>
      <c r="BK416" s="16" t="n"/>
      <c r="BL416" s="16" t="n"/>
      <c r="BM416" s="16" t="n"/>
    </row>
    <row r="417" ht="13.5" customHeight="1" s="251">
      <c r="A417" s="16" t="n"/>
      <c r="B417" s="16" t="n"/>
      <c r="C417" s="16" t="n"/>
      <c r="D417" s="16" t="n"/>
      <c r="E417" s="16" t="n"/>
      <c r="F417" s="16" t="n"/>
      <c r="G417" s="16" t="n"/>
      <c r="H417" s="16" t="n"/>
      <c r="I417" s="16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  <c r="S417" s="16" t="n"/>
      <c r="T417" s="16" t="n"/>
      <c r="U417" s="16" t="n"/>
      <c r="V417" s="16" t="n"/>
      <c r="W417" s="16" t="n"/>
      <c r="X417" s="16" t="n"/>
      <c r="Y417" s="16" t="n"/>
      <c r="Z417" s="16" t="n"/>
      <c r="AA417" s="16" t="n"/>
      <c r="AB417" s="16" t="n"/>
      <c r="AC417" s="16" t="n"/>
      <c r="AD417" s="16" t="n"/>
      <c r="AE417" s="16" t="n"/>
      <c r="AF417" s="16" t="n"/>
      <c r="AG417" s="16" t="n"/>
      <c r="AH417" s="16" t="n"/>
      <c r="AI417" s="16" t="n"/>
      <c r="AJ417" s="16" t="n"/>
      <c r="AK417" s="16" t="n"/>
      <c r="AL417" s="16" t="n"/>
      <c r="AM417" s="16" t="n"/>
      <c r="AN417" s="16" t="n"/>
      <c r="AO417" s="16" t="n"/>
      <c r="AP417" s="16" t="n"/>
      <c r="AQ417" s="16" t="n"/>
      <c r="AR417" s="16" t="n"/>
      <c r="AS417" s="16" t="n"/>
      <c r="AT417" s="16" t="n"/>
      <c r="AU417" s="16" t="n"/>
      <c r="AV417" s="16" t="n"/>
      <c r="AW417" s="16" t="n"/>
      <c r="AX417" s="16" t="n"/>
      <c r="AY417" s="16" t="n"/>
      <c r="AZ417" s="16" t="n"/>
      <c r="BA417" s="16" t="n"/>
      <c r="BB417" s="16" t="n"/>
      <c r="BC417" s="16" t="n"/>
      <c r="BD417" s="16" t="n"/>
      <c r="BE417" s="16" t="n"/>
      <c r="BF417" s="16" t="n"/>
      <c r="BG417" s="16" t="n"/>
      <c r="BH417" s="16" t="n"/>
      <c r="BI417" s="16" t="n"/>
      <c r="BJ417" s="16" t="n"/>
      <c r="BK417" s="16" t="n"/>
      <c r="BL417" s="16" t="n"/>
      <c r="BM417" s="16" t="n"/>
    </row>
    <row r="418" ht="13.5" customHeight="1" s="251">
      <c r="A418" s="16" t="n"/>
      <c r="B418" s="16" t="n"/>
      <c r="C418" s="16" t="n"/>
      <c r="D418" s="16" t="n"/>
      <c r="E418" s="16" t="n"/>
      <c r="F418" s="16" t="n"/>
      <c r="G418" s="16" t="n"/>
      <c r="H418" s="16" t="n"/>
      <c r="I418" s="16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  <c r="S418" s="16" t="n"/>
      <c r="T418" s="16" t="n"/>
      <c r="U418" s="16" t="n"/>
      <c r="V418" s="16" t="n"/>
      <c r="W418" s="16" t="n"/>
      <c r="X418" s="16" t="n"/>
      <c r="Y418" s="16" t="n"/>
      <c r="Z418" s="16" t="n"/>
      <c r="AA418" s="16" t="n"/>
      <c r="AB418" s="16" t="n"/>
      <c r="AC418" s="16" t="n"/>
      <c r="AD418" s="16" t="n"/>
      <c r="AE418" s="16" t="n"/>
      <c r="AF418" s="16" t="n"/>
      <c r="AG418" s="16" t="n"/>
      <c r="AH418" s="16" t="n"/>
      <c r="AI418" s="16" t="n"/>
      <c r="AJ418" s="16" t="n"/>
      <c r="AK418" s="16" t="n"/>
      <c r="AL418" s="16" t="n"/>
      <c r="AM418" s="16" t="n"/>
      <c r="AN418" s="16" t="n"/>
      <c r="AO418" s="16" t="n"/>
      <c r="AP418" s="16" t="n"/>
      <c r="AQ418" s="16" t="n"/>
      <c r="AR418" s="16" t="n"/>
      <c r="AS418" s="16" t="n"/>
      <c r="AT418" s="16" t="n"/>
      <c r="AU418" s="16" t="n"/>
      <c r="AV418" s="16" t="n"/>
      <c r="AW418" s="16" t="n"/>
      <c r="AX418" s="16" t="n"/>
      <c r="AY418" s="16" t="n"/>
      <c r="AZ418" s="16" t="n"/>
      <c r="BA418" s="16" t="n"/>
      <c r="BB418" s="16" t="n"/>
      <c r="BC418" s="16" t="n"/>
      <c r="BD418" s="16" t="n"/>
      <c r="BE418" s="16" t="n"/>
      <c r="BF418" s="16" t="n"/>
      <c r="BG418" s="16" t="n"/>
      <c r="BH418" s="16" t="n"/>
      <c r="BI418" s="16" t="n"/>
      <c r="BJ418" s="16" t="n"/>
      <c r="BK418" s="16" t="n"/>
      <c r="BL418" s="16" t="n"/>
      <c r="BM418" s="16" t="n"/>
    </row>
    <row r="419" ht="13.5" customHeight="1" s="251">
      <c r="A419" s="16" t="n"/>
      <c r="B419" s="16" t="n"/>
      <c r="C419" s="16" t="n"/>
      <c r="D419" s="16" t="n"/>
      <c r="E419" s="16" t="n"/>
      <c r="F419" s="16" t="n"/>
      <c r="G419" s="16" t="n"/>
      <c r="H419" s="16" t="n"/>
      <c r="I419" s="16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  <c r="S419" s="16" t="n"/>
      <c r="T419" s="16" t="n"/>
      <c r="U419" s="16" t="n"/>
      <c r="V419" s="16" t="n"/>
      <c r="W419" s="16" t="n"/>
      <c r="X419" s="16" t="n"/>
      <c r="Y419" s="16" t="n"/>
      <c r="Z419" s="16" t="n"/>
      <c r="AA419" s="16" t="n"/>
      <c r="AB419" s="16" t="n"/>
      <c r="AC419" s="16" t="n"/>
      <c r="AD419" s="16" t="n"/>
      <c r="AE419" s="16" t="n"/>
      <c r="AF419" s="16" t="n"/>
      <c r="AG419" s="16" t="n"/>
      <c r="AH419" s="16" t="n"/>
      <c r="AI419" s="16" t="n"/>
      <c r="AJ419" s="16" t="n"/>
      <c r="AK419" s="16" t="n"/>
      <c r="AL419" s="16" t="n"/>
      <c r="AM419" s="16" t="n"/>
      <c r="AN419" s="16" t="n"/>
      <c r="AO419" s="16" t="n"/>
      <c r="AP419" s="16" t="n"/>
      <c r="AQ419" s="16" t="n"/>
      <c r="AR419" s="16" t="n"/>
      <c r="AS419" s="16" t="n"/>
      <c r="AT419" s="16" t="n"/>
      <c r="AU419" s="16" t="n"/>
      <c r="AV419" s="16" t="n"/>
      <c r="AW419" s="16" t="n"/>
      <c r="AX419" s="16" t="n"/>
      <c r="AY419" s="16" t="n"/>
      <c r="AZ419" s="16" t="n"/>
      <c r="BA419" s="16" t="n"/>
      <c r="BB419" s="16" t="n"/>
      <c r="BC419" s="16" t="n"/>
      <c r="BD419" s="16" t="n"/>
      <c r="BE419" s="16" t="n"/>
      <c r="BF419" s="16" t="n"/>
      <c r="BG419" s="16" t="n"/>
      <c r="BH419" s="16" t="n"/>
      <c r="BI419" s="16" t="n"/>
      <c r="BJ419" s="16" t="n"/>
      <c r="BK419" s="16" t="n"/>
      <c r="BL419" s="16" t="n"/>
      <c r="BM419" s="16" t="n"/>
    </row>
    <row r="420" ht="13.5" customHeight="1" s="251">
      <c r="A420" s="16" t="n"/>
      <c r="B420" s="16" t="n"/>
      <c r="C420" s="16" t="n"/>
      <c r="D420" s="16" t="n"/>
      <c r="E420" s="16" t="n"/>
      <c r="F420" s="16" t="n"/>
      <c r="G420" s="16" t="n"/>
      <c r="H420" s="16" t="n"/>
      <c r="I420" s="16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  <c r="S420" s="16" t="n"/>
      <c r="T420" s="16" t="n"/>
      <c r="U420" s="16" t="n"/>
      <c r="V420" s="16" t="n"/>
      <c r="W420" s="16" t="n"/>
      <c r="X420" s="16" t="n"/>
      <c r="Y420" s="16" t="n"/>
      <c r="Z420" s="16" t="n"/>
      <c r="AA420" s="16" t="n"/>
      <c r="AB420" s="16" t="n"/>
      <c r="AC420" s="16" t="n"/>
      <c r="AD420" s="16" t="n"/>
      <c r="AE420" s="16" t="n"/>
      <c r="AF420" s="16" t="n"/>
      <c r="AG420" s="16" t="n"/>
      <c r="AH420" s="16" t="n"/>
      <c r="AI420" s="16" t="n"/>
      <c r="AJ420" s="16" t="n"/>
      <c r="AK420" s="16" t="n"/>
      <c r="AL420" s="16" t="n"/>
      <c r="AM420" s="16" t="n"/>
      <c r="AN420" s="16" t="n"/>
      <c r="AO420" s="16" t="n"/>
      <c r="AP420" s="16" t="n"/>
      <c r="AQ420" s="16" t="n"/>
      <c r="AR420" s="16" t="n"/>
      <c r="AS420" s="16" t="n"/>
      <c r="AT420" s="16" t="n"/>
      <c r="AU420" s="16" t="n"/>
      <c r="AV420" s="16" t="n"/>
      <c r="AW420" s="16" t="n"/>
      <c r="AX420" s="16" t="n"/>
      <c r="AY420" s="16" t="n"/>
      <c r="AZ420" s="16" t="n"/>
      <c r="BA420" s="16" t="n"/>
      <c r="BB420" s="16" t="n"/>
      <c r="BC420" s="16" t="n"/>
      <c r="BD420" s="16" t="n"/>
      <c r="BE420" s="16" t="n"/>
      <c r="BF420" s="16" t="n"/>
      <c r="BG420" s="16" t="n"/>
      <c r="BH420" s="16" t="n"/>
      <c r="BI420" s="16" t="n"/>
      <c r="BJ420" s="16" t="n"/>
      <c r="BK420" s="16" t="n"/>
      <c r="BL420" s="16" t="n"/>
      <c r="BM420" s="16" t="n"/>
    </row>
    <row r="421" ht="13.5" customHeight="1" s="251">
      <c r="A421" s="16" t="n"/>
      <c r="B421" s="16" t="n"/>
      <c r="C421" s="16" t="n"/>
      <c r="D421" s="16" t="n"/>
      <c r="E421" s="16" t="n"/>
      <c r="F421" s="16" t="n"/>
      <c r="G421" s="16" t="n"/>
      <c r="H421" s="16" t="n"/>
      <c r="I421" s="16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  <c r="S421" s="16" t="n"/>
      <c r="T421" s="16" t="n"/>
      <c r="U421" s="16" t="n"/>
      <c r="V421" s="16" t="n"/>
      <c r="W421" s="16" t="n"/>
      <c r="X421" s="16" t="n"/>
      <c r="Y421" s="16" t="n"/>
      <c r="Z421" s="16" t="n"/>
      <c r="AA421" s="16" t="n"/>
      <c r="AB421" s="16" t="n"/>
      <c r="AC421" s="16" t="n"/>
      <c r="AD421" s="16" t="n"/>
      <c r="AE421" s="16" t="n"/>
      <c r="AF421" s="16" t="n"/>
      <c r="AG421" s="16" t="n"/>
      <c r="AH421" s="16" t="n"/>
      <c r="AI421" s="16" t="n"/>
      <c r="AJ421" s="16" t="n"/>
      <c r="AK421" s="16" t="n"/>
      <c r="AL421" s="16" t="n"/>
      <c r="AM421" s="16" t="n"/>
      <c r="AN421" s="16" t="n"/>
      <c r="AO421" s="16" t="n"/>
      <c r="AP421" s="16" t="n"/>
      <c r="AQ421" s="16" t="n"/>
      <c r="AR421" s="16" t="n"/>
      <c r="AS421" s="16" t="n"/>
      <c r="AT421" s="16" t="n"/>
      <c r="AU421" s="16" t="n"/>
      <c r="AV421" s="16" t="n"/>
      <c r="AW421" s="16" t="n"/>
      <c r="AX421" s="16" t="n"/>
      <c r="AY421" s="16" t="n"/>
      <c r="AZ421" s="16" t="n"/>
      <c r="BA421" s="16" t="n"/>
      <c r="BB421" s="16" t="n"/>
      <c r="BC421" s="16" t="n"/>
      <c r="BD421" s="16" t="n"/>
      <c r="BE421" s="16" t="n"/>
      <c r="BF421" s="16" t="n"/>
      <c r="BG421" s="16" t="n"/>
      <c r="BH421" s="16" t="n"/>
      <c r="BI421" s="16" t="n"/>
      <c r="BJ421" s="16" t="n"/>
      <c r="BK421" s="16" t="n"/>
      <c r="BL421" s="16" t="n"/>
      <c r="BM421" s="16" t="n"/>
    </row>
    <row r="422" ht="13.5" customHeight="1" s="251">
      <c r="A422" s="16" t="n"/>
      <c r="B422" s="16" t="n"/>
      <c r="C422" s="16" t="n"/>
      <c r="D422" s="16" t="n"/>
      <c r="E422" s="16" t="n"/>
      <c r="F422" s="16" t="n"/>
      <c r="G422" s="16" t="n"/>
      <c r="H422" s="16" t="n"/>
      <c r="I422" s="16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  <c r="S422" s="16" t="n"/>
      <c r="T422" s="16" t="n"/>
      <c r="U422" s="16" t="n"/>
      <c r="V422" s="16" t="n"/>
      <c r="W422" s="16" t="n"/>
      <c r="X422" s="16" t="n"/>
      <c r="Y422" s="16" t="n"/>
      <c r="Z422" s="16" t="n"/>
      <c r="AA422" s="16" t="n"/>
      <c r="AB422" s="16" t="n"/>
      <c r="AC422" s="16" t="n"/>
      <c r="AD422" s="16" t="n"/>
      <c r="AE422" s="16" t="n"/>
      <c r="AF422" s="16" t="n"/>
      <c r="AG422" s="16" t="n"/>
      <c r="AH422" s="16" t="n"/>
      <c r="AI422" s="16" t="n"/>
      <c r="AJ422" s="16" t="n"/>
      <c r="AK422" s="16" t="n"/>
      <c r="AL422" s="16" t="n"/>
      <c r="AM422" s="16" t="n"/>
      <c r="AN422" s="16" t="n"/>
      <c r="AO422" s="16" t="n"/>
      <c r="AP422" s="16" t="n"/>
      <c r="AQ422" s="16" t="n"/>
      <c r="AR422" s="16" t="n"/>
      <c r="AS422" s="16" t="n"/>
      <c r="AT422" s="16" t="n"/>
      <c r="AU422" s="16" t="n"/>
      <c r="AV422" s="16" t="n"/>
      <c r="AW422" s="16" t="n"/>
      <c r="AX422" s="16" t="n"/>
      <c r="AY422" s="16" t="n"/>
      <c r="AZ422" s="16" t="n"/>
      <c r="BA422" s="16" t="n"/>
      <c r="BB422" s="16" t="n"/>
      <c r="BC422" s="16" t="n"/>
      <c r="BD422" s="16" t="n"/>
      <c r="BE422" s="16" t="n"/>
      <c r="BF422" s="16" t="n"/>
      <c r="BG422" s="16" t="n"/>
      <c r="BH422" s="16" t="n"/>
      <c r="BI422" s="16" t="n"/>
      <c r="BJ422" s="16" t="n"/>
      <c r="BK422" s="16" t="n"/>
      <c r="BL422" s="16" t="n"/>
      <c r="BM422" s="16" t="n"/>
    </row>
    <row r="423" ht="13.5" customHeight="1" s="251">
      <c r="A423" s="16" t="n"/>
      <c r="B423" s="16" t="n"/>
      <c r="C423" s="16" t="n"/>
      <c r="D423" s="16" t="n"/>
      <c r="E423" s="16" t="n"/>
      <c r="F423" s="16" t="n"/>
      <c r="G423" s="16" t="n"/>
      <c r="H423" s="16" t="n"/>
      <c r="I423" s="16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  <c r="S423" s="16" t="n"/>
      <c r="T423" s="16" t="n"/>
      <c r="U423" s="16" t="n"/>
      <c r="V423" s="16" t="n"/>
      <c r="W423" s="16" t="n"/>
      <c r="X423" s="16" t="n"/>
      <c r="Y423" s="16" t="n"/>
      <c r="Z423" s="16" t="n"/>
      <c r="AA423" s="16" t="n"/>
      <c r="AB423" s="16" t="n"/>
      <c r="AC423" s="16" t="n"/>
      <c r="AD423" s="16" t="n"/>
      <c r="AE423" s="16" t="n"/>
      <c r="AF423" s="16" t="n"/>
      <c r="AG423" s="16" t="n"/>
      <c r="AH423" s="16" t="n"/>
      <c r="AI423" s="16" t="n"/>
      <c r="AJ423" s="16" t="n"/>
      <c r="AK423" s="16" t="n"/>
      <c r="AL423" s="16" t="n"/>
      <c r="AM423" s="16" t="n"/>
      <c r="AN423" s="16" t="n"/>
      <c r="AO423" s="16" t="n"/>
      <c r="AP423" s="16" t="n"/>
      <c r="AQ423" s="16" t="n"/>
      <c r="AR423" s="16" t="n"/>
      <c r="AS423" s="16" t="n"/>
      <c r="AT423" s="16" t="n"/>
      <c r="AU423" s="16" t="n"/>
      <c r="AV423" s="16" t="n"/>
      <c r="AW423" s="16" t="n"/>
      <c r="AX423" s="16" t="n"/>
      <c r="AY423" s="16" t="n"/>
      <c r="AZ423" s="16" t="n"/>
      <c r="BA423" s="16" t="n"/>
      <c r="BB423" s="16" t="n"/>
      <c r="BC423" s="16" t="n"/>
      <c r="BD423" s="16" t="n"/>
      <c r="BE423" s="16" t="n"/>
      <c r="BF423" s="16" t="n"/>
      <c r="BG423" s="16" t="n"/>
      <c r="BH423" s="16" t="n"/>
      <c r="BI423" s="16" t="n"/>
      <c r="BJ423" s="16" t="n"/>
      <c r="BK423" s="16" t="n"/>
      <c r="BL423" s="16" t="n"/>
      <c r="BM423" s="16" t="n"/>
    </row>
    <row r="424" ht="13.5" customHeight="1" s="251">
      <c r="A424" s="16" t="n"/>
      <c r="B424" s="16" t="n"/>
      <c r="C424" s="16" t="n"/>
      <c r="D424" s="16" t="n"/>
      <c r="E424" s="16" t="n"/>
      <c r="F424" s="16" t="n"/>
      <c r="G424" s="16" t="n"/>
      <c r="H424" s="16" t="n"/>
      <c r="I424" s="16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  <c r="S424" s="16" t="n"/>
      <c r="T424" s="16" t="n"/>
      <c r="U424" s="16" t="n"/>
      <c r="V424" s="16" t="n"/>
      <c r="W424" s="16" t="n"/>
      <c r="X424" s="16" t="n"/>
      <c r="Y424" s="16" t="n"/>
      <c r="Z424" s="16" t="n"/>
      <c r="AA424" s="16" t="n"/>
      <c r="AB424" s="16" t="n"/>
      <c r="AC424" s="16" t="n"/>
      <c r="AD424" s="16" t="n"/>
      <c r="AE424" s="16" t="n"/>
      <c r="AF424" s="16" t="n"/>
      <c r="AG424" s="16" t="n"/>
      <c r="AH424" s="16" t="n"/>
      <c r="AI424" s="16" t="n"/>
      <c r="AJ424" s="16" t="n"/>
      <c r="AK424" s="16" t="n"/>
      <c r="AL424" s="16" t="n"/>
      <c r="AM424" s="16" t="n"/>
      <c r="AN424" s="16" t="n"/>
      <c r="AO424" s="16" t="n"/>
      <c r="AP424" s="16" t="n"/>
      <c r="AQ424" s="16" t="n"/>
      <c r="AR424" s="16" t="n"/>
      <c r="AS424" s="16" t="n"/>
      <c r="AT424" s="16" t="n"/>
      <c r="AU424" s="16" t="n"/>
      <c r="AV424" s="16" t="n"/>
      <c r="AW424" s="16" t="n"/>
      <c r="AX424" s="16" t="n"/>
      <c r="AY424" s="16" t="n"/>
      <c r="AZ424" s="16" t="n"/>
      <c r="BA424" s="16" t="n"/>
      <c r="BB424" s="16" t="n"/>
      <c r="BC424" s="16" t="n"/>
      <c r="BD424" s="16" t="n"/>
      <c r="BE424" s="16" t="n"/>
      <c r="BF424" s="16" t="n"/>
      <c r="BG424" s="16" t="n"/>
      <c r="BH424" s="16" t="n"/>
      <c r="BI424" s="16" t="n"/>
      <c r="BJ424" s="16" t="n"/>
      <c r="BK424" s="16" t="n"/>
      <c r="BL424" s="16" t="n"/>
      <c r="BM424" s="16" t="n"/>
    </row>
    <row r="425" ht="13.5" customHeight="1" s="251">
      <c r="A425" s="16" t="n"/>
      <c r="B425" s="16" t="n"/>
      <c r="C425" s="16" t="n"/>
      <c r="D425" s="16" t="n"/>
      <c r="E425" s="16" t="n"/>
      <c r="F425" s="16" t="n"/>
      <c r="G425" s="16" t="n"/>
      <c r="H425" s="16" t="n"/>
      <c r="I425" s="16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  <c r="S425" s="16" t="n"/>
      <c r="T425" s="16" t="n"/>
      <c r="U425" s="16" t="n"/>
      <c r="V425" s="16" t="n"/>
      <c r="W425" s="16" t="n"/>
      <c r="X425" s="16" t="n"/>
      <c r="Y425" s="16" t="n"/>
      <c r="Z425" s="16" t="n"/>
      <c r="AA425" s="16" t="n"/>
      <c r="AB425" s="16" t="n"/>
      <c r="AC425" s="16" t="n"/>
      <c r="AD425" s="16" t="n"/>
      <c r="AE425" s="16" t="n"/>
      <c r="AF425" s="16" t="n"/>
      <c r="AG425" s="16" t="n"/>
      <c r="AH425" s="16" t="n"/>
      <c r="AI425" s="16" t="n"/>
      <c r="AJ425" s="16" t="n"/>
      <c r="AK425" s="16" t="n"/>
      <c r="AL425" s="16" t="n"/>
      <c r="AM425" s="16" t="n"/>
      <c r="AN425" s="16" t="n"/>
      <c r="AO425" s="16" t="n"/>
      <c r="AP425" s="16" t="n"/>
      <c r="AQ425" s="16" t="n"/>
      <c r="AR425" s="16" t="n"/>
      <c r="AS425" s="16" t="n"/>
      <c r="AT425" s="16" t="n"/>
      <c r="AU425" s="16" t="n"/>
      <c r="AV425" s="16" t="n"/>
      <c r="AW425" s="16" t="n"/>
      <c r="AX425" s="16" t="n"/>
      <c r="AY425" s="16" t="n"/>
      <c r="AZ425" s="16" t="n"/>
      <c r="BA425" s="16" t="n"/>
      <c r="BB425" s="16" t="n"/>
      <c r="BC425" s="16" t="n"/>
      <c r="BD425" s="16" t="n"/>
      <c r="BE425" s="16" t="n"/>
      <c r="BF425" s="16" t="n"/>
      <c r="BG425" s="16" t="n"/>
      <c r="BH425" s="16" t="n"/>
      <c r="BI425" s="16" t="n"/>
      <c r="BJ425" s="16" t="n"/>
      <c r="BK425" s="16" t="n"/>
      <c r="BL425" s="16" t="n"/>
      <c r="BM425" s="16" t="n"/>
    </row>
    <row r="426" ht="13.5" customHeight="1" s="251">
      <c r="A426" s="16" t="n"/>
      <c r="B426" s="16" t="n"/>
      <c r="C426" s="16" t="n"/>
      <c r="D426" s="16" t="n"/>
      <c r="E426" s="16" t="n"/>
      <c r="F426" s="16" t="n"/>
      <c r="G426" s="16" t="n"/>
      <c r="H426" s="16" t="n"/>
      <c r="I426" s="16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  <c r="S426" s="16" t="n"/>
      <c r="T426" s="16" t="n"/>
      <c r="U426" s="16" t="n"/>
      <c r="V426" s="16" t="n"/>
      <c r="W426" s="16" t="n"/>
      <c r="X426" s="16" t="n"/>
      <c r="Y426" s="16" t="n"/>
      <c r="Z426" s="16" t="n"/>
      <c r="AA426" s="16" t="n"/>
      <c r="AB426" s="16" t="n"/>
      <c r="AC426" s="16" t="n"/>
      <c r="AD426" s="16" t="n"/>
      <c r="AE426" s="16" t="n"/>
      <c r="AF426" s="16" t="n"/>
      <c r="AG426" s="16" t="n"/>
      <c r="AH426" s="16" t="n"/>
      <c r="AI426" s="16" t="n"/>
      <c r="AJ426" s="16" t="n"/>
      <c r="AK426" s="16" t="n"/>
      <c r="AL426" s="16" t="n"/>
      <c r="AM426" s="16" t="n"/>
      <c r="AN426" s="16" t="n"/>
      <c r="AO426" s="16" t="n"/>
      <c r="AP426" s="16" t="n"/>
      <c r="AQ426" s="16" t="n"/>
      <c r="AR426" s="16" t="n"/>
      <c r="AS426" s="16" t="n"/>
      <c r="AT426" s="16" t="n"/>
      <c r="AU426" s="16" t="n"/>
      <c r="AV426" s="16" t="n"/>
      <c r="AW426" s="16" t="n"/>
      <c r="AX426" s="16" t="n"/>
      <c r="AY426" s="16" t="n"/>
      <c r="AZ426" s="16" t="n"/>
      <c r="BA426" s="16" t="n"/>
      <c r="BB426" s="16" t="n"/>
      <c r="BC426" s="16" t="n"/>
      <c r="BD426" s="16" t="n"/>
      <c r="BE426" s="16" t="n"/>
      <c r="BF426" s="16" t="n"/>
      <c r="BG426" s="16" t="n"/>
      <c r="BH426" s="16" t="n"/>
      <c r="BI426" s="16" t="n"/>
      <c r="BJ426" s="16" t="n"/>
      <c r="BK426" s="16" t="n"/>
      <c r="BL426" s="16" t="n"/>
      <c r="BM426" s="16" t="n"/>
    </row>
    <row r="427" ht="13.5" customHeight="1" s="251">
      <c r="A427" s="16" t="n"/>
      <c r="B427" s="16" t="n"/>
      <c r="C427" s="16" t="n"/>
      <c r="D427" s="16" t="n"/>
      <c r="E427" s="16" t="n"/>
      <c r="F427" s="16" t="n"/>
      <c r="G427" s="16" t="n"/>
      <c r="H427" s="16" t="n"/>
      <c r="I427" s="16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  <c r="S427" s="16" t="n"/>
      <c r="T427" s="16" t="n"/>
      <c r="U427" s="16" t="n"/>
      <c r="V427" s="16" t="n"/>
      <c r="W427" s="16" t="n"/>
      <c r="X427" s="16" t="n"/>
      <c r="Y427" s="16" t="n"/>
      <c r="Z427" s="16" t="n"/>
      <c r="AA427" s="16" t="n"/>
      <c r="AB427" s="16" t="n"/>
      <c r="AC427" s="16" t="n"/>
      <c r="AD427" s="16" t="n"/>
      <c r="AE427" s="16" t="n"/>
      <c r="AF427" s="16" t="n"/>
      <c r="AG427" s="16" t="n"/>
      <c r="AH427" s="16" t="n"/>
      <c r="AI427" s="16" t="n"/>
      <c r="AJ427" s="16" t="n"/>
      <c r="AK427" s="16" t="n"/>
      <c r="AL427" s="16" t="n"/>
      <c r="AM427" s="16" t="n"/>
      <c r="AN427" s="16" t="n"/>
      <c r="AO427" s="16" t="n"/>
      <c r="AP427" s="16" t="n"/>
      <c r="AQ427" s="16" t="n"/>
      <c r="AR427" s="16" t="n"/>
      <c r="AS427" s="16" t="n"/>
      <c r="AT427" s="16" t="n"/>
      <c r="AU427" s="16" t="n"/>
      <c r="AV427" s="16" t="n"/>
      <c r="AW427" s="16" t="n"/>
      <c r="AX427" s="16" t="n"/>
      <c r="AY427" s="16" t="n"/>
      <c r="AZ427" s="16" t="n"/>
      <c r="BA427" s="16" t="n"/>
      <c r="BB427" s="16" t="n"/>
      <c r="BC427" s="16" t="n"/>
      <c r="BD427" s="16" t="n"/>
      <c r="BE427" s="16" t="n"/>
      <c r="BF427" s="16" t="n"/>
      <c r="BG427" s="16" t="n"/>
      <c r="BH427" s="16" t="n"/>
      <c r="BI427" s="16" t="n"/>
      <c r="BJ427" s="16" t="n"/>
      <c r="BK427" s="16" t="n"/>
      <c r="BL427" s="16" t="n"/>
      <c r="BM427" s="16" t="n"/>
    </row>
    <row r="428" ht="13.5" customHeight="1" s="251">
      <c r="A428" s="16" t="n"/>
      <c r="B428" s="16" t="n"/>
      <c r="C428" s="16" t="n"/>
      <c r="D428" s="16" t="n"/>
      <c r="E428" s="16" t="n"/>
      <c r="F428" s="16" t="n"/>
      <c r="G428" s="16" t="n"/>
      <c r="H428" s="16" t="n"/>
      <c r="I428" s="16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  <c r="S428" s="16" t="n"/>
      <c r="T428" s="16" t="n"/>
      <c r="U428" s="16" t="n"/>
      <c r="V428" s="16" t="n"/>
      <c r="W428" s="16" t="n"/>
      <c r="X428" s="16" t="n"/>
      <c r="Y428" s="16" t="n"/>
      <c r="Z428" s="16" t="n"/>
      <c r="AA428" s="16" t="n"/>
      <c r="AB428" s="16" t="n"/>
      <c r="AC428" s="16" t="n"/>
      <c r="AD428" s="16" t="n"/>
      <c r="AE428" s="16" t="n"/>
      <c r="AF428" s="16" t="n"/>
      <c r="AG428" s="16" t="n"/>
      <c r="AH428" s="16" t="n"/>
      <c r="AI428" s="16" t="n"/>
      <c r="AJ428" s="16" t="n"/>
      <c r="AK428" s="16" t="n"/>
      <c r="AL428" s="16" t="n"/>
      <c r="AM428" s="16" t="n"/>
      <c r="AN428" s="16" t="n"/>
      <c r="AO428" s="16" t="n"/>
      <c r="AP428" s="16" t="n"/>
      <c r="AQ428" s="16" t="n"/>
      <c r="AR428" s="16" t="n"/>
      <c r="AS428" s="16" t="n"/>
      <c r="AT428" s="16" t="n"/>
      <c r="AU428" s="16" t="n"/>
      <c r="AV428" s="16" t="n"/>
      <c r="AW428" s="16" t="n"/>
      <c r="AX428" s="16" t="n"/>
      <c r="AY428" s="16" t="n"/>
      <c r="AZ428" s="16" t="n"/>
      <c r="BA428" s="16" t="n"/>
      <c r="BB428" s="16" t="n"/>
      <c r="BC428" s="16" t="n"/>
      <c r="BD428" s="16" t="n"/>
      <c r="BE428" s="16" t="n"/>
      <c r="BF428" s="16" t="n"/>
      <c r="BG428" s="16" t="n"/>
      <c r="BH428" s="16" t="n"/>
      <c r="BI428" s="16" t="n"/>
      <c r="BJ428" s="16" t="n"/>
      <c r="BK428" s="16" t="n"/>
      <c r="BL428" s="16" t="n"/>
      <c r="BM428" s="16" t="n"/>
    </row>
    <row r="429" ht="13.5" customHeight="1" s="251">
      <c r="A429" s="16" t="n"/>
      <c r="B429" s="16" t="n"/>
      <c r="C429" s="16" t="n"/>
      <c r="D429" s="16" t="n"/>
      <c r="E429" s="16" t="n"/>
      <c r="F429" s="16" t="n"/>
      <c r="G429" s="16" t="n"/>
      <c r="H429" s="16" t="n"/>
      <c r="I429" s="16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  <c r="S429" s="16" t="n"/>
      <c r="T429" s="16" t="n"/>
      <c r="U429" s="16" t="n"/>
      <c r="V429" s="16" t="n"/>
      <c r="W429" s="16" t="n"/>
      <c r="X429" s="16" t="n"/>
      <c r="Y429" s="16" t="n"/>
      <c r="Z429" s="16" t="n"/>
      <c r="AA429" s="16" t="n"/>
      <c r="AB429" s="16" t="n"/>
      <c r="AC429" s="16" t="n"/>
      <c r="AD429" s="16" t="n"/>
      <c r="AE429" s="16" t="n"/>
      <c r="AF429" s="16" t="n"/>
      <c r="AG429" s="16" t="n"/>
      <c r="AH429" s="16" t="n"/>
      <c r="AI429" s="16" t="n"/>
      <c r="AJ429" s="16" t="n"/>
      <c r="AK429" s="16" t="n"/>
      <c r="AL429" s="16" t="n"/>
      <c r="AM429" s="16" t="n"/>
      <c r="AN429" s="16" t="n"/>
      <c r="AO429" s="16" t="n"/>
      <c r="AP429" s="16" t="n"/>
      <c r="AQ429" s="16" t="n"/>
      <c r="AR429" s="16" t="n"/>
      <c r="AS429" s="16" t="n"/>
      <c r="AT429" s="16" t="n"/>
      <c r="AU429" s="16" t="n"/>
      <c r="AV429" s="16" t="n"/>
      <c r="AW429" s="16" t="n"/>
      <c r="AX429" s="16" t="n"/>
      <c r="AY429" s="16" t="n"/>
      <c r="AZ429" s="16" t="n"/>
      <c r="BA429" s="16" t="n"/>
      <c r="BB429" s="16" t="n"/>
      <c r="BC429" s="16" t="n"/>
      <c r="BD429" s="16" t="n"/>
      <c r="BE429" s="16" t="n"/>
      <c r="BF429" s="16" t="n"/>
      <c r="BG429" s="16" t="n"/>
      <c r="BH429" s="16" t="n"/>
      <c r="BI429" s="16" t="n"/>
      <c r="BJ429" s="16" t="n"/>
      <c r="BK429" s="16" t="n"/>
      <c r="BL429" s="16" t="n"/>
      <c r="BM429" s="16" t="n"/>
    </row>
    <row r="430" ht="13.5" customHeight="1" s="251">
      <c r="A430" s="16" t="n"/>
      <c r="B430" s="16" t="n"/>
      <c r="C430" s="16" t="n"/>
      <c r="D430" s="16" t="n"/>
      <c r="E430" s="16" t="n"/>
      <c r="F430" s="16" t="n"/>
      <c r="G430" s="16" t="n"/>
      <c r="H430" s="16" t="n"/>
      <c r="I430" s="16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  <c r="S430" s="16" t="n"/>
      <c r="T430" s="16" t="n"/>
      <c r="U430" s="16" t="n"/>
      <c r="V430" s="16" t="n"/>
      <c r="W430" s="16" t="n"/>
      <c r="X430" s="16" t="n"/>
      <c r="Y430" s="16" t="n"/>
      <c r="Z430" s="16" t="n"/>
      <c r="AA430" s="16" t="n"/>
      <c r="AB430" s="16" t="n"/>
      <c r="AC430" s="16" t="n"/>
      <c r="AD430" s="16" t="n"/>
      <c r="AE430" s="16" t="n"/>
      <c r="AF430" s="16" t="n"/>
      <c r="AG430" s="16" t="n"/>
      <c r="AH430" s="16" t="n"/>
      <c r="AI430" s="16" t="n"/>
      <c r="AJ430" s="16" t="n"/>
      <c r="AK430" s="16" t="n"/>
      <c r="AL430" s="16" t="n"/>
      <c r="AM430" s="16" t="n"/>
      <c r="AN430" s="16" t="n"/>
      <c r="AO430" s="16" t="n"/>
      <c r="AP430" s="16" t="n"/>
      <c r="AQ430" s="16" t="n"/>
      <c r="AR430" s="16" t="n"/>
      <c r="AS430" s="16" t="n"/>
      <c r="AT430" s="16" t="n"/>
      <c r="AU430" s="16" t="n"/>
      <c r="AV430" s="16" t="n"/>
      <c r="AW430" s="16" t="n"/>
      <c r="AX430" s="16" t="n"/>
      <c r="AY430" s="16" t="n"/>
      <c r="AZ430" s="16" t="n"/>
      <c r="BA430" s="16" t="n"/>
      <c r="BB430" s="16" t="n"/>
      <c r="BC430" s="16" t="n"/>
      <c r="BD430" s="16" t="n"/>
      <c r="BE430" s="16" t="n"/>
      <c r="BF430" s="16" t="n"/>
      <c r="BG430" s="16" t="n"/>
      <c r="BH430" s="16" t="n"/>
      <c r="BI430" s="16" t="n"/>
      <c r="BJ430" s="16" t="n"/>
      <c r="BK430" s="16" t="n"/>
      <c r="BL430" s="16" t="n"/>
      <c r="BM430" s="16" t="n"/>
    </row>
    <row r="431" ht="13.5" customHeight="1" s="251">
      <c r="A431" s="16" t="n"/>
      <c r="B431" s="16" t="n"/>
      <c r="C431" s="16" t="n"/>
      <c r="D431" s="16" t="n"/>
      <c r="E431" s="16" t="n"/>
      <c r="F431" s="16" t="n"/>
      <c r="G431" s="16" t="n"/>
      <c r="H431" s="16" t="n"/>
      <c r="I431" s="16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  <c r="S431" s="16" t="n"/>
      <c r="T431" s="16" t="n"/>
      <c r="U431" s="16" t="n"/>
      <c r="V431" s="16" t="n"/>
      <c r="W431" s="16" t="n"/>
      <c r="X431" s="16" t="n"/>
      <c r="Y431" s="16" t="n"/>
      <c r="Z431" s="16" t="n"/>
      <c r="AA431" s="16" t="n"/>
      <c r="AB431" s="16" t="n"/>
      <c r="AC431" s="16" t="n"/>
      <c r="AD431" s="16" t="n"/>
      <c r="AE431" s="16" t="n"/>
      <c r="AF431" s="16" t="n"/>
      <c r="AG431" s="16" t="n"/>
      <c r="AH431" s="16" t="n"/>
      <c r="AI431" s="16" t="n"/>
      <c r="AJ431" s="16" t="n"/>
      <c r="AK431" s="16" t="n"/>
      <c r="AL431" s="16" t="n"/>
      <c r="AM431" s="16" t="n"/>
      <c r="AN431" s="16" t="n"/>
      <c r="AO431" s="16" t="n"/>
      <c r="AP431" s="16" t="n"/>
      <c r="AQ431" s="16" t="n"/>
      <c r="AR431" s="16" t="n"/>
      <c r="AS431" s="16" t="n"/>
      <c r="AT431" s="16" t="n"/>
      <c r="AU431" s="16" t="n"/>
      <c r="AV431" s="16" t="n"/>
      <c r="AW431" s="16" t="n"/>
      <c r="AX431" s="16" t="n"/>
      <c r="AY431" s="16" t="n"/>
      <c r="AZ431" s="16" t="n"/>
      <c r="BA431" s="16" t="n"/>
      <c r="BB431" s="16" t="n"/>
      <c r="BC431" s="16" t="n"/>
      <c r="BD431" s="16" t="n"/>
      <c r="BE431" s="16" t="n"/>
      <c r="BF431" s="16" t="n"/>
      <c r="BG431" s="16" t="n"/>
      <c r="BH431" s="16" t="n"/>
      <c r="BI431" s="16" t="n"/>
      <c r="BJ431" s="16" t="n"/>
      <c r="BK431" s="16" t="n"/>
      <c r="BL431" s="16" t="n"/>
      <c r="BM431" s="16" t="n"/>
    </row>
    <row r="432" ht="13.5" customHeight="1" s="251">
      <c r="A432" s="16" t="n"/>
      <c r="B432" s="16" t="n"/>
      <c r="C432" s="16" t="n"/>
      <c r="D432" s="16" t="n"/>
      <c r="E432" s="16" t="n"/>
      <c r="F432" s="16" t="n"/>
      <c r="G432" s="16" t="n"/>
      <c r="H432" s="16" t="n"/>
      <c r="I432" s="16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  <c r="S432" s="16" t="n"/>
      <c r="T432" s="16" t="n"/>
      <c r="U432" s="16" t="n"/>
      <c r="V432" s="16" t="n"/>
      <c r="W432" s="16" t="n"/>
      <c r="X432" s="16" t="n"/>
      <c r="Y432" s="16" t="n"/>
      <c r="Z432" s="16" t="n"/>
      <c r="AA432" s="16" t="n"/>
      <c r="AB432" s="16" t="n"/>
      <c r="AC432" s="16" t="n"/>
      <c r="AD432" s="16" t="n"/>
      <c r="AE432" s="16" t="n"/>
      <c r="AF432" s="16" t="n"/>
      <c r="AG432" s="16" t="n"/>
      <c r="AH432" s="16" t="n"/>
      <c r="AI432" s="16" t="n"/>
      <c r="AJ432" s="16" t="n"/>
      <c r="AK432" s="16" t="n"/>
      <c r="AL432" s="16" t="n"/>
      <c r="AM432" s="16" t="n"/>
      <c r="AN432" s="16" t="n"/>
      <c r="AO432" s="16" t="n"/>
      <c r="AP432" s="16" t="n"/>
      <c r="AQ432" s="16" t="n"/>
      <c r="AR432" s="16" t="n"/>
      <c r="AS432" s="16" t="n"/>
      <c r="AT432" s="16" t="n"/>
      <c r="AU432" s="16" t="n"/>
      <c r="AV432" s="16" t="n"/>
      <c r="AW432" s="16" t="n"/>
      <c r="AX432" s="16" t="n"/>
      <c r="AY432" s="16" t="n"/>
      <c r="AZ432" s="16" t="n"/>
      <c r="BA432" s="16" t="n"/>
      <c r="BB432" s="16" t="n"/>
      <c r="BC432" s="16" t="n"/>
      <c r="BD432" s="16" t="n"/>
      <c r="BE432" s="16" t="n"/>
      <c r="BF432" s="16" t="n"/>
      <c r="BG432" s="16" t="n"/>
      <c r="BH432" s="16" t="n"/>
      <c r="BI432" s="16" t="n"/>
      <c r="BJ432" s="16" t="n"/>
      <c r="BK432" s="16" t="n"/>
      <c r="BL432" s="16" t="n"/>
      <c r="BM432" s="16" t="n"/>
    </row>
    <row r="433" ht="13.5" customHeight="1" s="251">
      <c r="A433" s="16" t="n"/>
      <c r="B433" s="16" t="n"/>
      <c r="C433" s="16" t="n"/>
      <c r="D433" s="16" t="n"/>
      <c r="E433" s="16" t="n"/>
      <c r="F433" s="16" t="n"/>
      <c r="G433" s="16" t="n"/>
      <c r="H433" s="16" t="n"/>
      <c r="I433" s="16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  <c r="S433" s="16" t="n"/>
      <c r="T433" s="16" t="n"/>
      <c r="U433" s="16" t="n"/>
      <c r="V433" s="16" t="n"/>
      <c r="W433" s="16" t="n"/>
      <c r="X433" s="16" t="n"/>
      <c r="Y433" s="16" t="n"/>
      <c r="Z433" s="16" t="n"/>
      <c r="AA433" s="16" t="n"/>
      <c r="AB433" s="16" t="n"/>
      <c r="AC433" s="16" t="n"/>
      <c r="AD433" s="16" t="n"/>
      <c r="AE433" s="16" t="n"/>
      <c r="AF433" s="16" t="n"/>
      <c r="AG433" s="16" t="n"/>
      <c r="AH433" s="16" t="n"/>
      <c r="AI433" s="16" t="n"/>
      <c r="AJ433" s="16" t="n"/>
      <c r="AK433" s="16" t="n"/>
      <c r="AL433" s="16" t="n"/>
      <c r="AM433" s="16" t="n"/>
      <c r="AN433" s="16" t="n"/>
      <c r="AO433" s="16" t="n"/>
      <c r="AP433" s="16" t="n"/>
      <c r="AQ433" s="16" t="n"/>
      <c r="AR433" s="16" t="n"/>
      <c r="AS433" s="16" t="n"/>
      <c r="AT433" s="16" t="n"/>
      <c r="AU433" s="16" t="n"/>
      <c r="AV433" s="16" t="n"/>
      <c r="AW433" s="16" t="n"/>
      <c r="AX433" s="16" t="n"/>
      <c r="AY433" s="16" t="n"/>
      <c r="AZ433" s="16" t="n"/>
      <c r="BA433" s="16" t="n"/>
      <c r="BB433" s="16" t="n"/>
      <c r="BC433" s="16" t="n"/>
      <c r="BD433" s="16" t="n"/>
      <c r="BE433" s="16" t="n"/>
      <c r="BF433" s="16" t="n"/>
      <c r="BG433" s="16" t="n"/>
      <c r="BH433" s="16" t="n"/>
      <c r="BI433" s="16" t="n"/>
      <c r="BJ433" s="16" t="n"/>
      <c r="BK433" s="16" t="n"/>
      <c r="BL433" s="16" t="n"/>
      <c r="BM433" s="16" t="n"/>
    </row>
    <row r="434" ht="13.5" customHeight="1" s="251">
      <c r="A434" s="16" t="n"/>
      <c r="B434" s="16" t="n"/>
      <c r="C434" s="16" t="n"/>
      <c r="D434" s="16" t="n"/>
      <c r="E434" s="16" t="n"/>
      <c r="F434" s="16" t="n"/>
      <c r="G434" s="16" t="n"/>
      <c r="H434" s="16" t="n"/>
      <c r="I434" s="16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  <c r="S434" s="16" t="n"/>
      <c r="T434" s="16" t="n"/>
      <c r="U434" s="16" t="n"/>
      <c r="V434" s="16" t="n"/>
      <c r="W434" s="16" t="n"/>
      <c r="X434" s="16" t="n"/>
      <c r="Y434" s="16" t="n"/>
      <c r="Z434" s="16" t="n"/>
      <c r="AA434" s="16" t="n"/>
      <c r="AB434" s="16" t="n"/>
      <c r="AC434" s="16" t="n"/>
      <c r="AD434" s="16" t="n"/>
      <c r="AE434" s="16" t="n"/>
      <c r="AF434" s="16" t="n"/>
      <c r="AG434" s="16" t="n"/>
      <c r="AH434" s="16" t="n"/>
      <c r="AI434" s="16" t="n"/>
      <c r="AJ434" s="16" t="n"/>
      <c r="AK434" s="16" t="n"/>
      <c r="AL434" s="16" t="n"/>
      <c r="AM434" s="16" t="n"/>
      <c r="AN434" s="16" t="n"/>
      <c r="AO434" s="16" t="n"/>
      <c r="AP434" s="16" t="n"/>
      <c r="AQ434" s="16" t="n"/>
      <c r="AR434" s="16" t="n"/>
      <c r="AS434" s="16" t="n"/>
      <c r="AT434" s="16" t="n"/>
      <c r="AU434" s="16" t="n"/>
      <c r="AV434" s="16" t="n"/>
      <c r="AW434" s="16" t="n"/>
      <c r="AX434" s="16" t="n"/>
      <c r="AY434" s="16" t="n"/>
      <c r="AZ434" s="16" t="n"/>
      <c r="BA434" s="16" t="n"/>
      <c r="BB434" s="16" t="n"/>
      <c r="BC434" s="16" t="n"/>
      <c r="BD434" s="16" t="n"/>
      <c r="BE434" s="16" t="n"/>
      <c r="BF434" s="16" t="n"/>
      <c r="BG434" s="16" t="n"/>
      <c r="BH434" s="16" t="n"/>
      <c r="BI434" s="16" t="n"/>
      <c r="BJ434" s="16" t="n"/>
      <c r="BK434" s="16" t="n"/>
      <c r="BL434" s="16" t="n"/>
      <c r="BM434" s="16" t="n"/>
    </row>
    <row r="435" ht="13.5" customHeight="1" s="251">
      <c r="A435" s="16" t="n"/>
      <c r="B435" s="16" t="n"/>
      <c r="C435" s="16" t="n"/>
      <c r="D435" s="16" t="n"/>
      <c r="E435" s="16" t="n"/>
      <c r="F435" s="16" t="n"/>
      <c r="G435" s="16" t="n"/>
      <c r="H435" s="16" t="n"/>
      <c r="I435" s="16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  <c r="S435" s="16" t="n"/>
      <c r="T435" s="16" t="n"/>
      <c r="U435" s="16" t="n"/>
      <c r="V435" s="16" t="n"/>
      <c r="W435" s="16" t="n"/>
      <c r="X435" s="16" t="n"/>
      <c r="Y435" s="16" t="n"/>
      <c r="Z435" s="16" t="n"/>
      <c r="AA435" s="16" t="n"/>
      <c r="AB435" s="16" t="n"/>
      <c r="AC435" s="16" t="n"/>
      <c r="AD435" s="16" t="n"/>
      <c r="AE435" s="16" t="n"/>
      <c r="AF435" s="16" t="n"/>
      <c r="AG435" s="16" t="n"/>
      <c r="AH435" s="16" t="n"/>
      <c r="AI435" s="16" t="n"/>
      <c r="AJ435" s="16" t="n"/>
      <c r="AK435" s="16" t="n"/>
      <c r="AL435" s="16" t="n"/>
      <c r="AM435" s="16" t="n"/>
      <c r="AN435" s="16" t="n"/>
      <c r="AO435" s="16" t="n"/>
      <c r="AP435" s="16" t="n"/>
      <c r="AQ435" s="16" t="n"/>
      <c r="AR435" s="16" t="n"/>
      <c r="AS435" s="16" t="n"/>
      <c r="AT435" s="16" t="n"/>
      <c r="AU435" s="16" t="n"/>
      <c r="AV435" s="16" t="n"/>
      <c r="AW435" s="16" t="n"/>
      <c r="AX435" s="16" t="n"/>
      <c r="AY435" s="16" t="n"/>
      <c r="AZ435" s="16" t="n"/>
      <c r="BA435" s="16" t="n"/>
      <c r="BB435" s="16" t="n"/>
      <c r="BC435" s="16" t="n"/>
      <c r="BD435" s="16" t="n"/>
      <c r="BE435" s="16" t="n"/>
      <c r="BF435" s="16" t="n"/>
      <c r="BG435" s="16" t="n"/>
      <c r="BH435" s="16" t="n"/>
      <c r="BI435" s="16" t="n"/>
      <c r="BJ435" s="16" t="n"/>
      <c r="BK435" s="16" t="n"/>
      <c r="BL435" s="16" t="n"/>
      <c r="BM435" s="16" t="n"/>
    </row>
    <row r="436" ht="13.5" customHeight="1" s="251">
      <c r="A436" s="16" t="n"/>
      <c r="B436" s="16" t="n"/>
      <c r="C436" s="16" t="n"/>
      <c r="D436" s="16" t="n"/>
      <c r="E436" s="16" t="n"/>
      <c r="F436" s="16" t="n"/>
      <c r="G436" s="16" t="n"/>
      <c r="H436" s="16" t="n"/>
      <c r="I436" s="16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  <c r="S436" s="16" t="n"/>
      <c r="T436" s="16" t="n"/>
      <c r="U436" s="16" t="n"/>
      <c r="V436" s="16" t="n"/>
      <c r="W436" s="16" t="n"/>
      <c r="X436" s="16" t="n"/>
      <c r="Y436" s="16" t="n"/>
      <c r="Z436" s="16" t="n"/>
      <c r="AA436" s="16" t="n"/>
      <c r="AB436" s="16" t="n"/>
      <c r="AC436" s="16" t="n"/>
      <c r="AD436" s="16" t="n"/>
      <c r="AE436" s="16" t="n"/>
      <c r="AF436" s="16" t="n"/>
      <c r="AG436" s="16" t="n"/>
      <c r="AH436" s="16" t="n"/>
      <c r="AI436" s="16" t="n"/>
      <c r="AJ436" s="16" t="n"/>
      <c r="AK436" s="16" t="n"/>
      <c r="AL436" s="16" t="n"/>
      <c r="AM436" s="16" t="n"/>
      <c r="AN436" s="16" t="n"/>
      <c r="AO436" s="16" t="n"/>
      <c r="AP436" s="16" t="n"/>
      <c r="AQ436" s="16" t="n"/>
      <c r="AR436" s="16" t="n"/>
      <c r="AS436" s="16" t="n"/>
      <c r="AT436" s="16" t="n"/>
      <c r="AU436" s="16" t="n"/>
      <c r="AV436" s="16" t="n"/>
      <c r="AW436" s="16" t="n"/>
      <c r="AX436" s="16" t="n"/>
      <c r="AY436" s="16" t="n"/>
      <c r="AZ436" s="16" t="n"/>
      <c r="BA436" s="16" t="n"/>
      <c r="BB436" s="16" t="n"/>
      <c r="BC436" s="16" t="n"/>
      <c r="BD436" s="16" t="n"/>
      <c r="BE436" s="16" t="n"/>
      <c r="BF436" s="16" t="n"/>
      <c r="BG436" s="16" t="n"/>
      <c r="BH436" s="16" t="n"/>
      <c r="BI436" s="16" t="n"/>
      <c r="BJ436" s="16" t="n"/>
      <c r="BK436" s="16" t="n"/>
      <c r="BL436" s="16" t="n"/>
      <c r="BM436" s="16" t="n"/>
    </row>
    <row r="437" ht="13.5" customHeight="1" s="251">
      <c r="A437" s="16" t="n"/>
      <c r="B437" s="16" t="n"/>
      <c r="C437" s="16" t="n"/>
      <c r="D437" s="16" t="n"/>
      <c r="E437" s="16" t="n"/>
      <c r="F437" s="16" t="n"/>
      <c r="G437" s="16" t="n"/>
      <c r="H437" s="16" t="n"/>
      <c r="I437" s="16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  <c r="S437" s="16" t="n"/>
      <c r="T437" s="16" t="n"/>
      <c r="U437" s="16" t="n"/>
      <c r="V437" s="16" t="n"/>
      <c r="W437" s="16" t="n"/>
      <c r="X437" s="16" t="n"/>
      <c r="Y437" s="16" t="n"/>
      <c r="Z437" s="16" t="n"/>
      <c r="AA437" s="16" t="n"/>
      <c r="AB437" s="16" t="n"/>
      <c r="AC437" s="16" t="n"/>
      <c r="AD437" s="16" t="n"/>
      <c r="AE437" s="16" t="n"/>
      <c r="AF437" s="16" t="n"/>
      <c r="AG437" s="16" t="n"/>
      <c r="AH437" s="16" t="n"/>
      <c r="AI437" s="16" t="n"/>
      <c r="AJ437" s="16" t="n"/>
      <c r="AK437" s="16" t="n"/>
      <c r="AL437" s="16" t="n"/>
      <c r="AM437" s="16" t="n"/>
      <c r="AN437" s="16" t="n"/>
      <c r="AO437" s="16" t="n"/>
      <c r="AP437" s="16" t="n"/>
      <c r="AQ437" s="16" t="n"/>
      <c r="AR437" s="16" t="n"/>
      <c r="AS437" s="16" t="n"/>
      <c r="AT437" s="16" t="n"/>
      <c r="AU437" s="16" t="n"/>
      <c r="AV437" s="16" t="n"/>
      <c r="AW437" s="16" t="n"/>
      <c r="AX437" s="16" t="n"/>
      <c r="AY437" s="16" t="n"/>
      <c r="AZ437" s="16" t="n"/>
      <c r="BA437" s="16" t="n"/>
      <c r="BB437" s="16" t="n"/>
      <c r="BC437" s="16" t="n"/>
      <c r="BD437" s="16" t="n"/>
      <c r="BE437" s="16" t="n"/>
      <c r="BF437" s="16" t="n"/>
      <c r="BG437" s="16" t="n"/>
      <c r="BH437" s="16" t="n"/>
      <c r="BI437" s="16" t="n"/>
      <c r="BJ437" s="16" t="n"/>
      <c r="BK437" s="16" t="n"/>
      <c r="BL437" s="16" t="n"/>
      <c r="BM437" s="16" t="n"/>
    </row>
    <row r="438" ht="13.5" customHeight="1" s="251">
      <c r="A438" s="16" t="n"/>
      <c r="B438" s="16" t="n"/>
      <c r="C438" s="16" t="n"/>
      <c r="D438" s="16" t="n"/>
      <c r="E438" s="16" t="n"/>
      <c r="F438" s="16" t="n"/>
      <c r="G438" s="16" t="n"/>
      <c r="H438" s="16" t="n"/>
      <c r="I438" s="16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  <c r="S438" s="16" t="n"/>
      <c r="T438" s="16" t="n"/>
      <c r="U438" s="16" t="n"/>
      <c r="V438" s="16" t="n"/>
      <c r="W438" s="16" t="n"/>
      <c r="X438" s="16" t="n"/>
      <c r="Y438" s="16" t="n"/>
      <c r="Z438" s="16" t="n"/>
      <c r="AA438" s="16" t="n"/>
      <c r="AB438" s="16" t="n"/>
      <c r="AC438" s="16" t="n"/>
      <c r="AD438" s="16" t="n"/>
      <c r="AE438" s="16" t="n"/>
      <c r="AF438" s="16" t="n"/>
      <c r="AG438" s="16" t="n"/>
      <c r="AH438" s="16" t="n"/>
      <c r="AI438" s="16" t="n"/>
      <c r="AJ438" s="16" t="n"/>
      <c r="AK438" s="16" t="n"/>
      <c r="AL438" s="16" t="n"/>
      <c r="AM438" s="16" t="n"/>
      <c r="AN438" s="16" t="n"/>
      <c r="AO438" s="16" t="n"/>
      <c r="AP438" s="16" t="n"/>
      <c r="AQ438" s="16" t="n"/>
      <c r="AR438" s="16" t="n"/>
      <c r="AS438" s="16" t="n"/>
      <c r="AT438" s="16" t="n"/>
      <c r="AU438" s="16" t="n"/>
      <c r="AV438" s="16" t="n"/>
      <c r="AW438" s="16" t="n"/>
      <c r="AX438" s="16" t="n"/>
      <c r="AY438" s="16" t="n"/>
      <c r="AZ438" s="16" t="n"/>
      <c r="BA438" s="16" t="n"/>
      <c r="BB438" s="16" t="n"/>
      <c r="BC438" s="16" t="n"/>
      <c r="BD438" s="16" t="n"/>
      <c r="BE438" s="16" t="n"/>
      <c r="BF438" s="16" t="n"/>
      <c r="BG438" s="16" t="n"/>
      <c r="BH438" s="16" t="n"/>
      <c r="BI438" s="16" t="n"/>
      <c r="BJ438" s="16" t="n"/>
      <c r="BK438" s="16" t="n"/>
      <c r="BL438" s="16" t="n"/>
      <c r="BM438" s="16" t="n"/>
    </row>
    <row r="439" ht="13.5" customHeight="1" s="251">
      <c r="A439" s="16" t="n"/>
      <c r="B439" s="16" t="n"/>
      <c r="C439" s="16" t="n"/>
      <c r="D439" s="16" t="n"/>
      <c r="E439" s="16" t="n"/>
      <c r="F439" s="16" t="n"/>
      <c r="G439" s="16" t="n"/>
      <c r="H439" s="16" t="n"/>
      <c r="I439" s="16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  <c r="S439" s="16" t="n"/>
      <c r="T439" s="16" t="n"/>
      <c r="U439" s="16" t="n"/>
      <c r="V439" s="16" t="n"/>
      <c r="W439" s="16" t="n"/>
      <c r="X439" s="16" t="n"/>
      <c r="Y439" s="16" t="n"/>
      <c r="Z439" s="16" t="n"/>
      <c r="AA439" s="16" t="n"/>
      <c r="AB439" s="16" t="n"/>
      <c r="AC439" s="16" t="n"/>
      <c r="AD439" s="16" t="n"/>
      <c r="AE439" s="16" t="n"/>
      <c r="AF439" s="16" t="n"/>
      <c r="AG439" s="16" t="n"/>
      <c r="AH439" s="16" t="n"/>
      <c r="AI439" s="16" t="n"/>
      <c r="AJ439" s="16" t="n"/>
      <c r="AK439" s="16" t="n"/>
      <c r="AL439" s="16" t="n"/>
      <c r="AM439" s="16" t="n"/>
      <c r="AN439" s="16" t="n"/>
      <c r="AO439" s="16" t="n"/>
      <c r="AP439" s="16" t="n"/>
      <c r="AQ439" s="16" t="n"/>
      <c r="AR439" s="16" t="n"/>
      <c r="AS439" s="16" t="n"/>
      <c r="AT439" s="16" t="n"/>
      <c r="AU439" s="16" t="n"/>
      <c r="AV439" s="16" t="n"/>
      <c r="AW439" s="16" t="n"/>
      <c r="AX439" s="16" t="n"/>
      <c r="AY439" s="16" t="n"/>
      <c r="AZ439" s="16" t="n"/>
      <c r="BA439" s="16" t="n"/>
      <c r="BB439" s="16" t="n"/>
      <c r="BC439" s="16" t="n"/>
      <c r="BD439" s="16" t="n"/>
      <c r="BE439" s="16" t="n"/>
      <c r="BF439" s="16" t="n"/>
      <c r="BG439" s="16" t="n"/>
      <c r="BH439" s="16" t="n"/>
      <c r="BI439" s="16" t="n"/>
      <c r="BJ439" s="16" t="n"/>
      <c r="BK439" s="16" t="n"/>
      <c r="BL439" s="16" t="n"/>
      <c r="BM439" s="16" t="n"/>
    </row>
    <row r="440" ht="13.5" customHeight="1" s="251">
      <c r="A440" s="16" t="n"/>
      <c r="B440" s="16" t="n"/>
      <c r="C440" s="16" t="n"/>
      <c r="D440" s="16" t="n"/>
      <c r="E440" s="16" t="n"/>
      <c r="F440" s="16" t="n"/>
      <c r="G440" s="16" t="n"/>
      <c r="H440" s="16" t="n"/>
      <c r="I440" s="16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  <c r="S440" s="16" t="n"/>
      <c r="T440" s="16" t="n"/>
      <c r="U440" s="16" t="n"/>
      <c r="V440" s="16" t="n"/>
      <c r="W440" s="16" t="n"/>
      <c r="X440" s="16" t="n"/>
      <c r="Y440" s="16" t="n"/>
      <c r="Z440" s="16" t="n"/>
      <c r="AA440" s="16" t="n"/>
      <c r="AB440" s="16" t="n"/>
      <c r="AC440" s="16" t="n"/>
      <c r="AD440" s="16" t="n"/>
      <c r="AE440" s="16" t="n"/>
      <c r="AF440" s="16" t="n"/>
      <c r="AG440" s="16" t="n"/>
      <c r="AH440" s="16" t="n"/>
      <c r="AI440" s="16" t="n"/>
      <c r="AJ440" s="16" t="n"/>
      <c r="AK440" s="16" t="n"/>
      <c r="AL440" s="16" t="n"/>
      <c r="AM440" s="16" t="n"/>
      <c r="AN440" s="16" t="n"/>
      <c r="AO440" s="16" t="n"/>
      <c r="AP440" s="16" t="n"/>
      <c r="AQ440" s="16" t="n"/>
      <c r="AR440" s="16" t="n"/>
      <c r="AS440" s="16" t="n"/>
      <c r="AT440" s="16" t="n"/>
      <c r="AU440" s="16" t="n"/>
      <c r="AV440" s="16" t="n"/>
      <c r="AW440" s="16" t="n"/>
      <c r="AX440" s="16" t="n"/>
      <c r="AY440" s="16" t="n"/>
      <c r="AZ440" s="16" t="n"/>
      <c r="BA440" s="16" t="n"/>
      <c r="BB440" s="16" t="n"/>
      <c r="BC440" s="16" t="n"/>
      <c r="BD440" s="16" t="n"/>
      <c r="BE440" s="16" t="n"/>
      <c r="BF440" s="16" t="n"/>
      <c r="BG440" s="16" t="n"/>
      <c r="BH440" s="16" t="n"/>
      <c r="BI440" s="16" t="n"/>
      <c r="BJ440" s="16" t="n"/>
      <c r="BK440" s="16" t="n"/>
      <c r="BL440" s="16" t="n"/>
      <c r="BM440" s="16" t="n"/>
    </row>
    <row r="441" ht="13.5" customHeight="1" s="251">
      <c r="A441" s="16" t="n"/>
      <c r="B441" s="16" t="n"/>
      <c r="C441" s="16" t="n"/>
      <c r="D441" s="16" t="n"/>
      <c r="E441" s="16" t="n"/>
      <c r="F441" s="16" t="n"/>
      <c r="G441" s="16" t="n"/>
      <c r="H441" s="16" t="n"/>
      <c r="I441" s="16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  <c r="S441" s="16" t="n"/>
      <c r="T441" s="16" t="n"/>
      <c r="U441" s="16" t="n"/>
      <c r="V441" s="16" t="n"/>
      <c r="W441" s="16" t="n"/>
      <c r="X441" s="16" t="n"/>
      <c r="Y441" s="16" t="n"/>
      <c r="Z441" s="16" t="n"/>
      <c r="AA441" s="16" t="n"/>
      <c r="AB441" s="16" t="n"/>
      <c r="AC441" s="16" t="n"/>
      <c r="AD441" s="16" t="n"/>
      <c r="AE441" s="16" t="n"/>
      <c r="AF441" s="16" t="n"/>
      <c r="AG441" s="16" t="n"/>
      <c r="AH441" s="16" t="n"/>
      <c r="AI441" s="16" t="n"/>
      <c r="AJ441" s="16" t="n"/>
      <c r="AK441" s="16" t="n"/>
      <c r="AL441" s="16" t="n"/>
      <c r="AM441" s="16" t="n"/>
      <c r="AN441" s="16" t="n"/>
      <c r="AO441" s="16" t="n"/>
      <c r="AP441" s="16" t="n"/>
      <c r="AQ441" s="16" t="n"/>
      <c r="AR441" s="16" t="n"/>
      <c r="AS441" s="16" t="n"/>
      <c r="AT441" s="16" t="n"/>
      <c r="AU441" s="16" t="n"/>
      <c r="AV441" s="16" t="n"/>
      <c r="AW441" s="16" t="n"/>
      <c r="AX441" s="16" t="n"/>
      <c r="AY441" s="16" t="n"/>
      <c r="AZ441" s="16" t="n"/>
      <c r="BA441" s="16" t="n"/>
      <c r="BB441" s="16" t="n"/>
      <c r="BC441" s="16" t="n"/>
      <c r="BD441" s="16" t="n"/>
      <c r="BE441" s="16" t="n"/>
      <c r="BF441" s="16" t="n"/>
      <c r="BG441" s="16" t="n"/>
      <c r="BH441" s="16" t="n"/>
      <c r="BI441" s="16" t="n"/>
      <c r="BJ441" s="16" t="n"/>
      <c r="BK441" s="16" t="n"/>
      <c r="BL441" s="16" t="n"/>
      <c r="BM441" s="16" t="n"/>
    </row>
    <row r="442" ht="13.5" customHeight="1" s="251">
      <c r="A442" s="16" t="n"/>
      <c r="B442" s="16" t="n"/>
      <c r="C442" s="16" t="n"/>
      <c r="D442" s="16" t="n"/>
      <c r="E442" s="16" t="n"/>
      <c r="F442" s="16" t="n"/>
      <c r="G442" s="16" t="n"/>
      <c r="H442" s="16" t="n"/>
      <c r="I442" s="16" t="n"/>
      <c r="J442" s="16" t="n"/>
      <c r="K442" s="16" t="n"/>
      <c r="L442" s="16" t="n"/>
      <c r="M442" s="16" t="n"/>
      <c r="N442" s="16" t="n"/>
      <c r="O442" s="16" t="n"/>
      <c r="P442" s="16" t="n"/>
      <c r="Q442" s="16" t="n"/>
      <c r="R442" s="16" t="n"/>
      <c r="S442" s="16" t="n"/>
      <c r="T442" s="16" t="n"/>
      <c r="U442" s="16" t="n"/>
      <c r="V442" s="16" t="n"/>
      <c r="W442" s="16" t="n"/>
      <c r="X442" s="16" t="n"/>
      <c r="Y442" s="16" t="n"/>
      <c r="Z442" s="16" t="n"/>
      <c r="AA442" s="16" t="n"/>
      <c r="AB442" s="16" t="n"/>
      <c r="AC442" s="16" t="n"/>
      <c r="AD442" s="16" t="n"/>
      <c r="AE442" s="16" t="n"/>
      <c r="AF442" s="16" t="n"/>
      <c r="AG442" s="16" t="n"/>
      <c r="AH442" s="16" t="n"/>
      <c r="AI442" s="16" t="n"/>
      <c r="AJ442" s="16" t="n"/>
      <c r="AK442" s="16" t="n"/>
      <c r="AL442" s="16" t="n"/>
      <c r="AM442" s="16" t="n"/>
      <c r="AN442" s="16" t="n"/>
      <c r="AO442" s="16" t="n"/>
      <c r="AP442" s="16" t="n"/>
      <c r="AQ442" s="16" t="n"/>
      <c r="AR442" s="16" t="n"/>
      <c r="AS442" s="16" t="n"/>
      <c r="AT442" s="16" t="n"/>
      <c r="AU442" s="16" t="n"/>
      <c r="AV442" s="16" t="n"/>
      <c r="AW442" s="16" t="n"/>
      <c r="AX442" s="16" t="n"/>
      <c r="AY442" s="16" t="n"/>
      <c r="AZ442" s="16" t="n"/>
      <c r="BA442" s="16" t="n"/>
      <c r="BB442" s="16" t="n"/>
      <c r="BC442" s="16" t="n"/>
      <c r="BD442" s="16" t="n"/>
      <c r="BE442" s="16" t="n"/>
      <c r="BF442" s="16" t="n"/>
      <c r="BG442" s="16" t="n"/>
      <c r="BH442" s="16" t="n"/>
      <c r="BI442" s="16" t="n"/>
      <c r="BJ442" s="16" t="n"/>
      <c r="BK442" s="16" t="n"/>
      <c r="BL442" s="16" t="n"/>
      <c r="BM442" s="16" t="n"/>
    </row>
    <row r="443" ht="13.5" customHeight="1" s="251">
      <c r="A443" s="16" t="n"/>
      <c r="B443" s="16" t="n"/>
      <c r="C443" s="16" t="n"/>
      <c r="D443" s="16" t="n"/>
      <c r="E443" s="16" t="n"/>
      <c r="F443" s="16" t="n"/>
      <c r="G443" s="16" t="n"/>
      <c r="H443" s="16" t="n"/>
      <c r="I443" s="16" t="n"/>
      <c r="J443" s="16" t="n"/>
      <c r="K443" s="16" t="n"/>
      <c r="L443" s="16" t="n"/>
      <c r="M443" s="16" t="n"/>
      <c r="N443" s="16" t="n"/>
      <c r="O443" s="16" t="n"/>
      <c r="P443" s="16" t="n"/>
      <c r="Q443" s="16" t="n"/>
      <c r="R443" s="16" t="n"/>
      <c r="S443" s="16" t="n"/>
      <c r="T443" s="16" t="n"/>
      <c r="U443" s="16" t="n"/>
      <c r="V443" s="16" t="n"/>
      <c r="W443" s="16" t="n"/>
      <c r="X443" s="16" t="n"/>
      <c r="Y443" s="16" t="n"/>
      <c r="Z443" s="16" t="n"/>
      <c r="AA443" s="16" t="n"/>
      <c r="AB443" s="16" t="n"/>
      <c r="AC443" s="16" t="n"/>
      <c r="AD443" s="16" t="n"/>
      <c r="AE443" s="16" t="n"/>
      <c r="AF443" s="16" t="n"/>
      <c r="AG443" s="16" t="n"/>
      <c r="AH443" s="16" t="n"/>
      <c r="AI443" s="16" t="n"/>
      <c r="AJ443" s="16" t="n"/>
      <c r="AK443" s="16" t="n"/>
      <c r="AL443" s="16" t="n"/>
      <c r="AM443" s="16" t="n"/>
      <c r="AN443" s="16" t="n"/>
      <c r="AO443" s="16" t="n"/>
      <c r="AP443" s="16" t="n"/>
      <c r="AQ443" s="16" t="n"/>
      <c r="AR443" s="16" t="n"/>
      <c r="AS443" s="16" t="n"/>
      <c r="AT443" s="16" t="n"/>
      <c r="AU443" s="16" t="n"/>
      <c r="AV443" s="16" t="n"/>
      <c r="AW443" s="16" t="n"/>
      <c r="AX443" s="16" t="n"/>
      <c r="AY443" s="16" t="n"/>
      <c r="AZ443" s="16" t="n"/>
      <c r="BA443" s="16" t="n"/>
      <c r="BB443" s="16" t="n"/>
      <c r="BC443" s="16" t="n"/>
      <c r="BD443" s="16" t="n"/>
      <c r="BE443" s="16" t="n"/>
      <c r="BF443" s="16" t="n"/>
      <c r="BG443" s="16" t="n"/>
      <c r="BH443" s="16" t="n"/>
      <c r="BI443" s="16" t="n"/>
      <c r="BJ443" s="16" t="n"/>
      <c r="BK443" s="16" t="n"/>
      <c r="BL443" s="16" t="n"/>
      <c r="BM443" s="16" t="n"/>
    </row>
    <row r="444" ht="13.5" customHeight="1" s="251">
      <c r="A444" s="16" t="n"/>
      <c r="B444" s="16" t="n"/>
      <c r="C444" s="16" t="n"/>
      <c r="D444" s="16" t="n"/>
      <c r="E444" s="16" t="n"/>
      <c r="F444" s="16" t="n"/>
      <c r="G444" s="16" t="n"/>
      <c r="H444" s="16" t="n"/>
      <c r="I444" s="16" t="n"/>
      <c r="J444" s="16" t="n"/>
      <c r="K444" s="16" t="n"/>
      <c r="L444" s="16" t="n"/>
      <c r="M444" s="16" t="n"/>
      <c r="N444" s="16" t="n"/>
      <c r="O444" s="16" t="n"/>
      <c r="P444" s="16" t="n"/>
      <c r="Q444" s="16" t="n"/>
      <c r="R444" s="16" t="n"/>
      <c r="S444" s="16" t="n"/>
      <c r="T444" s="16" t="n"/>
      <c r="U444" s="16" t="n"/>
      <c r="V444" s="16" t="n"/>
      <c r="W444" s="16" t="n"/>
      <c r="X444" s="16" t="n"/>
      <c r="Y444" s="16" t="n"/>
      <c r="Z444" s="16" t="n"/>
      <c r="AA444" s="16" t="n"/>
      <c r="AB444" s="16" t="n"/>
      <c r="AC444" s="16" t="n"/>
      <c r="AD444" s="16" t="n"/>
      <c r="AE444" s="16" t="n"/>
      <c r="AF444" s="16" t="n"/>
      <c r="AG444" s="16" t="n"/>
      <c r="AH444" s="16" t="n"/>
      <c r="AI444" s="16" t="n"/>
      <c r="AJ444" s="16" t="n"/>
      <c r="AK444" s="16" t="n"/>
      <c r="AL444" s="16" t="n"/>
      <c r="AM444" s="16" t="n"/>
      <c r="AN444" s="16" t="n"/>
      <c r="AO444" s="16" t="n"/>
      <c r="AP444" s="16" t="n"/>
      <c r="AQ444" s="16" t="n"/>
      <c r="AR444" s="16" t="n"/>
      <c r="AS444" s="16" t="n"/>
      <c r="AT444" s="16" t="n"/>
      <c r="AU444" s="16" t="n"/>
      <c r="AV444" s="16" t="n"/>
      <c r="AW444" s="16" t="n"/>
      <c r="AX444" s="16" t="n"/>
      <c r="AY444" s="16" t="n"/>
      <c r="AZ444" s="16" t="n"/>
      <c r="BA444" s="16" t="n"/>
      <c r="BB444" s="16" t="n"/>
      <c r="BC444" s="16" t="n"/>
      <c r="BD444" s="16" t="n"/>
      <c r="BE444" s="16" t="n"/>
      <c r="BF444" s="16" t="n"/>
      <c r="BG444" s="16" t="n"/>
      <c r="BH444" s="16" t="n"/>
      <c r="BI444" s="16" t="n"/>
      <c r="BJ444" s="16" t="n"/>
      <c r="BK444" s="16" t="n"/>
      <c r="BL444" s="16" t="n"/>
      <c r="BM444" s="16" t="n"/>
    </row>
    <row r="445" ht="13.5" customHeight="1" s="251">
      <c r="A445" s="16" t="n"/>
      <c r="B445" s="16" t="n"/>
      <c r="C445" s="16" t="n"/>
      <c r="D445" s="16" t="n"/>
      <c r="E445" s="16" t="n"/>
      <c r="F445" s="16" t="n"/>
      <c r="G445" s="16" t="n"/>
      <c r="H445" s="16" t="n"/>
      <c r="I445" s="16" t="n"/>
      <c r="J445" s="16" t="n"/>
      <c r="K445" s="16" t="n"/>
      <c r="L445" s="16" t="n"/>
      <c r="M445" s="16" t="n"/>
      <c r="N445" s="16" t="n"/>
      <c r="O445" s="16" t="n"/>
      <c r="P445" s="16" t="n"/>
      <c r="Q445" s="16" t="n"/>
      <c r="R445" s="16" t="n"/>
      <c r="S445" s="16" t="n"/>
      <c r="T445" s="16" t="n"/>
      <c r="U445" s="16" t="n"/>
      <c r="V445" s="16" t="n"/>
      <c r="W445" s="16" t="n"/>
      <c r="X445" s="16" t="n"/>
      <c r="Y445" s="16" t="n"/>
      <c r="Z445" s="16" t="n"/>
      <c r="AA445" s="16" t="n"/>
      <c r="AB445" s="16" t="n"/>
      <c r="AC445" s="16" t="n"/>
      <c r="AD445" s="16" t="n"/>
      <c r="AE445" s="16" t="n"/>
      <c r="AF445" s="16" t="n"/>
      <c r="AG445" s="16" t="n"/>
      <c r="AH445" s="16" t="n"/>
      <c r="AI445" s="16" t="n"/>
      <c r="AJ445" s="16" t="n"/>
      <c r="AK445" s="16" t="n"/>
      <c r="AL445" s="16" t="n"/>
      <c r="AM445" s="16" t="n"/>
      <c r="AN445" s="16" t="n"/>
      <c r="AO445" s="16" t="n"/>
      <c r="AP445" s="16" t="n"/>
      <c r="AQ445" s="16" t="n"/>
      <c r="AR445" s="16" t="n"/>
      <c r="AS445" s="16" t="n"/>
      <c r="AT445" s="16" t="n"/>
      <c r="AU445" s="16" t="n"/>
      <c r="AV445" s="16" t="n"/>
      <c r="AW445" s="16" t="n"/>
      <c r="AX445" s="16" t="n"/>
      <c r="AY445" s="16" t="n"/>
      <c r="AZ445" s="16" t="n"/>
      <c r="BA445" s="16" t="n"/>
      <c r="BB445" s="16" t="n"/>
      <c r="BC445" s="16" t="n"/>
      <c r="BD445" s="16" t="n"/>
      <c r="BE445" s="16" t="n"/>
      <c r="BF445" s="16" t="n"/>
      <c r="BG445" s="16" t="n"/>
      <c r="BH445" s="16" t="n"/>
      <c r="BI445" s="16" t="n"/>
      <c r="BJ445" s="16" t="n"/>
      <c r="BK445" s="16" t="n"/>
      <c r="BL445" s="16" t="n"/>
      <c r="BM445" s="16" t="n"/>
    </row>
    <row r="446" ht="13.5" customHeight="1" s="251">
      <c r="A446" s="16" t="n"/>
      <c r="B446" s="16" t="n"/>
      <c r="C446" s="16" t="n"/>
      <c r="D446" s="16" t="n"/>
      <c r="E446" s="16" t="n"/>
      <c r="F446" s="16" t="n"/>
      <c r="G446" s="16" t="n"/>
      <c r="H446" s="16" t="n"/>
      <c r="I446" s="16" t="n"/>
      <c r="J446" s="16" t="n"/>
      <c r="K446" s="16" t="n"/>
      <c r="L446" s="16" t="n"/>
      <c r="M446" s="16" t="n"/>
      <c r="N446" s="16" t="n"/>
      <c r="O446" s="16" t="n"/>
      <c r="P446" s="16" t="n"/>
      <c r="Q446" s="16" t="n"/>
      <c r="R446" s="16" t="n"/>
      <c r="S446" s="16" t="n"/>
      <c r="T446" s="16" t="n"/>
      <c r="U446" s="16" t="n"/>
      <c r="V446" s="16" t="n"/>
      <c r="W446" s="16" t="n"/>
      <c r="X446" s="16" t="n"/>
      <c r="Y446" s="16" t="n"/>
      <c r="Z446" s="16" t="n"/>
      <c r="AA446" s="16" t="n"/>
      <c r="AB446" s="16" t="n"/>
      <c r="AC446" s="16" t="n"/>
      <c r="AD446" s="16" t="n"/>
      <c r="AE446" s="16" t="n"/>
      <c r="AF446" s="16" t="n"/>
      <c r="AG446" s="16" t="n"/>
      <c r="AH446" s="16" t="n"/>
      <c r="AI446" s="16" t="n"/>
      <c r="AJ446" s="16" t="n"/>
      <c r="AK446" s="16" t="n"/>
      <c r="AL446" s="16" t="n"/>
      <c r="AM446" s="16" t="n"/>
      <c r="AN446" s="16" t="n"/>
      <c r="AO446" s="16" t="n"/>
      <c r="AP446" s="16" t="n"/>
      <c r="AQ446" s="16" t="n"/>
      <c r="AR446" s="16" t="n"/>
      <c r="AS446" s="16" t="n"/>
      <c r="AT446" s="16" t="n"/>
      <c r="AU446" s="16" t="n"/>
      <c r="AV446" s="16" t="n"/>
      <c r="AW446" s="16" t="n"/>
      <c r="AX446" s="16" t="n"/>
      <c r="AY446" s="16" t="n"/>
      <c r="AZ446" s="16" t="n"/>
      <c r="BA446" s="16" t="n"/>
      <c r="BB446" s="16" t="n"/>
      <c r="BC446" s="16" t="n"/>
      <c r="BD446" s="16" t="n"/>
      <c r="BE446" s="16" t="n"/>
      <c r="BF446" s="16" t="n"/>
      <c r="BG446" s="16" t="n"/>
      <c r="BH446" s="16" t="n"/>
      <c r="BI446" s="16" t="n"/>
      <c r="BJ446" s="16" t="n"/>
      <c r="BK446" s="16" t="n"/>
      <c r="BL446" s="16" t="n"/>
      <c r="BM446" s="16" t="n"/>
    </row>
    <row r="447" ht="13.5" customHeight="1" s="251">
      <c r="A447" s="16" t="n"/>
      <c r="B447" s="16" t="n"/>
      <c r="C447" s="16" t="n"/>
      <c r="D447" s="16" t="n"/>
      <c r="E447" s="16" t="n"/>
      <c r="F447" s="16" t="n"/>
      <c r="G447" s="16" t="n"/>
      <c r="H447" s="16" t="n"/>
      <c r="I447" s="16" t="n"/>
      <c r="J447" s="16" t="n"/>
      <c r="K447" s="16" t="n"/>
      <c r="L447" s="16" t="n"/>
      <c r="M447" s="16" t="n"/>
      <c r="N447" s="16" t="n"/>
      <c r="O447" s="16" t="n"/>
      <c r="P447" s="16" t="n"/>
      <c r="Q447" s="16" t="n"/>
      <c r="R447" s="16" t="n"/>
      <c r="S447" s="16" t="n"/>
      <c r="T447" s="16" t="n"/>
      <c r="U447" s="16" t="n"/>
      <c r="V447" s="16" t="n"/>
      <c r="W447" s="16" t="n"/>
      <c r="X447" s="16" t="n"/>
      <c r="Y447" s="16" t="n"/>
      <c r="Z447" s="16" t="n"/>
      <c r="AA447" s="16" t="n"/>
      <c r="AB447" s="16" t="n"/>
      <c r="AC447" s="16" t="n"/>
      <c r="AD447" s="16" t="n"/>
      <c r="AE447" s="16" t="n"/>
      <c r="AF447" s="16" t="n"/>
      <c r="AG447" s="16" t="n"/>
      <c r="AH447" s="16" t="n"/>
      <c r="AI447" s="16" t="n"/>
      <c r="AJ447" s="16" t="n"/>
      <c r="AK447" s="16" t="n"/>
      <c r="AL447" s="16" t="n"/>
      <c r="AM447" s="16" t="n"/>
      <c r="AN447" s="16" t="n"/>
      <c r="AO447" s="16" t="n"/>
      <c r="AP447" s="16" t="n"/>
      <c r="AQ447" s="16" t="n"/>
      <c r="AR447" s="16" t="n"/>
      <c r="AS447" s="16" t="n"/>
      <c r="AT447" s="16" t="n"/>
      <c r="AU447" s="16" t="n"/>
      <c r="AV447" s="16" t="n"/>
      <c r="AW447" s="16" t="n"/>
      <c r="AX447" s="16" t="n"/>
      <c r="AY447" s="16" t="n"/>
      <c r="AZ447" s="16" t="n"/>
      <c r="BA447" s="16" t="n"/>
      <c r="BB447" s="16" t="n"/>
      <c r="BC447" s="16" t="n"/>
      <c r="BD447" s="16" t="n"/>
      <c r="BE447" s="16" t="n"/>
      <c r="BF447" s="16" t="n"/>
      <c r="BG447" s="16" t="n"/>
      <c r="BH447" s="16" t="n"/>
      <c r="BI447" s="16" t="n"/>
      <c r="BJ447" s="16" t="n"/>
      <c r="BK447" s="16" t="n"/>
      <c r="BL447" s="16" t="n"/>
      <c r="BM447" s="16" t="n"/>
    </row>
    <row r="448" ht="13.5" customHeight="1" s="251">
      <c r="A448" s="16" t="n"/>
      <c r="B448" s="16" t="n"/>
      <c r="C448" s="16" t="n"/>
      <c r="D448" s="16" t="n"/>
      <c r="E448" s="16" t="n"/>
      <c r="F448" s="16" t="n"/>
      <c r="G448" s="16" t="n"/>
      <c r="H448" s="16" t="n"/>
      <c r="I448" s="16" t="n"/>
      <c r="J448" s="16" t="n"/>
      <c r="K448" s="16" t="n"/>
      <c r="L448" s="16" t="n"/>
      <c r="M448" s="16" t="n"/>
      <c r="N448" s="16" t="n"/>
      <c r="O448" s="16" t="n"/>
      <c r="P448" s="16" t="n"/>
      <c r="Q448" s="16" t="n"/>
      <c r="R448" s="16" t="n"/>
      <c r="S448" s="16" t="n"/>
      <c r="T448" s="16" t="n"/>
      <c r="U448" s="16" t="n"/>
      <c r="V448" s="16" t="n"/>
      <c r="W448" s="16" t="n"/>
      <c r="X448" s="16" t="n"/>
      <c r="Y448" s="16" t="n"/>
      <c r="Z448" s="16" t="n"/>
      <c r="AA448" s="16" t="n"/>
      <c r="AB448" s="16" t="n"/>
      <c r="AC448" s="16" t="n"/>
      <c r="AD448" s="16" t="n"/>
      <c r="AE448" s="16" t="n"/>
      <c r="AF448" s="16" t="n"/>
      <c r="AG448" s="16" t="n"/>
      <c r="AH448" s="16" t="n"/>
      <c r="AI448" s="16" t="n"/>
      <c r="AJ448" s="16" t="n"/>
      <c r="AK448" s="16" t="n"/>
      <c r="AL448" s="16" t="n"/>
      <c r="AM448" s="16" t="n"/>
      <c r="AN448" s="16" t="n"/>
      <c r="AO448" s="16" t="n"/>
      <c r="AP448" s="16" t="n"/>
      <c r="AQ448" s="16" t="n"/>
      <c r="AR448" s="16" t="n"/>
      <c r="AS448" s="16" t="n"/>
      <c r="AT448" s="16" t="n"/>
      <c r="AU448" s="16" t="n"/>
      <c r="AV448" s="16" t="n"/>
      <c r="AW448" s="16" t="n"/>
      <c r="AX448" s="16" t="n"/>
      <c r="AY448" s="16" t="n"/>
      <c r="AZ448" s="16" t="n"/>
      <c r="BA448" s="16" t="n"/>
      <c r="BB448" s="16" t="n"/>
      <c r="BC448" s="16" t="n"/>
      <c r="BD448" s="16" t="n"/>
      <c r="BE448" s="16" t="n"/>
      <c r="BF448" s="16" t="n"/>
      <c r="BG448" s="16" t="n"/>
      <c r="BH448" s="16" t="n"/>
      <c r="BI448" s="16" t="n"/>
      <c r="BJ448" s="16" t="n"/>
      <c r="BK448" s="16" t="n"/>
      <c r="BL448" s="16" t="n"/>
      <c r="BM448" s="16" t="n"/>
    </row>
    <row r="449" ht="13.5" customHeight="1" s="251">
      <c r="A449" s="16" t="n"/>
      <c r="B449" s="16" t="n"/>
      <c r="C449" s="16" t="n"/>
      <c r="D449" s="16" t="n"/>
      <c r="E449" s="16" t="n"/>
      <c r="F449" s="16" t="n"/>
      <c r="G449" s="16" t="n"/>
      <c r="H449" s="16" t="n"/>
      <c r="I449" s="16" t="n"/>
      <c r="J449" s="16" t="n"/>
      <c r="K449" s="16" t="n"/>
      <c r="L449" s="16" t="n"/>
      <c r="M449" s="16" t="n"/>
      <c r="N449" s="16" t="n"/>
      <c r="O449" s="16" t="n"/>
      <c r="P449" s="16" t="n"/>
      <c r="Q449" s="16" t="n"/>
      <c r="R449" s="16" t="n"/>
      <c r="S449" s="16" t="n"/>
      <c r="T449" s="16" t="n"/>
      <c r="U449" s="16" t="n"/>
      <c r="V449" s="16" t="n"/>
      <c r="W449" s="16" t="n"/>
      <c r="X449" s="16" t="n"/>
      <c r="Y449" s="16" t="n"/>
      <c r="Z449" s="16" t="n"/>
      <c r="AA449" s="16" t="n"/>
      <c r="AB449" s="16" t="n"/>
      <c r="AC449" s="16" t="n"/>
      <c r="AD449" s="16" t="n"/>
      <c r="AE449" s="16" t="n"/>
      <c r="AF449" s="16" t="n"/>
      <c r="AG449" s="16" t="n"/>
      <c r="AH449" s="16" t="n"/>
      <c r="AI449" s="16" t="n"/>
      <c r="AJ449" s="16" t="n"/>
      <c r="AK449" s="16" t="n"/>
      <c r="AL449" s="16" t="n"/>
      <c r="AM449" s="16" t="n"/>
      <c r="AN449" s="16" t="n"/>
      <c r="AO449" s="16" t="n"/>
      <c r="AP449" s="16" t="n"/>
      <c r="AQ449" s="16" t="n"/>
      <c r="AR449" s="16" t="n"/>
      <c r="AS449" s="16" t="n"/>
      <c r="AT449" s="16" t="n"/>
      <c r="AU449" s="16" t="n"/>
      <c r="AV449" s="16" t="n"/>
      <c r="AW449" s="16" t="n"/>
      <c r="AX449" s="16" t="n"/>
      <c r="AY449" s="16" t="n"/>
      <c r="AZ449" s="16" t="n"/>
      <c r="BA449" s="16" t="n"/>
      <c r="BB449" s="16" t="n"/>
      <c r="BC449" s="16" t="n"/>
      <c r="BD449" s="16" t="n"/>
      <c r="BE449" s="16" t="n"/>
      <c r="BF449" s="16" t="n"/>
      <c r="BG449" s="16" t="n"/>
      <c r="BH449" s="16" t="n"/>
      <c r="BI449" s="16" t="n"/>
      <c r="BJ449" s="16" t="n"/>
      <c r="BK449" s="16" t="n"/>
      <c r="BL449" s="16" t="n"/>
      <c r="BM449" s="16" t="n"/>
    </row>
    <row r="450" ht="13.5" customHeight="1" s="251">
      <c r="A450" s="16" t="n"/>
      <c r="B450" s="16" t="n"/>
      <c r="C450" s="16" t="n"/>
      <c r="D450" s="16" t="n"/>
      <c r="E450" s="16" t="n"/>
      <c r="F450" s="16" t="n"/>
      <c r="G450" s="16" t="n"/>
      <c r="H450" s="16" t="n"/>
      <c r="I450" s="16" t="n"/>
      <c r="J450" s="16" t="n"/>
      <c r="K450" s="16" t="n"/>
      <c r="L450" s="16" t="n"/>
      <c r="M450" s="16" t="n"/>
      <c r="N450" s="16" t="n"/>
      <c r="O450" s="16" t="n"/>
      <c r="P450" s="16" t="n"/>
      <c r="Q450" s="16" t="n"/>
      <c r="R450" s="16" t="n"/>
      <c r="S450" s="16" t="n"/>
      <c r="T450" s="16" t="n"/>
      <c r="U450" s="16" t="n"/>
      <c r="V450" s="16" t="n"/>
      <c r="W450" s="16" t="n"/>
      <c r="X450" s="16" t="n"/>
      <c r="Y450" s="16" t="n"/>
      <c r="Z450" s="16" t="n"/>
      <c r="AA450" s="16" t="n"/>
      <c r="AB450" s="16" t="n"/>
      <c r="AC450" s="16" t="n"/>
      <c r="AD450" s="16" t="n"/>
      <c r="AE450" s="16" t="n"/>
      <c r="AF450" s="16" t="n"/>
      <c r="AG450" s="16" t="n"/>
      <c r="AH450" s="16" t="n"/>
      <c r="AI450" s="16" t="n"/>
      <c r="AJ450" s="16" t="n"/>
      <c r="AK450" s="16" t="n"/>
      <c r="AL450" s="16" t="n"/>
      <c r="AM450" s="16" t="n"/>
      <c r="AN450" s="16" t="n"/>
      <c r="AO450" s="16" t="n"/>
      <c r="AP450" s="16" t="n"/>
      <c r="AQ450" s="16" t="n"/>
      <c r="AR450" s="16" t="n"/>
      <c r="AS450" s="16" t="n"/>
      <c r="AT450" s="16" t="n"/>
      <c r="AU450" s="16" t="n"/>
      <c r="AV450" s="16" t="n"/>
      <c r="AW450" s="16" t="n"/>
      <c r="AX450" s="16" t="n"/>
      <c r="AY450" s="16" t="n"/>
      <c r="AZ450" s="16" t="n"/>
      <c r="BA450" s="16" t="n"/>
      <c r="BB450" s="16" t="n"/>
      <c r="BC450" s="16" t="n"/>
      <c r="BD450" s="16" t="n"/>
      <c r="BE450" s="16" t="n"/>
      <c r="BF450" s="16" t="n"/>
      <c r="BG450" s="16" t="n"/>
      <c r="BH450" s="16" t="n"/>
      <c r="BI450" s="16" t="n"/>
      <c r="BJ450" s="16" t="n"/>
      <c r="BK450" s="16" t="n"/>
      <c r="BL450" s="16" t="n"/>
      <c r="BM450" s="16" t="n"/>
    </row>
    <row r="451" ht="13.5" customHeight="1" s="251">
      <c r="A451" s="16" t="n"/>
      <c r="B451" s="16" t="n"/>
      <c r="C451" s="16" t="n"/>
      <c r="D451" s="16" t="n"/>
      <c r="E451" s="16" t="n"/>
      <c r="F451" s="16" t="n"/>
      <c r="G451" s="16" t="n"/>
      <c r="H451" s="16" t="n"/>
      <c r="I451" s="16" t="n"/>
      <c r="J451" s="16" t="n"/>
      <c r="K451" s="16" t="n"/>
      <c r="L451" s="16" t="n"/>
      <c r="M451" s="16" t="n"/>
      <c r="N451" s="16" t="n"/>
      <c r="O451" s="16" t="n"/>
      <c r="P451" s="16" t="n"/>
      <c r="Q451" s="16" t="n"/>
      <c r="R451" s="16" t="n"/>
      <c r="S451" s="16" t="n"/>
      <c r="T451" s="16" t="n"/>
      <c r="U451" s="16" t="n"/>
      <c r="V451" s="16" t="n"/>
      <c r="W451" s="16" t="n"/>
      <c r="X451" s="16" t="n"/>
      <c r="Y451" s="16" t="n"/>
      <c r="Z451" s="16" t="n"/>
      <c r="AA451" s="16" t="n"/>
      <c r="AB451" s="16" t="n"/>
      <c r="AC451" s="16" t="n"/>
      <c r="AD451" s="16" t="n"/>
      <c r="AE451" s="16" t="n"/>
      <c r="AF451" s="16" t="n"/>
      <c r="AG451" s="16" t="n"/>
      <c r="AH451" s="16" t="n"/>
      <c r="AI451" s="16" t="n"/>
      <c r="AJ451" s="16" t="n"/>
      <c r="AK451" s="16" t="n"/>
      <c r="AL451" s="16" t="n"/>
      <c r="AM451" s="16" t="n"/>
      <c r="AN451" s="16" t="n"/>
      <c r="AO451" s="16" t="n"/>
      <c r="AP451" s="16" t="n"/>
      <c r="AQ451" s="16" t="n"/>
      <c r="AR451" s="16" t="n"/>
      <c r="AS451" s="16" t="n"/>
      <c r="AT451" s="16" t="n"/>
      <c r="AU451" s="16" t="n"/>
      <c r="AV451" s="16" t="n"/>
      <c r="AW451" s="16" t="n"/>
      <c r="AX451" s="16" t="n"/>
      <c r="AY451" s="16" t="n"/>
      <c r="AZ451" s="16" t="n"/>
      <c r="BA451" s="16" t="n"/>
      <c r="BB451" s="16" t="n"/>
      <c r="BC451" s="16" t="n"/>
      <c r="BD451" s="16" t="n"/>
      <c r="BE451" s="16" t="n"/>
      <c r="BF451" s="16" t="n"/>
      <c r="BG451" s="16" t="n"/>
      <c r="BH451" s="16" t="n"/>
      <c r="BI451" s="16" t="n"/>
      <c r="BJ451" s="16" t="n"/>
      <c r="BK451" s="16" t="n"/>
      <c r="BL451" s="16" t="n"/>
      <c r="BM451" s="16" t="n"/>
    </row>
    <row r="452" ht="13.5" customHeight="1" s="251">
      <c r="A452" s="16" t="n"/>
      <c r="B452" s="16" t="n"/>
      <c r="C452" s="16" t="n"/>
      <c r="D452" s="16" t="n"/>
      <c r="E452" s="16" t="n"/>
      <c r="F452" s="16" t="n"/>
      <c r="G452" s="16" t="n"/>
      <c r="H452" s="16" t="n"/>
      <c r="I452" s="16" t="n"/>
      <c r="J452" s="16" t="n"/>
      <c r="K452" s="16" t="n"/>
      <c r="L452" s="16" t="n"/>
      <c r="M452" s="16" t="n"/>
      <c r="N452" s="16" t="n"/>
      <c r="O452" s="16" t="n"/>
      <c r="P452" s="16" t="n"/>
      <c r="Q452" s="16" t="n"/>
      <c r="R452" s="16" t="n"/>
      <c r="S452" s="16" t="n"/>
      <c r="T452" s="16" t="n"/>
      <c r="U452" s="16" t="n"/>
      <c r="V452" s="16" t="n"/>
      <c r="W452" s="16" t="n"/>
      <c r="X452" s="16" t="n"/>
      <c r="Y452" s="16" t="n"/>
      <c r="Z452" s="16" t="n"/>
      <c r="AA452" s="16" t="n"/>
      <c r="AB452" s="16" t="n"/>
      <c r="AC452" s="16" t="n"/>
      <c r="AD452" s="16" t="n"/>
      <c r="AE452" s="16" t="n"/>
      <c r="AF452" s="16" t="n"/>
      <c r="AG452" s="16" t="n"/>
      <c r="AH452" s="16" t="n"/>
      <c r="AI452" s="16" t="n"/>
      <c r="AJ452" s="16" t="n"/>
      <c r="AK452" s="16" t="n"/>
      <c r="AL452" s="16" t="n"/>
      <c r="AM452" s="16" t="n"/>
      <c r="AN452" s="16" t="n"/>
      <c r="AO452" s="16" t="n"/>
      <c r="AP452" s="16" t="n"/>
      <c r="AQ452" s="16" t="n"/>
      <c r="AR452" s="16" t="n"/>
      <c r="AS452" s="16" t="n"/>
      <c r="AT452" s="16" t="n"/>
      <c r="AU452" s="16" t="n"/>
      <c r="AV452" s="16" t="n"/>
      <c r="AW452" s="16" t="n"/>
      <c r="AX452" s="16" t="n"/>
      <c r="AY452" s="16" t="n"/>
      <c r="AZ452" s="16" t="n"/>
      <c r="BA452" s="16" t="n"/>
      <c r="BB452" s="16" t="n"/>
      <c r="BC452" s="16" t="n"/>
      <c r="BD452" s="16" t="n"/>
      <c r="BE452" s="16" t="n"/>
      <c r="BF452" s="16" t="n"/>
      <c r="BG452" s="16" t="n"/>
      <c r="BH452" s="16" t="n"/>
      <c r="BI452" s="16" t="n"/>
      <c r="BJ452" s="16" t="n"/>
      <c r="BK452" s="16" t="n"/>
      <c r="BL452" s="16" t="n"/>
      <c r="BM452" s="16" t="n"/>
    </row>
    <row r="453" ht="13.5" customHeight="1" s="251">
      <c r="A453" s="16" t="n"/>
      <c r="B453" s="16" t="n"/>
      <c r="C453" s="16" t="n"/>
      <c r="D453" s="16" t="n"/>
      <c r="E453" s="16" t="n"/>
      <c r="F453" s="16" t="n"/>
      <c r="G453" s="16" t="n"/>
      <c r="H453" s="16" t="n"/>
      <c r="I453" s="16" t="n"/>
      <c r="J453" s="16" t="n"/>
      <c r="K453" s="16" t="n"/>
      <c r="L453" s="16" t="n"/>
      <c r="M453" s="16" t="n"/>
      <c r="N453" s="16" t="n"/>
      <c r="O453" s="16" t="n"/>
      <c r="P453" s="16" t="n"/>
      <c r="Q453" s="16" t="n"/>
      <c r="R453" s="16" t="n"/>
      <c r="S453" s="16" t="n"/>
      <c r="T453" s="16" t="n"/>
      <c r="U453" s="16" t="n"/>
      <c r="V453" s="16" t="n"/>
      <c r="W453" s="16" t="n"/>
      <c r="X453" s="16" t="n"/>
      <c r="Y453" s="16" t="n"/>
      <c r="Z453" s="16" t="n"/>
      <c r="AA453" s="16" t="n"/>
      <c r="AB453" s="16" t="n"/>
      <c r="AC453" s="16" t="n"/>
      <c r="AD453" s="16" t="n"/>
      <c r="AE453" s="16" t="n"/>
      <c r="AF453" s="16" t="n"/>
      <c r="AG453" s="16" t="n"/>
      <c r="AH453" s="16" t="n"/>
      <c r="AI453" s="16" t="n"/>
      <c r="AJ453" s="16" t="n"/>
      <c r="AK453" s="16" t="n"/>
      <c r="AL453" s="16" t="n"/>
      <c r="AM453" s="16" t="n"/>
      <c r="AN453" s="16" t="n"/>
      <c r="AO453" s="16" t="n"/>
      <c r="AP453" s="16" t="n"/>
      <c r="AQ453" s="16" t="n"/>
      <c r="AR453" s="16" t="n"/>
      <c r="AS453" s="16" t="n"/>
      <c r="AT453" s="16" t="n"/>
      <c r="AU453" s="16" t="n"/>
      <c r="AV453" s="16" t="n"/>
      <c r="AW453" s="16" t="n"/>
      <c r="AX453" s="16" t="n"/>
      <c r="AY453" s="16" t="n"/>
      <c r="AZ453" s="16" t="n"/>
      <c r="BA453" s="16" t="n"/>
      <c r="BB453" s="16" t="n"/>
      <c r="BC453" s="16" t="n"/>
      <c r="BD453" s="16" t="n"/>
      <c r="BE453" s="16" t="n"/>
      <c r="BF453" s="16" t="n"/>
      <c r="BG453" s="16" t="n"/>
      <c r="BH453" s="16" t="n"/>
      <c r="BI453" s="16" t="n"/>
      <c r="BJ453" s="16" t="n"/>
      <c r="BK453" s="16" t="n"/>
      <c r="BL453" s="16" t="n"/>
      <c r="BM453" s="16" t="n"/>
    </row>
    <row r="454" ht="13.5" customHeight="1" s="251">
      <c r="A454" s="16" t="n"/>
      <c r="B454" s="16" t="n"/>
      <c r="C454" s="16" t="n"/>
      <c r="D454" s="16" t="n"/>
      <c r="E454" s="16" t="n"/>
      <c r="F454" s="16" t="n"/>
      <c r="G454" s="16" t="n"/>
      <c r="H454" s="16" t="n"/>
      <c r="I454" s="16" t="n"/>
      <c r="J454" s="16" t="n"/>
      <c r="K454" s="16" t="n"/>
      <c r="L454" s="16" t="n"/>
      <c r="M454" s="16" t="n"/>
      <c r="N454" s="16" t="n"/>
      <c r="O454" s="16" t="n"/>
      <c r="P454" s="16" t="n"/>
      <c r="Q454" s="16" t="n"/>
      <c r="R454" s="16" t="n"/>
      <c r="S454" s="16" t="n"/>
      <c r="T454" s="16" t="n"/>
      <c r="U454" s="16" t="n"/>
      <c r="V454" s="16" t="n"/>
      <c r="W454" s="16" t="n"/>
      <c r="X454" s="16" t="n"/>
      <c r="Y454" s="16" t="n"/>
      <c r="Z454" s="16" t="n"/>
      <c r="AA454" s="16" t="n"/>
      <c r="AB454" s="16" t="n"/>
      <c r="AC454" s="16" t="n"/>
      <c r="AD454" s="16" t="n"/>
      <c r="AE454" s="16" t="n"/>
      <c r="AF454" s="16" t="n"/>
      <c r="AG454" s="16" t="n"/>
      <c r="AH454" s="16" t="n"/>
      <c r="AI454" s="16" t="n"/>
      <c r="AJ454" s="16" t="n"/>
      <c r="AK454" s="16" t="n"/>
      <c r="AL454" s="16" t="n"/>
      <c r="AM454" s="16" t="n"/>
      <c r="AN454" s="16" t="n"/>
      <c r="AO454" s="16" t="n"/>
      <c r="AP454" s="16" t="n"/>
      <c r="AQ454" s="16" t="n"/>
      <c r="AR454" s="16" t="n"/>
      <c r="AS454" s="16" t="n"/>
      <c r="AT454" s="16" t="n"/>
      <c r="AU454" s="16" t="n"/>
      <c r="AV454" s="16" t="n"/>
      <c r="AW454" s="16" t="n"/>
      <c r="AX454" s="16" t="n"/>
      <c r="AY454" s="16" t="n"/>
      <c r="AZ454" s="16" t="n"/>
      <c r="BA454" s="16" t="n"/>
      <c r="BB454" s="16" t="n"/>
      <c r="BC454" s="16" t="n"/>
      <c r="BD454" s="16" t="n"/>
      <c r="BE454" s="16" t="n"/>
      <c r="BF454" s="16" t="n"/>
      <c r="BG454" s="16" t="n"/>
      <c r="BH454" s="16" t="n"/>
      <c r="BI454" s="16" t="n"/>
      <c r="BJ454" s="16" t="n"/>
      <c r="BK454" s="16" t="n"/>
      <c r="BL454" s="16" t="n"/>
      <c r="BM454" s="16" t="n"/>
    </row>
    <row r="455" ht="13.5" customHeight="1" s="251">
      <c r="A455" s="16" t="n"/>
      <c r="B455" s="16" t="n"/>
      <c r="C455" s="16" t="n"/>
      <c r="D455" s="16" t="n"/>
      <c r="E455" s="16" t="n"/>
      <c r="F455" s="16" t="n"/>
      <c r="G455" s="16" t="n"/>
      <c r="H455" s="16" t="n"/>
      <c r="I455" s="16" t="n"/>
      <c r="J455" s="16" t="n"/>
      <c r="K455" s="16" t="n"/>
      <c r="L455" s="16" t="n"/>
      <c r="M455" s="16" t="n"/>
      <c r="N455" s="16" t="n"/>
      <c r="O455" s="16" t="n"/>
      <c r="P455" s="16" t="n"/>
      <c r="Q455" s="16" t="n"/>
      <c r="R455" s="16" t="n"/>
      <c r="S455" s="16" t="n"/>
      <c r="T455" s="16" t="n"/>
      <c r="U455" s="16" t="n"/>
      <c r="V455" s="16" t="n"/>
      <c r="W455" s="16" t="n"/>
      <c r="X455" s="16" t="n"/>
      <c r="Y455" s="16" t="n"/>
      <c r="Z455" s="16" t="n"/>
      <c r="AA455" s="16" t="n"/>
      <c r="AB455" s="16" t="n"/>
      <c r="AC455" s="16" t="n"/>
      <c r="AD455" s="16" t="n"/>
      <c r="AE455" s="16" t="n"/>
      <c r="AF455" s="16" t="n"/>
      <c r="AG455" s="16" t="n"/>
      <c r="AH455" s="16" t="n"/>
      <c r="AI455" s="16" t="n"/>
      <c r="AJ455" s="16" t="n"/>
      <c r="AK455" s="16" t="n"/>
      <c r="AL455" s="16" t="n"/>
      <c r="AM455" s="16" t="n"/>
      <c r="AN455" s="16" t="n"/>
      <c r="AO455" s="16" t="n"/>
      <c r="AP455" s="16" t="n"/>
      <c r="AQ455" s="16" t="n"/>
      <c r="AR455" s="16" t="n"/>
      <c r="AS455" s="16" t="n"/>
      <c r="AT455" s="16" t="n"/>
      <c r="AU455" s="16" t="n"/>
      <c r="AV455" s="16" t="n"/>
      <c r="AW455" s="16" t="n"/>
      <c r="AX455" s="16" t="n"/>
      <c r="AY455" s="16" t="n"/>
      <c r="AZ455" s="16" t="n"/>
      <c r="BA455" s="16" t="n"/>
      <c r="BB455" s="16" t="n"/>
      <c r="BC455" s="16" t="n"/>
      <c r="BD455" s="16" t="n"/>
      <c r="BE455" s="16" t="n"/>
      <c r="BF455" s="16" t="n"/>
      <c r="BG455" s="16" t="n"/>
      <c r="BH455" s="16" t="n"/>
      <c r="BI455" s="16" t="n"/>
      <c r="BJ455" s="16" t="n"/>
      <c r="BK455" s="16" t="n"/>
      <c r="BL455" s="16" t="n"/>
      <c r="BM455" s="16" t="n"/>
    </row>
    <row r="456" ht="13.5" customHeight="1" s="251">
      <c r="A456" s="16" t="n"/>
      <c r="B456" s="16" t="n"/>
      <c r="C456" s="16" t="n"/>
      <c r="D456" s="16" t="n"/>
      <c r="E456" s="16" t="n"/>
      <c r="F456" s="16" t="n"/>
      <c r="G456" s="16" t="n"/>
      <c r="H456" s="16" t="n"/>
      <c r="I456" s="16" t="n"/>
      <c r="J456" s="16" t="n"/>
      <c r="K456" s="16" t="n"/>
      <c r="L456" s="16" t="n"/>
      <c r="M456" s="16" t="n"/>
      <c r="N456" s="16" t="n"/>
      <c r="O456" s="16" t="n"/>
      <c r="P456" s="16" t="n"/>
      <c r="Q456" s="16" t="n"/>
      <c r="R456" s="16" t="n"/>
      <c r="S456" s="16" t="n"/>
      <c r="T456" s="16" t="n"/>
      <c r="U456" s="16" t="n"/>
      <c r="V456" s="16" t="n"/>
      <c r="W456" s="16" t="n"/>
      <c r="X456" s="16" t="n"/>
      <c r="Y456" s="16" t="n"/>
      <c r="Z456" s="16" t="n"/>
      <c r="AA456" s="16" t="n"/>
      <c r="AB456" s="16" t="n"/>
      <c r="AC456" s="16" t="n"/>
      <c r="AD456" s="16" t="n"/>
      <c r="AE456" s="16" t="n"/>
      <c r="AF456" s="16" t="n"/>
      <c r="AG456" s="16" t="n"/>
      <c r="AH456" s="16" t="n"/>
      <c r="AI456" s="16" t="n"/>
      <c r="AJ456" s="16" t="n"/>
      <c r="AK456" s="16" t="n"/>
      <c r="AL456" s="16" t="n"/>
      <c r="AM456" s="16" t="n"/>
      <c r="AN456" s="16" t="n"/>
      <c r="AO456" s="16" t="n"/>
      <c r="AP456" s="16" t="n"/>
      <c r="AQ456" s="16" t="n"/>
      <c r="AR456" s="16" t="n"/>
      <c r="AS456" s="16" t="n"/>
      <c r="AT456" s="16" t="n"/>
      <c r="AU456" s="16" t="n"/>
      <c r="AV456" s="16" t="n"/>
      <c r="AW456" s="16" t="n"/>
      <c r="AX456" s="16" t="n"/>
      <c r="AY456" s="16" t="n"/>
      <c r="AZ456" s="16" t="n"/>
      <c r="BA456" s="16" t="n"/>
      <c r="BB456" s="16" t="n"/>
      <c r="BC456" s="16" t="n"/>
      <c r="BD456" s="16" t="n"/>
      <c r="BE456" s="16" t="n"/>
      <c r="BF456" s="16" t="n"/>
      <c r="BG456" s="16" t="n"/>
      <c r="BH456" s="16" t="n"/>
      <c r="BI456" s="16" t="n"/>
      <c r="BJ456" s="16" t="n"/>
      <c r="BK456" s="16" t="n"/>
      <c r="BL456" s="16" t="n"/>
      <c r="BM456" s="16" t="n"/>
    </row>
    <row r="457" ht="13.5" customHeight="1" s="251">
      <c r="A457" s="16" t="n"/>
      <c r="B457" s="16" t="n"/>
      <c r="C457" s="16" t="n"/>
      <c r="D457" s="16" t="n"/>
      <c r="E457" s="16" t="n"/>
      <c r="F457" s="16" t="n"/>
      <c r="G457" s="16" t="n"/>
      <c r="H457" s="16" t="n"/>
      <c r="I457" s="16" t="n"/>
      <c r="J457" s="16" t="n"/>
      <c r="K457" s="16" t="n"/>
      <c r="L457" s="16" t="n"/>
      <c r="M457" s="16" t="n"/>
      <c r="N457" s="16" t="n"/>
      <c r="O457" s="16" t="n"/>
      <c r="P457" s="16" t="n"/>
      <c r="Q457" s="16" t="n"/>
      <c r="R457" s="16" t="n"/>
      <c r="S457" s="16" t="n"/>
      <c r="T457" s="16" t="n"/>
      <c r="U457" s="16" t="n"/>
      <c r="V457" s="16" t="n"/>
      <c r="W457" s="16" t="n"/>
      <c r="X457" s="16" t="n"/>
      <c r="Y457" s="16" t="n"/>
      <c r="Z457" s="16" t="n"/>
      <c r="AA457" s="16" t="n"/>
      <c r="AB457" s="16" t="n"/>
      <c r="AC457" s="16" t="n"/>
      <c r="AD457" s="16" t="n"/>
      <c r="AE457" s="16" t="n"/>
      <c r="AF457" s="16" t="n"/>
      <c r="AG457" s="16" t="n"/>
      <c r="AH457" s="16" t="n"/>
      <c r="AI457" s="16" t="n"/>
      <c r="AJ457" s="16" t="n"/>
      <c r="AK457" s="16" t="n"/>
      <c r="AL457" s="16" t="n"/>
      <c r="AM457" s="16" t="n"/>
      <c r="AN457" s="16" t="n"/>
      <c r="AO457" s="16" t="n"/>
      <c r="AP457" s="16" t="n"/>
      <c r="AQ457" s="16" t="n"/>
      <c r="AR457" s="16" t="n"/>
      <c r="AS457" s="16" t="n"/>
      <c r="AT457" s="16" t="n"/>
      <c r="AU457" s="16" t="n"/>
      <c r="AV457" s="16" t="n"/>
      <c r="AW457" s="16" t="n"/>
      <c r="AX457" s="16" t="n"/>
      <c r="AY457" s="16" t="n"/>
      <c r="AZ457" s="16" t="n"/>
      <c r="BA457" s="16" t="n"/>
      <c r="BB457" s="16" t="n"/>
      <c r="BC457" s="16" t="n"/>
      <c r="BD457" s="16" t="n"/>
      <c r="BE457" s="16" t="n"/>
      <c r="BF457" s="16" t="n"/>
      <c r="BG457" s="16" t="n"/>
      <c r="BH457" s="16" t="n"/>
      <c r="BI457" s="16" t="n"/>
      <c r="BJ457" s="16" t="n"/>
      <c r="BK457" s="16" t="n"/>
      <c r="BL457" s="16" t="n"/>
      <c r="BM457" s="16" t="n"/>
    </row>
    <row r="458" ht="13.5" customHeight="1" s="251">
      <c r="A458" s="16" t="n"/>
      <c r="B458" s="16" t="n"/>
      <c r="C458" s="16" t="n"/>
      <c r="D458" s="16" t="n"/>
      <c r="E458" s="16" t="n"/>
      <c r="F458" s="16" t="n"/>
      <c r="G458" s="16" t="n"/>
      <c r="H458" s="16" t="n"/>
      <c r="I458" s="16" t="n"/>
      <c r="J458" s="16" t="n"/>
      <c r="K458" s="16" t="n"/>
      <c r="L458" s="16" t="n"/>
      <c r="M458" s="16" t="n"/>
      <c r="N458" s="16" t="n"/>
      <c r="O458" s="16" t="n"/>
      <c r="P458" s="16" t="n"/>
      <c r="Q458" s="16" t="n"/>
      <c r="R458" s="16" t="n"/>
      <c r="S458" s="16" t="n"/>
      <c r="T458" s="16" t="n"/>
      <c r="U458" s="16" t="n"/>
      <c r="V458" s="16" t="n"/>
      <c r="W458" s="16" t="n"/>
      <c r="X458" s="16" t="n"/>
      <c r="Y458" s="16" t="n"/>
      <c r="Z458" s="16" t="n"/>
      <c r="AA458" s="16" t="n"/>
      <c r="AB458" s="16" t="n"/>
      <c r="AC458" s="16" t="n"/>
      <c r="AD458" s="16" t="n"/>
      <c r="AE458" s="16" t="n"/>
      <c r="AF458" s="16" t="n"/>
      <c r="AG458" s="16" t="n"/>
      <c r="AH458" s="16" t="n"/>
      <c r="AI458" s="16" t="n"/>
      <c r="AJ458" s="16" t="n"/>
      <c r="AK458" s="16" t="n"/>
      <c r="AL458" s="16" t="n"/>
      <c r="AM458" s="16" t="n"/>
      <c r="AN458" s="16" t="n"/>
      <c r="AO458" s="16" t="n"/>
      <c r="AP458" s="16" t="n"/>
      <c r="AQ458" s="16" t="n"/>
      <c r="AR458" s="16" t="n"/>
      <c r="AS458" s="16" t="n"/>
      <c r="AT458" s="16" t="n"/>
      <c r="AU458" s="16" t="n"/>
      <c r="AV458" s="16" t="n"/>
      <c r="AW458" s="16" t="n"/>
      <c r="AX458" s="16" t="n"/>
      <c r="AY458" s="16" t="n"/>
      <c r="AZ458" s="16" t="n"/>
      <c r="BA458" s="16" t="n"/>
      <c r="BB458" s="16" t="n"/>
      <c r="BC458" s="16" t="n"/>
      <c r="BD458" s="16" t="n"/>
      <c r="BE458" s="16" t="n"/>
      <c r="BF458" s="16" t="n"/>
      <c r="BG458" s="16" t="n"/>
      <c r="BH458" s="16" t="n"/>
      <c r="BI458" s="16" t="n"/>
      <c r="BJ458" s="16" t="n"/>
      <c r="BK458" s="16" t="n"/>
      <c r="BL458" s="16" t="n"/>
      <c r="BM458" s="16" t="n"/>
    </row>
    <row r="459" ht="13.5" customHeight="1" s="251">
      <c r="A459" s="16" t="n"/>
      <c r="B459" s="16" t="n"/>
      <c r="C459" s="16" t="n"/>
      <c r="D459" s="16" t="n"/>
      <c r="E459" s="16" t="n"/>
      <c r="F459" s="16" t="n"/>
      <c r="G459" s="16" t="n"/>
      <c r="H459" s="16" t="n"/>
      <c r="I459" s="16" t="n"/>
      <c r="J459" s="16" t="n"/>
      <c r="K459" s="16" t="n"/>
      <c r="L459" s="16" t="n"/>
      <c r="M459" s="16" t="n"/>
      <c r="N459" s="16" t="n"/>
      <c r="O459" s="16" t="n"/>
      <c r="P459" s="16" t="n"/>
      <c r="Q459" s="16" t="n"/>
      <c r="R459" s="16" t="n"/>
      <c r="S459" s="16" t="n"/>
      <c r="T459" s="16" t="n"/>
      <c r="U459" s="16" t="n"/>
      <c r="V459" s="16" t="n"/>
      <c r="W459" s="16" t="n"/>
      <c r="X459" s="16" t="n"/>
      <c r="Y459" s="16" t="n"/>
      <c r="Z459" s="16" t="n"/>
      <c r="AA459" s="21" t="inlineStr">
        <is>
          <t>Values overlap for all cases</t>
        </is>
      </c>
      <c r="AB459" s="16" t="n"/>
      <c r="AC459" s="16" t="n"/>
      <c r="AD459" s="16" t="n"/>
      <c r="AE459" s="16" t="n"/>
      <c r="AF459" s="16" t="n"/>
      <c r="AG459" s="16" t="n"/>
      <c r="AH459" s="16" t="n"/>
      <c r="AI459" s="16" t="n"/>
      <c r="AJ459" s="16" t="n"/>
      <c r="AK459" s="16" t="n"/>
      <c r="AL459" s="16" t="n"/>
      <c r="AM459" s="16" t="n"/>
      <c r="AN459" s="16" t="n"/>
      <c r="AO459" s="16" t="n"/>
      <c r="AP459" s="16" t="n"/>
      <c r="AQ459" s="16" t="n"/>
      <c r="AR459" s="16" t="n"/>
      <c r="AS459" s="16" t="n"/>
      <c r="AT459" s="16" t="n"/>
      <c r="AU459" s="16" t="n"/>
      <c r="AV459" s="16" t="n"/>
      <c r="AW459" s="16" t="n"/>
      <c r="AX459" s="16" t="n"/>
      <c r="AY459" s="16" t="n"/>
      <c r="AZ459" s="16" t="n"/>
      <c r="BA459" s="16" t="n"/>
      <c r="BB459" s="16" t="n"/>
      <c r="BC459" s="16" t="n"/>
      <c r="BD459" s="16" t="n"/>
      <c r="BE459" s="16" t="n"/>
      <c r="BF459" s="16" t="n"/>
      <c r="BG459" s="16" t="n"/>
      <c r="BH459" s="16" t="n"/>
      <c r="BI459" s="16" t="n"/>
      <c r="BJ459" s="16" t="n"/>
      <c r="BK459" s="16" t="n"/>
      <c r="BL459" s="16" t="n"/>
      <c r="BM459" s="16" t="n"/>
    </row>
    <row r="460" ht="13.5" customHeight="1" s="251">
      <c r="A460" s="16" t="n"/>
      <c r="B460" s="16" t="n"/>
      <c r="C460" s="16" t="n"/>
      <c r="D460" s="16" t="n"/>
      <c r="E460" s="16" t="n"/>
      <c r="F460" s="16" t="n"/>
      <c r="G460" s="16" t="n"/>
      <c r="H460" s="16" t="n"/>
      <c r="I460" s="16" t="n"/>
      <c r="J460" s="16" t="n"/>
      <c r="K460" s="16" t="n"/>
      <c r="L460" s="16" t="n"/>
      <c r="M460" s="16" t="n"/>
      <c r="N460" s="16" t="n"/>
      <c r="O460" s="16" t="n"/>
      <c r="P460" s="16" t="n"/>
      <c r="Q460" s="16" t="n"/>
      <c r="R460" s="16" t="n"/>
      <c r="S460" s="16" t="n"/>
      <c r="T460" s="16" t="n"/>
      <c r="U460" s="16" t="n"/>
      <c r="V460" s="16" t="n"/>
      <c r="W460" s="16" t="n"/>
      <c r="X460" s="16" t="n"/>
      <c r="Y460" s="16" t="n"/>
      <c r="Z460" s="16" t="n"/>
      <c r="AA460" s="16" t="n"/>
      <c r="AB460" s="16" t="n"/>
      <c r="AC460" s="16" t="n"/>
      <c r="AD460" s="16" t="n"/>
      <c r="AE460" s="16" t="n"/>
      <c r="AF460" s="16" t="n"/>
      <c r="AG460" s="16" t="n"/>
      <c r="AH460" s="16" t="n"/>
      <c r="AI460" s="16" t="n"/>
      <c r="AJ460" s="16" t="n"/>
      <c r="AK460" s="16" t="n"/>
      <c r="AL460" s="16" t="n"/>
      <c r="AM460" s="16" t="n"/>
      <c r="AN460" s="16" t="n"/>
      <c r="AO460" s="16" t="n"/>
      <c r="AP460" s="16" t="n"/>
      <c r="AQ460" s="16" t="n"/>
      <c r="AR460" s="16" t="n"/>
      <c r="AS460" s="16" t="n"/>
      <c r="AT460" s="16" t="n"/>
      <c r="AU460" s="16" t="n"/>
      <c r="AV460" s="16" t="n"/>
      <c r="AW460" s="16" t="n"/>
      <c r="AX460" s="16" t="n"/>
      <c r="AY460" s="16" t="n"/>
      <c r="AZ460" s="16" t="n"/>
      <c r="BA460" s="16" t="n"/>
      <c r="BB460" s="16" t="n"/>
      <c r="BC460" s="16" t="n"/>
      <c r="BD460" s="16" t="n"/>
      <c r="BE460" s="16" t="n"/>
      <c r="BF460" s="16" t="n"/>
      <c r="BG460" s="16" t="n"/>
      <c r="BH460" s="16" t="n"/>
      <c r="BI460" s="16" t="n"/>
      <c r="BJ460" s="16" t="n"/>
      <c r="BK460" s="16" t="n"/>
      <c r="BL460" s="16" t="n"/>
      <c r="BM460" s="16" t="n"/>
    </row>
    <row r="461" ht="13.5" customHeight="1" s="251">
      <c r="A461" s="16" t="n"/>
      <c r="B461" s="16" t="n"/>
      <c r="C461" s="16" t="n"/>
      <c r="D461" s="16" t="n"/>
      <c r="E461" s="16" t="n"/>
      <c r="F461" s="16" t="n"/>
      <c r="G461" s="16" t="n"/>
      <c r="H461" s="16" t="n"/>
      <c r="I461" s="16" t="n"/>
      <c r="J461" s="16" t="n"/>
      <c r="K461" s="16" t="n"/>
      <c r="L461" s="16" t="n"/>
      <c r="M461" s="16" t="n"/>
      <c r="N461" s="16" t="n"/>
      <c r="O461" s="16" t="n"/>
      <c r="P461" s="16" t="n"/>
      <c r="Q461" s="16" t="n"/>
      <c r="R461" s="16" t="n"/>
      <c r="S461" s="16" t="n"/>
      <c r="T461" s="16" t="n"/>
      <c r="U461" s="16" t="n"/>
      <c r="V461" s="16" t="n"/>
      <c r="W461" s="16" t="n"/>
      <c r="X461" s="16" t="n"/>
      <c r="Y461" s="16" t="n"/>
      <c r="Z461" s="16" t="n"/>
      <c r="AA461" s="16" t="n"/>
      <c r="AB461" s="16" t="n"/>
      <c r="AC461" s="16" t="n"/>
      <c r="AD461" s="16" t="n"/>
      <c r="AE461" s="16" t="n"/>
      <c r="AF461" s="16" t="n"/>
      <c r="AG461" s="16" t="n"/>
      <c r="AH461" s="16" t="n"/>
      <c r="AI461" s="16" t="n"/>
      <c r="AJ461" s="16" t="n"/>
      <c r="AK461" s="16" t="n"/>
      <c r="AL461" s="16" t="n"/>
      <c r="AM461" s="16" t="n"/>
      <c r="AN461" s="16" t="n"/>
      <c r="AO461" s="16" t="n"/>
      <c r="AP461" s="16" t="n"/>
      <c r="AQ461" s="16" t="n"/>
      <c r="AR461" s="16" t="n"/>
      <c r="AS461" s="16" t="n"/>
      <c r="AT461" s="16" t="n"/>
      <c r="AU461" s="16" t="n"/>
      <c r="AV461" s="16" t="n"/>
      <c r="AW461" s="16" t="n"/>
      <c r="AX461" s="16" t="n"/>
      <c r="AY461" s="16" t="n"/>
      <c r="AZ461" s="16" t="n"/>
      <c r="BA461" s="16" t="n"/>
      <c r="BB461" s="16" t="n"/>
      <c r="BC461" s="16" t="n"/>
      <c r="BD461" s="16" t="n"/>
      <c r="BE461" s="16" t="n"/>
      <c r="BF461" s="16" t="n"/>
      <c r="BG461" s="16" t="n"/>
      <c r="BH461" s="16" t="n"/>
      <c r="BI461" s="16" t="n"/>
      <c r="BJ461" s="16" t="n"/>
      <c r="BK461" s="16" t="n"/>
      <c r="BL461" s="16" t="n"/>
      <c r="BM461" s="16" t="n"/>
    </row>
    <row r="462" ht="13.5" customHeight="1" s="251">
      <c r="A462" s="16" t="n"/>
      <c r="B462" s="16" t="n"/>
      <c r="C462" s="16" t="n"/>
      <c r="D462" s="16" t="n"/>
      <c r="E462" s="16" t="n"/>
      <c r="F462" s="16" t="n"/>
      <c r="G462" s="16" t="n"/>
      <c r="H462" s="16" t="n"/>
      <c r="I462" s="16" t="n"/>
      <c r="J462" s="16" t="n"/>
      <c r="K462" s="16" t="n"/>
      <c r="L462" s="16" t="n"/>
      <c r="M462" s="16" t="n"/>
      <c r="N462" s="16" t="n"/>
      <c r="O462" s="16" t="n"/>
      <c r="P462" s="16" t="n"/>
      <c r="Q462" s="16" t="n"/>
      <c r="R462" s="16" t="n"/>
      <c r="S462" s="16" t="n"/>
      <c r="T462" s="16" t="n"/>
      <c r="U462" s="16" t="n"/>
      <c r="V462" s="16" t="n"/>
      <c r="W462" s="16" t="n"/>
      <c r="X462" s="16" t="n"/>
      <c r="Y462" s="16" t="n"/>
      <c r="Z462" s="16" t="n"/>
      <c r="AA462" s="16" t="n"/>
      <c r="AB462" s="16" t="n"/>
      <c r="AC462" s="16" t="n"/>
      <c r="AD462" s="16" t="n"/>
      <c r="AE462" s="16" t="n"/>
      <c r="AF462" s="16" t="n"/>
      <c r="AG462" s="16" t="n"/>
      <c r="AH462" s="16" t="n"/>
      <c r="AI462" s="16" t="n"/>
      <c r="AJ462" s="16" t="n"/>
      <c r="AK462" s="16" t="n"/>
      <c r="AL462" s="16" t="n"/>
      <c r="AM462" s="16" t="n"/>
      <c r="AN462" s="16" t="n"/>
      <c r="AO462" s="16" t="n"/>
      <c r="AP462" s="16" t="n"/>
      <c r="AQ462" s="16" t="n"/>
      <c r="AR462" s="16" t="n"/>
      <c r="AS462" s="16" t="n"/>
      <c r="AT462" s="16" t="n"/>
      <c r="AU462" s="16" t="n"/>
      <c r="AV462" s="16" t="n"/>
      <c r="AW462" s="16" t="n"/>
      <c r="AX462" s="16" t="n"/>
      <c r="AY462" s="16" t="n"/>
      <c r="AZ462" s="16" t="n"/>
      <c r="BA462" s="16" t="n"/>
      <c r="BB462" s="16" t="n"/>
      <c r="BC462" s="16" t="n"/>
      <c r="BD462" s="16" t="n"/>
      <c r="BE462" s="16" t="n"/>
      <c r="BF462" s="16" t="n"/>
      <c r="BG462" s="16" t="n"/>
      <c r="BH462" s="16" t="n"/>
      <c r="BI462" s="16" t="n"/>
      <c r="BJ462" s="16" t="n"/>
      <c r="BK462" s="16" t="n"/>
      <c r="BL462" s="16" t="n"/>
      <c r="BM462" s="16" t="n"/>
    </row>
    <row r="463" ht="13.5" customHeight="1" s="251">
      <c r="A463" s="16" t="n"/>
      <c r="B463" s="16" t="n"/>
      <c r="C463" s="16" t="n"/>
      <c r="D463" s="16" t="n"/>
      <c r="E463" s="16" t="n"/>
      <c r="F463" s="16" t="n"/>
      <c r="G463" s="16" t="n"/>
      <c r="H463" s="16" t="n"/>
      <c r="I463" s="16" t="n"/>
      <c r="J463" s="16" t="n"/>
      <c r="K463" s="16" t="n"/>
      <c r="L463" s="16" t="n"/>
      <c r="M463" s="16" t="n"/>
      <c r="N463" s="16" t="n"/>
      <c r="O463" s="16" t="n"/>
      <c r="P463" s="16" t="n"/>
      <c r="Q463" s="16" t="n"/>
      <c r="R463" s="16" t="n"/>
      <c r="S463" s="16" t="n"/>
      <c r="T463" s="16" t="n"/>
      <c r="U463" s="16" t="n"/>
      <c r="V463" s="16" t="n"/>
      <c r="W463" s="16" t="n"/>
      <c r="X463" s="16" t="n"/>
      <c r="Y463" s="16" t="n"/>
      <c r="Z463" s="16" t="n"/>
      <c r="AA463" s="16" t="n"/>
      <c r="AB463" s="16" t="n"/>
      <c r="AC463" s="16" t="n"/>
      <c r="AD463" s="16" t="n"/>
      <c r="AE463" s="16" t="n"/>
      <c r="AF463" s="16" t="n"/>
      <c r="AG463" s="16" t="n"/>
      <c r="AH463" s="16" t="n"/>
      <c r="AI463" s="16" t="n"/>
      <c r="AJ463" s="16" t="n"/>
      <c r="AK463" s="16" t="n"/>
      <c r="AL463" s="16" t="n"/>
      <c r="AM463" s="16" t="n"/>
      <c r="AN463" s="16" t="n"/>
      <c r="AO463" s="16" t="n"/>
      <c r="AP463" s="16" t="n"/>
      <c r="AQ463" s="16" t="n"/>
      <c r="AR463" s="16" t="n"/>
      <c r="AS463" s="16" t="n"/>
      <c r="AT463" s="16" t="n"/>
      <c r="AU463" s="16" t="n"/>
      <c r="AV463" s="16" t="n"/>
      <c r="AW463" s="16" t="n"/>
      <c r="AX463" s="16" t="n"/>
      <c r="AY463" s="16" t="n"/>
      <c r="AZ463" s="16" t="n"/>
      <c r="BA463" s="16" t="n"/>
      <c r="BB463" s="16" t="n"/>
      <c r="BC463" s="16" t="n"/>
      <c r="BD463" s="16" t="n"/>
      <c r="BE463" s="16" t="n"/>
      <c r="BF463" s="16" t="n"/>
      <c r="BG463" s="16" t="n"/>
      <c r="BH463" s="16" t="n"/>
      <c r="BI463" s="16" t="n"/>
      <c r="BJ463" s="16" t="n"/>
      <c r="BK463" s="16" t="n"/>
      <c r="BL463" s="16" t="n"/>
      <c r="BM463" s="16" t="n"/>
    </row>
    <row r="464" ht="13.5" customHeight="1" s="251">
      <c r="A464" s="16" t="n"/>
      <c r="B464" s="16" t="n"/>
      <c r="C464" s="16" t="n"/>
      <c r="D464" s="16" t="n"/>
      <c r="E464" s="16" t="n"/>
      <c r="F464" s="16" t="n"/>
      <c r="G464" s="16" t="n"/>
      <c r="H464" s="16" t="n"/>
      <c r="I464" s="16" t="n"/>
      <c r="J464" s="16" t="n"/>
      <c r="K464" s="16" t="n"/>
      <c r="L464" s="16" t="n"/>
      <c r="M464" s="16" t="n"/>
      <c r="N464" s="16" t="n"/>
      <c r="O464" s="16" t="n"/>
      <c r="P464" s="16" t="n"/>
      <c r="Q464" s="16" t="n"/>
      <c r="R464" s="16" t="n"/>
      <c r="S464" s="16" t="n"/>
      <c r="T464" s="16" t="n"/>
      <c r="U464" s="16" t="n"/>
      <c r="V464" s="16" t="n"/>
      <c r="W464" s="16" t="n"/>
      <c r="X464" s="16" t="n"/>
      <c r="Y464" s="16" t="n"/>
      <c r="Z464" s="16" t="n"/>
      <c r="AA464" s="16" t="n"/>
      <c r="AB464" s="16" t="n"/>
      <c r="AC464" s="16" t="n"/>
      <c r="AD464" s="16" t="n"/>
      <c r="AE464" s="16" t="n"/>
      <c r="AF464" s="16" t="n"/>
      <c r="AG464" s="16" t="n"/>
      <c r="AH464" s="16" t="n"/>
      <c r="AI464" s="16" t="n"/>
      <c r="AJ464" s="16" t="n"/>
      <c r="AK464" s="16" t="n"/>
      <c r="AL464" s="16" t="n"/>
      <c r="AM464" s="16" t="n"/>
      <c r="AN464" s="16" t="n"/>
      <c r="AO464" s="16" t="n"/>
      <c r="AP464" s="16" t="n"/>
      <c r="AQ464" s="16" t="n"/>
      <c r="AR464" s="16" t="n"/>
      <c r="AS464" s="16" t="n"/>
      <c r="AT464" s="16" t="n"/>
      <c r="AU464" s="16" t="n"/>
      <c r="AV464" s="16" t="n"/>
      <c r="AW464" s="16" t="n"/>
      <c r="AX464" s="16" t="n"/>
      <c r="AY464" s="16" t="n"/>
      <c r="AZ464" s="16" t="n"/>
      <c r="BA464" s="16" t="n"/>
      <c r="BB464" s="16" t="n"/>
      <c r="BC464" s="16" t="n"/>
      <c r="BD464" s="16" t="n"/>
      <c r="BE464" s="16" t="n"/>
      <c r="BF464" s="16" t="n"/>
      <c r="BG464" s="16" t="n"/>
      <c r="BH464" s="16" t="n"/>
      <c r="BI464" s="16" t="n"/>
      <c r="BJ464" s="16" t="n"/>
      <c r="BK464" s="16" t="n"/>
      <c r="BL464" s="16" t="n"/>
      <c r="BM464" s="16" t="n"/>
    </row>
    <row r="465" ht="13.5" customHeight="1" s="251">
      <c r="A465" s="16" t="n"/>
      <c r="B465" s="16" t="n"/>
      <c r="C465" s="16" t="n"/>
      <c r="D465" s="16" t="n"/>
      <c r="E465" s="16" t="n"/>
      <c r="F465" s="16" t="n"/>
      <c r="G465" s="16" t="n"/>
      <c r="H465" s="16" t="n"/>
      <c r="I465" s="16" t="n"/>
      <c r="J465" s="16" t="n"/>
      <c r="K465" s="16" t="n"/>
      <c r="L465" s="16" t="n"/>
      <c r="M465" s="16" t="n"/>
      <c r="N465" s="16" t="n"/>
      <c r="O465" s="16" t="n"/>
      <c r="P465" s="16" t="n"/>
      <c r="Q465" s="16" t="n"/>
      <c r="R465" s="16" t="n"/>
      <c r="S465" s="16" t="n"/>
      <c r="T465" s="16" t="n"/>
      <c r="U465" s="16" t="n"/>
      <c r="V465" s="16" t="n"/>
      <c r="W465" s="16" t="n"/>
      <c r="X465" s="16" t="n"/>
      <c r="Y465" s="16" t="n"/>
      <c r="Z465" s="16" t="n"/>
      <c r="AA465" s="16" t="n"/>
      <c r="AB465" s="16" t="n"/>
      <c r="AC465" s="16" t="n"/>
      <c r="AD465" s="16" t="n"/>
      <c r="AE465" s="16" t="n"/>
      <c r="AF465" s="16" t="n"/>
      <c r="AG465" s="16" t="n"/>
      <c r="AH465" s="16" t="n"/>
      <c r="AI465" s="16" t="n"/>
      <c r="AJ465" s="16" t="n"/>
      <c r="AK465" s="16" t="n"/>
      <c r="AL465" s="16" t="n"/>
      <c r="AM465" s="16" t="n"/>
      <c r="AN465" s="16" t="n"/>
      <c r="AO465" s="16" t="n"/>
      <c r="AP465" s="16" t="n"/>
      <c r="AQ465" s="16" t="n"/>
      <c r="AR465" s="16" t="n"/>
      <c r="AS465" s="16" t="n"/>
      <c r="AT465" s="16" t="n"/>
      <c r="AU465" s="16" t="n"/>
      <c r="AV465" s="16" t="n"/>
      <c r="AW465" s="16" t="n"/>
      <c r="AX465" s="16" t="n"/>
      <c r="AY465" s="16" t="n"/>
      <c r="AZ465" s="16" t="n"/>
      <c r="BA465" s="16" t="n"/>
      <c r="BB465" s="16" t="n"/>
      <c r="BC465" s="16" t="n"/>
      <c r="BD465" s="16" t="n"/>
      <c r="BE465" s="16" t="n"/>
      <c r="BF465" s="16" t="n"/>
      <c r="BG465" s="16" t="n"/>
      <c r="BH465" s="16" t="n"/>
      <c r="BI465" s="16" t="n"/>
      <c r="BJ465" s="16" t="n"/>
      <c r="BK465" s="16" t="n"/>
      <c r="BL465" s="16" t="n"/>
      <c r="BM465" s="16" t="n"/>
    </row>
    <row r="466" ht="13.5" customHeight="1" s="251">
      <c r="A466" s="16" t="n"/>
      <c r="B466" s="16" t="n"/>
      <c r="C466" s="16" t="n"/>
      <c r="D466" s="16" t="n"/>
      <c r="E466" s="16" t="n"/>
      <c r="F466" s="16" t="n"/>
      <c r="G466" s="16" t="n"/>
      <c r="H466" s="16" t="n"/>
      <c r="I466" s="16" t="n"/>
      <c r="J466" s="16" t="n"/>
      <c r="K466" s="16" t="n"/>
      <c r="L466" s="16" t="n"/>
      <c r="M466" s="16" t="n"/>
      <c r="N466" s="16" t="n"/>
      <c r="O466" s="16" t="n"/>
      <c r="P466" s="16" t="n"/>
      <c r="Q466" s="16" t="n"/>
      <c r="R466" s="16" t="n"/>
      <c r="S466" s="16" t="n"/>
      <c r="T466" s="16" t="n"/>
      <c r="U466" s="16" t="n"/>
      <c r="V466" s="16" t="n"/>
      <c r="W466" s="16" t="n"/>
      <c r="X466" s="16" t="n"/>
      <c r="Y466" s="16" t="n"/>
      <c r="Z466" s="16" t="n"/>
      <c r="AA466" s="16" t="n"/>
      <c r="AB466" s="16" t="n"/>
      <c r="AC466" s="16" t="n"/>
      <c r="AD466" s="16" t="n"/>
      <c r="AE466" s="16" t="n"/>
      <c r="AF466" s="16" t="n"/>
      <c r="AG466" s="16" t="n"/>
      <c r="AH466" s="16" t="n"/>
      <c r="AI466" s="16" t="n"/>
      <c r="AJ466" s="16" t="n"/>
      <c r="AK466" s="16" t="n"/>
      <c r="AL466" s="16" t="n"/>
      <c r="AM466" s="16" t="n"/>
      <c r="AN466" s="16" t="n"/>
      <c r="AO466" s="16" t="n"/>
      <c r="AP466" s="16" t="n"/>
      <c r="AQ466" s="16" t="n"/>
      <c r="AR466" s="16" t="n"/>
      <c r="AS466" s="16" t="n"/>
      <c r="AT466" s="16" t="n"/>
      <c r="AU466" s="16" t="n"/>
      <c r="AV466" s="16" t="n"/>
      <c r="AW466" s="16" t="n"/>
      <c r="AX466" s="16" t="n"/>
      <c r="AY466" s="16" t="n"/>
      <c r="AZ466" s="16" t="n"/>
      <c r="BA466" s="16" t="n"/>
      <c r="BB466" s="16" t="n"/>
      <c r="BC466" s="16" t="n"/>
      <c r="BD466" s="16" t="n"/>
      <c r="BE466" s="16" t="n"/>
      <c r="BF466" s="16" t="n"/>
      <c r="BG466" s="16" t="n"/>
      <c r="BH466" s="16" t="n"/>
      <c r="BI466" s="16" t="n"/>
      <c r="BJ466" s="16" t="n"/>
      <c r="BK466" s="16" t="n"/>
      <c r="BL466" s="16" t="n"/>
      <c r="BM466" s="16" t="n"/>
    </row>
    <row r="467" ht="13.5" customHeight="1" s="251">
      <c r="A467" s="16" t="n"/>
      <c r="B467" s="16" t="n"/>
      <c r="C467" s="16" t="n"/>
      <c r="D467" s="16" t="n"/>
      <c r="E467" s="16" t="n"/>
      <c r="F467" s="16" t="n"/>
      <c r="G467" s="16" t="n"/>
      <c r="H467" s="16" t="n"/>
      <c r="I467" s="16" t="n"/>
      <c r="J467" s="16" t="n"/>
      <c r="K467" s="16" t="n"/>
      <c r="L467" s="16" t="n"/>
      <c r="M467" s="16" t="n"/>
      <c r="N467" s="16" t="n"/>
      <c r="O467" s="16" t="n"/>
      <c r="P467" s="16" t="n"/>
      <c r="Q467" s="16" t="n"/>
      <c r="R467" s="16" t="n"/>
      <c r="S467" s="16" t="n"/>
      <c r="T467" s="16" t="n"/>
      <c r="U467" s="16" t="n"/>
      <c r="V467" s="16" t="n"/>
      <c r="W467" s="16" t="n"/>
      <c r="X467" s="16" t="n"/>
      <c r="Y467" s="16" t="n"/>
      <c r="Z467" s="16" t="n"/>
      <c r="AA467" s="16" t="n"/>
      <c r="AB467" s="16" t="n"/>
      <c r="AC467" s="16" t="n"/>
      <c r="AD467" s="16" t="n"/>
      <c r="AE467" s="16" t="n"/>
      <c r="AF467" s="16" t="n"/>
      <c r="AG467" s="16" t="n"/>
      <c r="AH467" s="16" t="n"/>
      <c r="AI467" s="16" t="n"/>
      <c r="AJ467" s="16" t="n"/>
      <c r="AK467" s="16" t="n"/>
      <c r="AL467" s="16" t="n"/>
      <c r="AM467" s="16" t="n"/>
      <c r="AN467" s="16" t="n"/>
      <c r="AO467" s="16" t="n"/>
      <c r="AP467" s="16" t="n"/>
      <c r="AQ467" s="16" t="n"/>
      <c r="AR467" s="16" t="n"/>
      <c r="AS467" s="16" t="n"/>
      <c r="AT467" s="16" t="n"/>
      <c r="AU467" s="16" t="n"/>
      <c r="AV467" s="16" t="n"/>
      <c r="AW467" s="16" t="n"/>
      <c r="AX467" s="16" t="n"/>
      <c r="AY467" s="16" t="n"/>
      <c r="AZ467" s="16" t="n"/>
      <c r="BA467" s="16" t="n"/>
      <c r="BB467" s="16" t="n"/>
      <c r="BC467" s="16" t="n"/>
      <c r="BD467" s="16" t="n"/>
      <c r="BE467" s="16" t="n"/>
      <c r="BF467" s="16" t="n"/>
      <c r="BG467" s="16" t="n"/>
      <c r="BH467" s="16" t="n"/>
      <c r="BI467" s="16" t="n"/>
      <c r="BJ467" s="16" t="n"/>
      <c r="BK467" s="16" t="n"/>
      <c r="BL467" s="16" t="n"/>
      <c r="BM467" s="16" t="n"/>
    </row>
    <row r="468" ht="13.5" customHeight="1" s="251">
      <c r="A468" s="16" t="n"/>
      <c r="B468" s="16" t="n"/>
      <c r="C468" s="16" t="n"/>
      <c r="D468" s="16" t="n"/>
      <c r="E468" s="16" t="n"/>
      <c r="F468" s="16" t="n"/>
      <c r="G468" s="16" t="n"/>
      <c r="H468" s="16" t="n"/>
      <c r="I468" s="16" t="n"/>
      <c r="J468" s="16" t="n"/>
      <c r="K468" s="16" t="n"/>
      <c r="L468" s="16" t="n"/>
      <c r="M468" s="16" t="n"/>
      <c r="N468" s="16" t="n"/>
      <c r="O468" s="16" t="n"/>
      <c r="P468" s="16" t="n"/>
      <c r="Q468" s="16" t="n"/>
      <c r="R468" s="16" t="n"/>
      <c r="S468" s="16" t="n"/>
      <c r="T468" s="16" t="n"/>
      <c r="U468" s="16" t="n"/>
      <c r="V468" s="16" t="n"/>
      <c r="W468" s="16" t="n"/>
      <c r="X468" s="16" t="n"/>
      <c r="Y468" s="16" t="n"/>
      <c r="Z468" s="16" t="n"/>
      <c r="AA468" s="16" t="n"/>
      <c r="AB468" s="16" t="n"/>
      <c r="AC468" s="16" t="n"/>
      <c r="AD468" s="16" t="n"/>
      <c r="AE468" s="16" t="n"/>
      <c r="AF468" s="16" t="n"/>
      <c r="AG468" s="16" t="n"/>
      <c r="AH468" s="16" t="n"/>
      <c r="AI468" s="16" t="n"/>
      <c r="AJ468" s="16" t="n"/>
      <c r="AK468" s="16" t="n"/>
      <c r="AL468" s="16" t="n"/>
      <c r="AM468" s="16" t="n"/>
      <c r="AN468" s="16" t="n"/>
      <c r="AO468" s="16" t="n"/>
      <c r="AP468" s="16" t="n"/>
      <c r="AQ468" s="16" t="n"/>
      <c r="AR468" s="16" t="n"/>
      <c r="AS468" s="16" t="n"/>
      <c r="AT468" s="16" t="n"/>
      <c r="AU468" s="16" t="n"/>
      <c r="AV468" s="16" t="n"/>
      <c r="AW468" s="16" t="n"/>
      <c r="AX468" s="16" t="n"/>
      <c r="AY468" s="16" t="n"/>
      <c r="AZ468" s="16" t="n"/>
      <c r="BA468" s="16" t="n"/>
      <c r="BB468" s="16" t="n"/>
      <c r="BC468" s="16" t="n"/>
      <c r="BD468" s="16" t="n"/>
      <c r="BE468" s="16" t="n"/>
      <c r="BF468" s="16" t="n"/>
      <c r="BG468" s="16" t="n"/>
      <c r="BH468" s="16" t="n"/>
      <c r="BI468" s="16" t="n"/>
      <c r="BJ468" s="16" t="n"/>
      <c r="BK468" s="16" t="n"/>
      <c r="BL468" s="16" t="n"/>
      <c r="BM468" s="16" t="n"/>
    </row>
    <row r="469" ht="13.5" customHeight="1" s="251">
      <c r="A469" s="16" t="n"/>
      <c r="B469" s="16" t="n"/>
      <c r="C469" s="16" t="n"/>
      <c r="D469" s="16" t="n"/>
      <c r="E469" s="16" t="n"/>
      <c r="F469" s="16" t="n"/>
      <c r="G469" s="16" t="n"/>
      <c r="H469" s="16" t="n"/>
      <c r="I469" s="16" t="n"/>
      <c r="J469" s="16" t="n"/>
      <c r="K469" s="16" t="n"/>
      <c r="L469" s="16" t="n"/>
      <c r="M469" s="16" t="n"/>
      <c r="N469" s="16" t="n"/>
      <c r="O469" s="16" t="n"/>
      <c r="P469" s="16" t="n"/>
      <c r="Q469" s="16" t="n"/>
      <c r="R469" s="16" t="n"/>
      <c r="S469" s="16" t="n"/>
      <c r="T469" s="16" t="n"/>
      <c r="U469" s="16" t="n"/>
      <c r="V469" s="16" t="n"/>
      <c r="W469" s="16" t="n"/>
      <c r="X469" s="16" t="n"/>
      <c r="Y469" s="16" t="n"/>
      <c r="Z469" s="16" t="n"/>
      <c r="AA469" s="16" t="n"/>
      <c r="AB469" s="16" t="n"/>
      <c r="AC469" s="16" t="n"/>
      <c r="AD469" s="16" t="n"/>
      <c r="AE469" s="16" t="n"/>
      <c r="AF469" s="16" t="n"/>
      <c r="AG469" s="16" t="n"/>
      <c r="AH469" s="16" t="n"/>
      <c r="AI469" s="16" t="n"/>
      <c r="AJ469" s="16" t="n"/>
      <c r="AK469" s="16" t="n"/>
      <c r="AL469" s="16" t="n"/>
      <c r="AM469" s="16" t="n"/>
      <c r="AN469" s="16" t="n"/>
      <c r="AO469" s="16" t="n"/>
      <c r="AP469" s="16" t="n"/>
      <c r="AQ469" s="16" t="n"/>
      <c r="AR469" s="16" t="n"/>
      <c r="AS469" s="16" t="n"/>
      <c r="AT469" s="16" t="n"/>
      <c r="AU469" s="16" t="n"/>
      <c r="AV469" s="16" t="n"/>
      <c r="AW469" s="16" t="n"/>
      <c r="AX469" s="16" t="n"/>
      <c r="AY469" s="16" t="n"/>
      <c r="AZ469" s="16" t="n"/>
      <c r="BA469" s="16" t="n"/>
      <c r="BB469" s="16" t="n"/>
      <c r="BC469" s="16" t="n"/>
      <c r="BD469" s="16" t="n"/>
      <c r="BE469" s="16" t="n"/>
      <c r="BF469" s="16" t="n"/>
      <c r="BG469" s="16" t="n"/>
      <c r="BH469" s="16" t="n"/>
      <c r="BI469" s="16" t="n"/>
      <c r="BJ469" s="16" t="n"/>
      <c r="BK469" s="16" t="n"/>
      <c r="BL469" s="16" t="n"/>
      <c r="BM469" s="16" t="n"/>
    </row>
    <row r="470" ht="13.5" customHeight="1" s="251">
      <c r="A470" s="16" t="n"/>
      <c r="B470" s="16" t="n"/>
      <c r="C470" s="16" t="n"/>
      <c r="D470" s="16" t="n"/>
      <c r="E470" s="16" t="n"/>
      <c r="F470" s="16" t="n"/>
      <c r="G470" s="16" t="n"/>
      <c r="H470" s="16" t="n"/>
      <c r="I470" s="16" t="n"/>
      <c r="J470" s="16" t="n"/>
      <c r="K470" s="16" t="n"/>
      <c r="L470" s="16" t="n"/>
      <c r="M470" s="16" t="n"/>
      <c r="N470" s="16" t="n"/>
      <c r="O470" s="16" t="n"/>
      <c r="P470" s="16" t="n"/>
      <c r="Q470" s="16" t="n"/>
      <c r="R470" s="16" t="n"/>
      <c r="S470" s="16" t="n"/>
      <c r="T470" s="16" t="n"/>
      <c r="U470" s="16" t="n"/>
      <c r="V470" s="16" t="n"/>
      <c r="W470" s="16" t="n"/>
      <c r="X470" s="16" t="n"/>
      <c r="Y470" s="16" t="n"/>
      <c r="Z470" s="16" t="n"/>
      <c r="AA470" s="16" t="n"/>
      <c r="AB470" s="16" t="n"/>
      <c r="AC470" s="16" t="n"/>
      <c r="AD470" s="16" t="n"/>
      <c r="AE470" s="16" t="n"/>
      <c r="AF470" s="16" t="n"/>
      <c r="AG470" s="16" t="n"/>
      <c r="AH470" s="16" t="n"/>
      <c r="AI470" s="16" t="n"/>
      <c r="AJ470" s="16" t="n"/>
      <c r="AK470" s="16" t="n"/>
      <c r="AL470" s="16" t="n"/>
      <c r="AM470" s="16" t="n"/>
      <c r="AN470" s="16" t="n"/>
      <c r="AO470" s="16" t="n"/>
      <c r="AP470" s="16" t="n"/>
      <c r="AQ470" s="16" t="n"/>
      <c r="AR470" s="16" t="n"/>
      <c r="AS470" s="16" t="n"/>
      <c r="AT470" s="16" t="n"/>
      <c r="AU470" s="16" t="n"/>
      <c r="AV470" s="16" t="n"/>
      <c r="AW470" s="16" t="n"/>
      <c r="AX470" s="16" t="n"/>
      <c r="AY470" s="16" t="n"/>
      <c r="AZ470" s="16" t="n"/>
      <c r="BA470" s="16" t="n"/>
      <c r="BB470" s="16" t="n"/>
      <c r="BC470" s="16" t="n"/>
      <c r="BD470" s="16" t="n"/>
      <c r="BE470" s="16" t="n"/>
      <c r="BF470" s="16" t="n"/>
      <c r="BG470" s="16" t="n"/>
      <c r="BH470" s="16" t="n"/>
      <c r="BI470" s="16" t="n"/>
      <c r="BJ470" s="16" t="n"/>
      <c r="BK470" s="16" t="n"/>
      <c r="BL470" s="16" t="n"/>
      <c r="BM470" s="16" t="n"/>
    </row>
    <row r="471" ht="13.5" customHeight="1" s="251">
      <c r="A471" s="16" t="n"/>
      <c r="B471" s="16" t="n"/>
      <c r="C471" s="16" t="n"/>
      <c r="D471" s="16" t="n"/>
      <c r="E471" s="16" t="n"/>
      <c r="F471" s="16" t="n"/>
      <c r="G471" s="16" t="n"/>
      <c r="H471" s="16" t="n"/>
      <c r="I471" s="16" t="n"/>
      <c r="J471" s="16" t="n"/>
      <c r="K471" s="16" t="n"/>
      <c r="L471" s="16" t="n"/>
      <c r="M471" s="16" t="n"/>
      <c r="N471" s="16" t="n"/>
      <c r="O471" s="16" t="n"/>
      <c r="P471" s="16" t="n"/>
      <c r="Q471" s="16" t="n"/>
      <c r="R471" s="16" t="n"/>
      <c r="S471" s="16" t="n"/>
      <c r="T471" s="16" t="n"/>
      <c r="U471" s="16" t="n"/>
      <c r="V471" s="16" t="n"/>
      <c r="W471" s="16" t="n"/>
      <c r="X471" s="16" t="n"/>
      <c r="Y471" s="16" t="n"/>
      <c r="Z471" s="16" t="n"/>
      <c r="AA471" s="16" t="n"/>
      <c r="AB471" s="16" t="n"/>
      <c r="AC471" s="16" t="n"/>
      <c r="AD471" s="16" t="n"/>
      <c r="AE471" s="16" t="n"/>
      <c r="AF471" s="16" t="n"/>
      <c r="AG471" s="16" t="n"/>
      <c r="AH471" s="16" t="n"/>
      <c r="AI471" s="16" t="n"/>
      <c r="AJ471" s="16" t="n"/>
      <c r="AK471" s="16" t="n"/>
      <c r="AL471" s="16" t="n"/>
      <c r="AM471" s="16" t="n"/>
      <c r="AN471" s="16" t="n"/>
      <c r="AO471" s="16" t="n"/>
      <c r="AP471" s="16" t="n"/>
      <c r="AQ471" s="16" t="n"/>
      <c r="AR471" s="16" t="n"/>
      <c r="AS471" s="16" t="n"/>
      <c r="AT471" s="16" t="n"/>
      <c r="AU471" s="16" t="n"/>
      <c r="AV471" s="16" t="n"/>
      <c r="AW471" s="16" t="n"/>
      <c r="AX471" s="16" t="n"/>
      <c r="AY471" s="16" t="n"/>
      <c r="AZ471" s="16" t="n"/>
      <c r="BA471" s="16" t="n"/>
      <c r="BB471" s="16" t="n"/>
      <c r="BC471" s="16" t="n"/>
      <c r="BD471" s="16" t="n"/>
      <c r="BE471" s="16" t="n"/>
      <c r="BF471" s="16" t="n"/>
      <c r="BG471" s="16" t="n"/>
      <c r="BH471" s="16" t="n"/>
      <c r="BI471" s="16" t="n"/>
      <c r="BJ471" s="16" t="n"/>
      <c r="BK471" s="16" t="n"/>
      <c r="BL471" s="16" t="n"/>
      <c r="BM471" s="16" t="n"/>
    </row>
    <row r="472" ht="13.5" customHeight="1" s="251">
      <c r="A472" s="16" t="n"/>
      <c r="B472" s="16" t="n"/>
      <c r="C472" s="16" t="n"/>
      <c r="D472" s="16" t="n"/>
      <c r="E472" s="16" t="n"/>
      <c r="F472" s="16" t="n"/>
      <c r="G472" s="16" t="n"/>
      <c r="H472" s="16" t="n"/>
      <c r="I472" s="16" t="n"/>
      <c r="J472" s="16" t="n"/>
      <c r="K472" s="16" t="n"/>
      <c r="L472" s="16" t="n"/>
      <c r="M472" s="16" t="n"/>
      <c r="N472" s="16" t="n"/>
      <c r="O472" s="16" t="n"/>
      <c r="P472" s="16" t="n"/>
      <c r="Q472" s="16" t="n"/>
      <c r="R472" s="16" t="n"/>
      <c r="S472" s="16" t="n"/>
      <c r="T472" s="16" t="n"/>
      <c r="U472" s="16" t="n"/>
      <c r="V472" s="16" t="n"/>
      <c r="W472" s="16" t="n"/>
      <c r="X472" s="16" t="n"/>
      <c r="Y472" s="16" t="n"/>
      <c r="Z472" s="16" t="n"/>
      <c r="AA472" s="16" t="n"/>
      <c r="AB472" s="16" t="n"/>
      <c r="AC472" s="16" t="n"/>
      <c r="AD472" s="16" t="n"/>
      <c r="AE472" s="16" t="n"/>
      <c r="AF472" s="16" t="n"/>
      <c r="AG472" s="16" t="n"/>
      <c r="AH472" s="16" t="n"/>
      <c r="AI472" s="16" t="n"/>
      <c r="AJ472" s="16" t="n"/>
      <c r="AK472" s="16" t="n"/>
      <c r="AL472" s="16" t="n"/>
      <c r="AM472" s="16" t="n"/>
      <c r="AN472" s="16" t="n"/>
      <c r="AO472" s="16" t="n"/>
      <c r="AP472" s="16" t="n"/>
      <c r="AQ472" s="16" t="n"/>
      <c r="AR472" s="16" t="n"/>
      <c r="AS472" s="16" t="n"/>
      <c r="AT472" s="16" t="n"/>
      <c r="AU472" s="16" t="n"/>
      <c r="AV472" s="16" t="n"/>
      <c r="AW472" s="16" t="n"/>
      <c r="AX472" s="16" t="n"/>
      <c r="AY472" s="16" t="n"/>
      <c r="AZ472" s="16" t="n"/>
      <c r="BA472" s="16" t="n"/>
      <c r="BB472" s="16" t="n"/>
      <c r="BC472" s="16" t="n"/>
      <c r="BD472" s="16" t="n"/>
      <c r="BE472" s="16" t="n"/>
      <c r="BF472" s="16" t="n"/>
      <c r="BG472" s="16" t="n"/>
      <c r="BH472" s="16" t="n"/>
      <c r="BI472" s="16" t="n"/>
      <c r="BJ472" s="16" t="n"/>
      <c r="BK472" s="16" t="n"/>
      <c r="BL472" s="16" t="n"/>
      <c r="BM472" s="16" t="n"/>
    </row>
    <row r="473" ht="13.5" customHeight="1" s="251">
      <c r="A473" s="16" t="n"/>
      <c r="B473" s="16" t="n"/>
      <c r="C473" s="16" t="n"/>
      <c r="D473" s="16" t="n"/>
      <c r="E473" s="16" t="n"/>
      <c r="F473" s="16" t="n"/>
      <c r="G473" s="16" t="n"/>
      <c r="H473" s="16" t="n"/>
      <c r="I473" s="16" t="n"/>
      <c r="J473" s="16" t="n"/>
      <c r="K473" s="16" t="n"/>
      <c r="L473" s="16" t="n"/>
      <c r="M473" s="16" t="n"/>
      <c r="N473" s="16" t="n"/>
      <c r="O473" s="16" t="n"/>
      <c r="P473" s="16" t="n"/>
      <c r="Q473" s="16" t="n"/>
      <c r="R473" s="16" t="n"/>
      <c r="S473" s="16" t="n"/>
      <c r="T473" s="16" t="n"/>
      <c r="U473" s="16" t="n"/>
      <c r="V473" s="16" t="n"/>
      <c r="W473" s="16" t="n"/>
      <c r="X473" s="16" t="n"/>
      <c r="Y473" s="16" t="n"/>
      <c r="Z473" s="16" t="n"/>
      <c r="AA473" s="16" t="n"/>
      <c r="AB473" s="16" t="n"/>
      <c r="AC473" s="16" t="n"/>
      <c r="AD473" s="16" t="n"/>
      <c r="AE473" s="16" t="n"/>
      <c r="AF473" s="16" t="n"/>
      <c r="AG473" s="16" t="n"/>
      <c r="AH473" s="16" t="n"/>
      <c r="AI473" s="16" t="n"/>
      <c r="AJ473" s="16" t="n"/>
      <c r="AK473" s="16" t="n"/>
      <c r="AL473" s="16" t="n"/>
      <c r="AM473" s="16" t="n"/>
      <c r="AN473" s="16" t="n"/>
      <c r="AO473" s="16" t="n"/>
      <c r="AP473" s="16" t="n"/>
      <c r="AQ473" s="16" t="n"/>
      <c r="AR473" s="16" t="n"/>
      <c r="AS473" s="16" t="n"/>
      <c r="AT473" s="16" t="n"/>
      <c r="AU473" s="16" t="n"/>
      <c r="AV473" s="16" t="n"/>
      <c r="AW473" s="16" t="n"/>
      <c r="AX473" s="16" t="n"/>
      <c r="AY473" s="16" t="n"/>
      <c r="AZ473" s="16" t="n"/>
      <c r="BA473" s="16" t="n"/>
      <c r="BB473" s="16" t="n"/>
      <c r="BC473" s="16" t="n"/>
      <c r="BD473" s="16" t="n"/>
      <c r="BE473" s="16" t="n"/>
      <c r="BF473" s="16" t="n"/>
      <c r="BG473" s="16" t="n"/>
      <c r="BH473" s="16" t="n"/>
      <c r="BI473" s="16" t="n"/>
      <c r="BJ473" s="16" t="n"/>
      <c r="BK473" s="16" t="n"/>
      <c r="BL473" s="16" t="n"/>
      <c r="BM473" s="16" t="n"/>
    </row>
    <row r="474" ht="13.5" customHeight="1" s="251">
      <c r="A474" s="16" t="n"/>
      <c r="B474" s="16" t="n"/>
      <c r="C474" s="16" t="n"/>
      <c r="D474" s="16" t="n"/>
      <c r="E474" s="16" t="n"/>
      <c r="F474" s="16" t="n"/>
      <c r="G474" s="16" t="n"/>
      <c r="H474" s="16" t="n"/>
      <c r="I474" s="16" t="n"/>
      <c r="J474" s="16" t="n"/>
      <c r="K474" s="16" t="n"/>
      <c r="L474" s="16" t="n"/>
      <c r="M474" s="16" t="n"/>
      <c r="N474" s="16" t="n"/>
      <c r="O474" s="16" t="n"/>
      <c r="P474" s="16" t="n"/>
      <c r="Q474" s="16" t="n"/>
      <c r="R474" s="16" t="n"/>
      <c r="S474" s="16" t="n"/>
      <c r="T474" s="16" t="n"/>
      <c r="U474" s="16" t="n"/>
      <c r="V474" s="16" t="n"/>
      <c r="W474" s="16" t="n"/>
      <c r="X474" s="16" t="n"/>
      <c r="Y474" s="16" t="n"/>
      <c r="Z474" s="16" t="n"/>
      <c r="AA474" s="16" t="n"/>
      <c r="AB474" s="16" t="n"/>
      <c r="AC474" s="16" t="n"/>
      <c r="AD474" s="16" t="n"/>
      <c r="AE474" s="16" t="n"/>
      <c r="AF474" s="16" t="n"/>
      <c r="AG474" s="16" t="n"/>
      <c r="AH474" s="16" t="n"/>
      <c r="AI474" s="16" t="n"/>
      <c r="AJ474" s="16" t="n"/>
      <c r="AK474" s="16" t="n"/>
      <c r="AL474" s="16" t="n"/>
      <c r="AM474" s="16" t="n"/>
      <c r="AN474" s="16" t="n"/>
      <c r="AO474" s="16" t="n"/>
      <c r="AP474" s="16" t="n"/>
      <c r="AQ474" s="16" t="n"/>
      <c r="AR474" s="16" t="n"/>
      <c r="AS474" s="16" t="n"/>
      <c r="AT474" s="16" t="n"/>
      <c r="AU474" s="16" t="n"/>
      <c r="AV474" s="16" t="n"/>
      <c r="AW474" s="16" t="n"/>
      <c r="AX474" s="16" t="n"/>
      <c r="AY474" s="16" t="n"/>
      <c r="AZ474" s="16" t="n"/>
      <c r="BA474" s="16" t="n"/>
      <c r="BB474" s="16" t="n"/>
      <c r="BC474" s="16" t="n"/>
      <c r="BD474" s="16" t="n"/>
      <c r="BE474" s="16" t="n"/>
      <c r="BF474" s="16" t="n"/>
      <c r="BG474" s="16" t="n"/>
      <c r="BH474" s="16" t="n"/>
      <c r="BI474" s="16" t="n"/>
      <c r="BJ474" s="16" t="n"/>
      <c r="BK474" s="16" t="n"/>
      <c r="BL474" s="16" t="n"/>
      <c r="BM474" s="16" t="n"/>
    </row>
    <row r="475" ht="13.5" customHeight="1" s="251">
      <c r="A475" s="16" t="n"/>
      <c r="B475" s="16" t="n"/>
      <c r="C475" s="16" t="n"/>
      <c r="D475" s="16" t="n"/>
      <c r="E475" s="16" t="n"/>
      <c r="F475" s="16" t="n"/>
      <c r="G475" s="16" t="n"/>
      <c r="H475" s="16" t="n"/>
      <c r="I475" s="16" t="n"/>
      <c r="J475" s="16" t="n"/>
      <c r="K475" s="16" t="n"/>
      <c r="L475" s="16" t="n"/>
      <c r="M475" s="16" t="n"/>
      <c r="N475" s="16" t="n"/>
      <c r="O475" s="16" t="n"/>
      <c r="P475" s="16" t="n"/>
      <c r="Q475" s="16" t="n"/>
      <c r="R475" s="16" t="n"/>
      <c r="S475" s="16" t="n"/>
      <c r="T475" s="16" t="n"/>
      <c r="U475" s="16" t="n"/>
      <c r="V475" s="16" t="n"/>
      <c r="W475" s="16" t="n"/>
      <c r="X475" s="16" t="n"/>
      <c r="Y475" s="16" t="n"/>
      <c r="Z475" s="16" t="n"/>
      <c r="AA475" s="16" t="n"/>
      <c r="AB475" s="16" t="n"/>
      <c r="AC475" s="16" t="n"/>
      <c r="AD475" s="16" t="n"/>
      <c r="AE475" s="16" t="n"/>
      <c r="AF475" s="16" t="n"/>
      <c r="AG475" s="16" t="n"/>
      <c r="AH475" s="16" t="n"/>
      <c r="AI475" s="16" t="n"/>
      <c r="AJ475" s="16" t="n"/>
      <c r="AK475" s="16" t="n"/>
      <c r="AL475" s="16" t="n"/>
      <c r="AM475" s="16" t="n"/>
      <c r="AN475" s="16" t="n"/>
      <c r="AO475" s="16" t="n"/>
      <c r="AP475" s="16" t="n"/>
      <c r="AQ475" s="16" t="n"/>
      <c r="AR475" s="16" t="n"/>
      <c r="AS475" s="16" t="n"/>
      <c r="AT475" s="16" t="n"/>
      <c r="AU475" s="16" t="n"/>
      <c r="AV475" s="16" t="n"/>
      <c r="AW475" s="16" t="n"/>
      <c r="AX475" s="16" t="n"/>
      <c r="AY475" s="16" t="n"/>
      <c r="AZ475" s="16" t="n"/>
      <c r="BA475" s="16" t="n"/>
      <c r="BB475" s="16" t="n"/>
      <c r="BC475" s="16" t="n"/>
      <c r="BD475" s="16" t="n"/>
      <c r="BE475" s="16" t="n"/>
      <c r="BF475" s="16" t="n"/>
      <c r="BG475" s="16" t="n"/>
      <c r="BH475" s="16" t="n"/>
      <c r="BI475" s="16" t="n"/>
      <c r="BJ475" s="16" t="n"/>
      <c r="BK475" s="16" t="n"/>
      <c r="BL475" s="16" t="n"/>
      <c r="BM475" s="16" t="n"/>
    </row>
    <row r="476" ht="13.5" customHeight="1" s="251">
      <c r="A476" s="16" t="n"/>
      <c r="B476" s="16" t="n"/>
      <c r="C476" s="16" t="n"/>
      <c r="D476" s="16" t="n"/>
      <c r="E476" s="16" t="n"/>
      <c r="F476" s="16" t="n"/>
      <c r="G476" s="16" t="n"/>
      <c r="H476" s="16" t="n"/>
      <c r="I476" s="16" t="n"/>
      <c r="J476" s="16" t="n"/>
      <c r="K476" s="16" t="n"/>
      <c r="L476" s="16" t="n"/>
      <c r="M476" s="16" t="n"/>
      <c r="N476" s="16" t="n"/>
      <c r="O476" s="16" t="n"/>
      <c r="P476" s="16" t="n"/>
      <c r="Q476" s="16" t="n"/>
      <c r="R476" s="16" t="n"/>
      <c r="S476" s="16" t="n"/>
      <c r="T476" s="16" t="n"/>
      <c r="U476" s="16" t="n"/>
      <c r="V476" s="16" t="n"/>
      <c r="W476" s="16" t="n"/>
      <c r="X476" s="16" t="n"/>
      <c r="Y476" s="16" t="n"/>
      <c r="Z476" s="16" t="n"/>
      <c r="AA476" s="16" t="n"/>
      <c r="AB476" s="16" t="n"/>
      <c r="AC476" s="16" t="n"/>
      <c r="AD476" s="16" t="n"/>
      <c r="AE476" s="16" t="n"/>
      <c r="AF476" s="16" t="n"/>
      <c r="AG476" s="16" t="n"/>
      <c r="AH476" s="16" t="n"/>
      <c r="AI476" s="16" t="n"/>
      <c r="AJ476" s="16" t="n"/>
      <c r="AK476" s="16" t="n"/>
      <c r="AL476" s="16" t="n"/>
      <c r="AM476" s="16" t="n"/>
      <c r="AN476" s="16" t="n"/>
      <c r="AO476" s="16" t="n"/>
      <c r="AP476" s="16" t="n"/>
      <c r="AQ476" s="16" t="n"/>
      <c r="AR476" s="16" t="n"/>
      <c r="AS476" s="16" t="n"/>
      <c r="AT476" s="16" t="n"/>
      <c r="AU476" s="16" t="n"/>
      <c r="AV476" s="16" t="n"/>
      <c r="AW476" s="16" t="n"/>
      <c r="AX476" s="16" t="n"/>
      <c r="AY476" s="16" t="n"/>
      <c r="AZ476" s="16" t="n"/>
      <c r="BA476" s="16" t="n"/>
      <c r="BB476" s="16" t="n"/>
      <c r="BC476" s="16" t="n"/>
      <c r="BD476" s="16" t="n"/>
      <c r="BE476" s="16" t="n"/>
      <c r="BF476" s="16" t="n"/>
      <c r="BG476" s="16" t="n"/>
      <c r="BH476" s="16" t="n"/>
      <c r="BI476" s="16" t="n"/>
      <c r="BJ476" s="16" t="n"/>
      <c r="BK476" s="16" t="n"/>
      <c r="BL476" s="16" t="n"/>
      <c r="BM476" s="16" t="n"/>
    </row>
    <row r="477" ht="13.5" customHeight="1" s="251">
      <c r="A477" s="16" t="n"/>
      <c r="B477" s="16" t="n"/>
      <c r="C477" s="16" t="n"/>
      <c r="D477" s="16" t="n"/>
      <c r="E477" s="16" t="n"/>
      <c r="F477" s="16" t="n"/>
      <c r="G477" s="16" t="n"/>
      <c r="H477" s="16" t="n"/>
      <c r="I477" s="16" t="n"/>
      <c r="J477" s="16" t="n"/>
      <c r="K477" s="16" t="n"/>
      <c r="L477" s="16" t="n"/>
      <c r="M477" s="16" t="n"/>
      <c r="N477" s="16" t="n"/>
      <c r="O477" s="16" t="n"/>
      <c r="P477" s="16" t="n"/>
      <c r="Q477" s="16" t="n"/>
      <c r="R477" s="16" t="n"/>
      <c r="S477" s="16" t="n"/>
      <c r="T477" s="16" t="n"/>
      <c r="U477" s="16" t="n"/>
      <c r="V477" s="16" t="n"/>
      <c r="W477" s="16" t="n"/>
      <c r="X477" s="16" t="n"/>
      <c r="Y477" s="16" t="n"/>
      <c r="Z477" s="16" t="n"/>
      <c r="AA477" s="16" t="n"/>
      <c r="AB477" s="16" t="n"/>
      <c r="AC477" s="16" t="n"/>
      <c r="AD477" s="16" t="n"/>
      <c r="AE477" s="16" t="n"/>
      <c r="AF477" s="16" t="n"/>
      <c r="AG477" s="16" t="n"/>
      <c r="AH477" s="16" t="n"/>
      <c r="AI477" s="16" t="n"/>
      <c r="AJ477" s="16" t="n"/>
      <c r="AK477" s="16" t="n"/>
      <c r="AL477" s="16" t="n"/>
      <c r="AM477" s="16" t="n"/>
      <c r="AN477" s="16" t="n"/>
      <c r="AO477" s="16" t="n"/>
      <c r="AP477" s="16" t="n"/>
      <c r="AQ477" s="16" t="n"/>
      <c r="AR477" s="16" t="n"/>
      <c r="AS477" s="16" t="n"/>
      <c r="AT477" s="16" t="n"/>
      <c r="AU477" s="16" t="n"/>
      <c r="AV477" s="16" t="n"/>
      <c r="AW477" s="16" t="n"/>
      <c r="AX477" s="16" t="n"/>
      <c r="AY477" s="16" t="n"/>
      <c r="AZ477" s="16" t="n"/>
      <c r="BA477" s="16" t="n"/>
      <c r="BB477" s="16" t="n"/>
      <c r="BC477" s="16" t="n"/>
      <c r="BD477" s="16" t="n"/>
      <c r="BE477" s="16" t="n"/>
      <c r="BF477" s="16" t="n"/>
      <c r="BG477" s="16" t="n"/>
      <c r="BH477" s="16" t="n"/>
      <c r="BI477" s="16" t="n"/>
      <c r="BJ477" s="16" t="n"/>
      <c r="BK477" s="16" t="n"/>
      <c r="BL477" s="16" t="n"/>
      <c r="BM477" s="16" t="n"/>
    </row>
    <row r="478" ht="13.5" customHeight="1" s="251">
      <c r="A478" s="16" t="n"/>
      <c r="B478" s="16" t="n"/>
      <c r="C478" s="16" t="n"/>
      <c r="D478" s="16" t="n"/>
      <c r="E478" s="16" t="n"/>
      <c r="F478" s="16" t="n"/>
      <c r="G478" s="16" t="n"/>
      <c r="H478" s="16" t="n"/>
      <c r="I478" s="16" t="n"/>
      <c r="J478" s="16" t="n"/>
      <c r="K478" s="16" t="n"/>
      <c r="L478" s="16" t="n"/>
      <c r="M478" s="16" t="n"/>
      <c r="N478" s="16" t="n"/>
      <c r="O478" s="16" t="n"/>
      <c r="P478" s="16" t="n"/>
      <c r="Q478" s="16" t="n"/>
      <c r="R478" s="16" t="n"/>
      <c r="S478" s="16" t="n"/>
      <c r="T478" s="16" t="n"/>
      <c r="U478" s="16" t="n"/>
      <c r="V478" s="16" t="n"/>
      <c r="W478" s="16" t="n"/>
      <c r="X478" s="16" t="n"/>
      <c r="Y478" s="16" t="n"/>
      <c r="Z478" s="16" t="n"/>
      <c r="AA478" s="16" t="n"/>
      <c r="AB478" s="16" t="n"/>
      <c r="AC478" s="16" t="n"/>
      <c r="AD478" s="16" t="n"/>
      <c r="AE478" s="16" t="n"/>
      <c r="AF478" s="16" t="n"/>
      <c r="AG478" s="16" t="n"/>
      <c r="AH478" s="16" t="n"/>
      <c r="AI478" s="16" t="n"/>
      <c r="AJ478" s="16" t="n"/>
      <c r="AK478" s="16" t="n"/>
      <c r="AL478" s="16" t="n"/>
      <c r="AM478" s="16" t="n"/>
      <c r="AN478" s="16" t="n"/>
      <c r="AO478" s="16" t="n"/>
      <c r="AP478" s="16" t="n"/>
      <c r="AQ478" s="16" t="n"/>
      <c r="AR478" s="16" t="n"/>
      <c r="AS478" s="16" t="n"/>
      <c r="AT478" s="16" t="n"/>
      <c r="AU478" s="16" t="n"/>
      <c r="AV478" s="16" t="n"/>
      <c r="AW478" s="16" t="n"/>
      <c r="AX478" s="16" t="n"/>
      <c r="AY478" s="16" t="n"/>
      <c r="AZ478" s="16" t="n"/>
      <c r="BA478" s="16" t="n"/>
      <c r="BB478" s="16" t="n"/>
      <c r="BC478" s="16" t="n"/>
      <c r="BD478" s="16" t="n"/>
      <c r="BE478" s="16" t="n"/>
      <c r="BF478" s="16" t="n"/>
      <c r="BG478" s="16" t="n"/>
      <c r="BH478" s="16" t="n"/>
      <c r="BI478" s="16" t="n"/>
      <c r="BJ478" s="16" t="n"/>
      <c r="BK478" s="16" t="n"/>
      <c r="BL478" s="16" t="n"/>
      <c r="BM478" s="16" t="n"/>
    </row>
    <row r="479" ht="13.5" customHeight="1" s="251">
      <c r="A479" s="16" t="n"/>
      <c r="B479" s="16" t="n"/>
      <c r="C479" s="16" t="n"/>
      <c r="D479" s="16" t="n"/>
      <c r="E479" s="16" t="n"/>
      <c r="F479" s="16" t="n"/>
      <c r="G479" s="16" t="n"/>
      <c r="H479" s="16" t="n"/>
      <c r="I479" s="16" t="n"/>
      <c r="J479" s="16" t="n"/>
      <c r="K479" s="16" t="n"/>
      <c r="L479" s="16" t="n"/>
      <c r="M479" s="16" t="n"/>
      <c r="N479" s="16" t="n"/>
      <c r="O479" s="16" t="n"/>
      <c r="P479" s="16" t="n"/>
      <c r="Q479" s="16" t="n"/>
      <c r="R479" s="16" t="n"/>
      <c r="S479" s="16" t="n"/>
      <c r="T479" s="16" t="n"/>
      <c r="U479" s="16" t="n"/>
      <c r="V479" s="16" t="n"/>
      <c r="W479" s="16" t="n"/>
      <c r="X479" s="16" t="n"/>
      <c r="Y479" s="16" t="n"/>
      <c r="Z479" s="16" t="n"/>
      <c r="AA479" s="16" t="n"/>
      <c r="AB479" s="16" t="n"/>
      <c r="AC479" s="16" t="n"/>
      <c r="AD479" s="16" t="n"/>
      <c r="AE479" s="16" t="n"/>
      <c r="AF479" s="16" t="n"/>
      <c r="AG479" s="16" t="n"/>
      <c r="AH479" s="16" t="n"/>
      <c r="AI479" s="16" t="n"/>
      <c r="AJ479" s="16" t="n"/>
      <c r="AK479" s="16" t="n"/>
      <c r="AL479" s="16" t="n"/>
      <c r="AM479" s="16" t="n"/>
      <c r="AN479" s="16" t="n"/>
      <c r="AO479" s="16" t="n"/>
      <c r="AP479" s="16" t="n"/>
      <c r="AQ479" s="16" t="n"/>
      <c r="AR479" s="16" t="n"/>
      <c r="AS479" s="16" t="n"/>
      <c r="AT479" s="16" t="n"/>
      <c r="AU479" s="16" t="n"/>
      <c r="AV479" s="16" t="n"/>
      <c r="AW479" s="16" t="n"/>
      <c r="AX479" s="16" t="n"/>
      <c r="AY479" s="16" t="n"/>
      <c r="AZ479" s="16" t="n"/>
      <c r="BA479" s="16" t="n"/>
      <c r="BB479" s="16" t="n"/>
      <c r="BC479" s="16" t="n"/>
      <c r="BD479" s="16" t="n"/>
      <c r="BE479" s="16" t="n"/>
      <c r="BF479" s="16" t="n"/>
      <c r="BG479" s="16" t="n"/>
      <c r="BH479" s="16" t="n"/>
      <c r="BI479" s="16" t="n"/>
      <c r="BJ479" s="16" t="n"/>
      <c r="BK479" s="16" t="n"/>
      <c r="BL479" s="16" t="n"/>
      <c r="BM479" s="16" t="n"/>
    </row>
    <row r="480" ht="13.5" customHeight="1" s="251">
      <c r="A480" s="16" t="n"/>
      <c r="B480" s="16" t="n"/>
      <c r="C480" s="16" t="n"/>
      <c r="D480" s="16" t="n"/>
      <c r="E480" s="16" t="n"/>
      <c r="F480" s="16" t="n"/>
      <c r="G480" s="16" t="n"/>
      <c r="H480" s="16" t="n"/>
      <c r="I480" s="16" t="n"/>
      <c r="J480" s="16" t="n"/>
      <c r="K480" s="16" t="n"/>
      <c r="L480" s="16" t="n"/>
      <c r="M480" s="16" t="n"/>
      <c r="N480" s="16" t="n"/>
      <c r="O480" s="16" t="n"/>
      <c r="P480" s="16" t="n"/>
      <c r="Q480" s="16" t="n"/>
      <c r="R480" s="16" t="n"/>
      <c r="S480" s="16" t="n"/>
      <c r="T480" s="16" t="n"/>
      <c r="U480" s="16" t="n"/>
      <c r="V480" s="16" t="n"/>
      <c r="W480" s="16" t="n"/>
      <c r="X480" s="16" t="n"/>
      <c r="Y480" s="16" t="n"/>
      <c r="Z480" s="16" t="n"/>
      <c r="AA480" s="16" t="n"/>
      <c r="AB480" s="16" t="n"/>
      <c r="AC480" s="16" t="n"/>
      <c r="AD480" s="16" t="n"/>
      <c r="AE480" s="16" t="n"/>
      <c r="AF480" s="16" t="n"/>
      <c r="AG480" s="16" t="n"/>
      <c r="AH480" s="16" t="n"/>
      <c r="AI480" s="16" t="n"/>
      <c r="AJ480" s="16" t="n"/>
      <c r="AK480" s="16" t="n"/>
      <c r="AL480" s="16" t="n"/>
      <c r="AM480" s="16" t="n"/>
      <c r="AN480" s="16" t="n"/>
      <c r="AO480" s="16" t="n"/>
      <c r="AP480" s="16" t="n"/>
      <c r="AQ480" s="16" t="n"/>
      <c r="AR480" s="16" t="n"/>
      <c r="AS480" s="16" t="n"/>
      <c r="AT480" s="16" t="n"/>
      <c r="AU480" s="16" t="n"/>
      <c r="AV480" s="16" t="n"/>
      <c r="AW480" s="16" t="n"/>
      <c r="AX480" s="16" t="n"/>
      <c r="AY480" s="16" t="n"/>
      <c r="AZ480" s="16" t="n"/>
      <c r="BA480" s="16" t="n"/>
      <c r="BB480" s="16" t="n"/>
      <c r="BC480" s="16" t="n"/>
      <c r="BD480" s="16" t="n"/>
      <c r="BE480" s="16" t="n"/>
      <c r="BF480" s="16" t="n"/>
      <c r="BG480" s="16" t="n"/>
      <c r="BH480" s="16" t="n"/>
      <c r="BI480" s="16" t="n"/>
      <c r="BJ480" s="16" t="n"/>
      <c r="BK480" s="16" t="n"/>
      <c r="BL480" s="16" t="n"/>
      <c r="BM480" s="16" t="n"/>
    </row>
    <row r="481" ht="13.5" customHeight="1" s="251">
      <c r="A481" s="16" t="n"/>
      <c r="B481" s="16" t="n"/>
      <c r="C481" s="16" t="n"/>
      <c r="D481" s="16" t="n"/>
      <c r="E481" s="16" t="n"/>
      <c r="F481" s="16" t="n"/>
      <c r="G481" s="16" t="n"/>
      <c r="H481" s="16" t="n"/>
      <c r="I481" s="16" t="n"/>
      <c r="J481" s="16" t="n"/>
      <c r="K481" s="16" t="n"/>
      <c r="L481" s="16" t="n"/>
      <c r="M481" s="16" t="n"/>
      <c r="N481" s="16" t="n"/>
      <c r="O481" s="16" t="n"/>
      <c r="P481" s="16" t="n"/>
      <c r="Q481" s="16" t="n"/>
      <c r="R481" s="16" t="n"/>
      <c r="S481" s="16" t="n"/>
      <c r="T481" s="16" t="n"/>
      <c r="U481" s="16" t="n"/>
      <c r="V481" s="16" t="n"/>
      <c r="W481" s="16" t="n"/>
      <c r="X481" s="16" t="n"/>
      <c r="Y481" s="16" t="n"/>
      <c r="Z481" s="16" t="n"/>
      <c r="AA481" s="16" t="n"/>
      <c r="AB481" s="16" t="n"/>
      <c r="AC481" s="16" t="n"/>
      <c r="AD481" s="16" t="n"/>
      <c r="AE481" s="16" t="n"/>
      <c r="AF481" s="16" t="n"/>
      <c r="AG481" s="16" t="n"/>
      <c r="AH481" s="16" t="n"/>
      <c r="AI481" s="16" t="n"/>
      <c r="AJ481" s="16" t="n"/>
      <c r="AK481" s="16" t="n"/>
      <c r="AL481" s="16" t="n"/>
      <c r="AM481" s="16" t="n"/>
      <c r="AN481" s="16" t="n"/>
      <c r="AO481" s="16" t="n"/>
      <c r="AP481" s="16" t="n"/>
      <c r="AQ481" s="16" t="n"/>
      <c r="AR481" s="16" t="n"/>
      <c r="AS481" s="16" t="n"/>
      <c r="AT481" s="16" t="n"/>
      <c r="AU481" s="16" t="n"/>
      <c r="AV481" s="16" t="n"/>
      <c r="AW481" s="16" t="n"/>
      <c r="AX481" s="16" t="n"/>
      <c r="AY481" s="16" t="n"/>
      <c r="AZ481" s="16" t="n"/>
      <c r="BA481" s="16" t="n"/>
      <c r="BB481" s="16" t="n"/>
      <c r="BC481" s="16" t="n"/>
      <c r="BD481" s="16" t="n"/>
      <c r="BE481" s="16" t="n"/>
      <c r="BF481" s="16" t="n"/>
      <c r="BG481" s="16" t="n"/>
      <c r="BH481" s="16" t="n"/>
      <c r="BI481" s="16" t="n"/>
      <c r="BJ481" s="16" t="n"/>
      <c r="BK481" s="16" t="n"/>
      <c r="BL481" s="16" t="n"/>
      <c r="BM481" s="16" t="n"/>
    </row>
    <row r="482" ht="13.5" customHeight="1" s="251">
      <c r="A482" s="16" t="n"/>
      <c r="B482" s="16" t="n"/>
      <c r="C482" s="16" t="n"/>
      <c r="D482" s="16" t="n"/>
      <c r="E482" s="16" t="n"/>
      <c r="F482" s="16" t="n"/>
      <c r="G482" s="16" t="n"/>
      <c r="H482" s="16" t="n"/>
      <c r="I482" s="16" t="n"/>
      <c r="J482" s="16" t="n"/>
      <c r="K482" s="16" t="n"/>
      <c r="L482" s="16" t="n"/>
      <c r="M482" s="16" t="n"/>
      <c r="N482" s="16" t="n"/>
      <c r="O482" s="16" t="n"/>
      <c r="P482" s="16" t="n"/>
      <c r="Q482" s="16" t="n"/>
      <c r="R482" s="16" t="n"/>
      <c r="S482" s="16" t="n"/>
      <c r="T482" s="16" t="n"/>
      <c r="U482" s="16" t="n"/>
      <c r="V482" s="16" t="n"/>
      <c r="W482" s="16" t="n"/>
      <c r="X482" s="16" t="n"/>
      <c r="Y482" s="16" t="n"/>
      <c r="Z482" s="16" t="n"/>
      <c r="AA482" s="16" t="n"/>
      <c r="AB482" s="16" t="n"/>
      <c r="AC482" s="16" t="n"/>
      <c r="AD482" s="16" t="n"/>
      <c r="AE482" s="16" t="n"/>
      <c r="AF482" s="16" t="n"/>
      <c r="AG482" s="16" t="n"/>
      <c r="AH482" s="16" t="n"/>
      <c r="AI482" s="16" t="n"/>
      <c r="AJ482" s="16" t="n"/>
      <c r="AK482" s="16" t="n"/>
      <c r="AL482" s="16" t="n"/>
      <c r="AM482" s="16" t="n"/>
      <c r="AN482" s="16" t="n"/>
      <c r="AO482" s="16" t="n"/>
      <c r="AP482" s="16" t="n"/>
      <c r="AQ482" s="16" t="n"/>
      <c r="AR482" s="16" t="n"/>
      <c r="AS482" s="16" t="n"/>
      <c r="AT482" s="16" t="n"/>
      <c r="AU482" s="16" t="n"/>
      <c r="AV482" s="16" t="n"/>
      <c r="AW482" s="16" t="n"/>
      <c r="AX482" s="16" t="n"/>
      <c r="AY482" s="16" t="n"/>
      <c r="AZ482" s="16" t="n"/>
      <c r="BA482" s="16" t="n"/>
      <c r="BB482" s="16" t="n"/>
      <c r="BC482" s="16" t="n"/>
      <c r="BD482" s="16" t="n"/>
      <c r="BE482" s="16" t="n"/>
      <c r="BF482" s="16" t="n"/>
      <c r="BG482" s="16" t="n"/>
      <c r="BH482" s="16" t="n"/>
      <c r="BI482" s="16" t="n"/>
      <c r="BJ482" s="16" t="n"/>
      <c r="BK482" s="16" t="n"/>
      <c r="BL482" s="16" t="n"/>
      <c r="BM482" s="16" t="n"/>
    </row>
    <row r="483" ht="13.5" customHeight="1" s="251">
      <c r="A483" s="16" t="n"/>
      <c r="B483" s="16" t="n"/>
      <c r="C483" s="16" t="n"/>
      <c r="D483" s="16" t="n"/>
      <c r="E483" s="16" t="n"/>
      <c r="F483" s="16" t="n"/>
      <c r="G483" s="16" t="n"/>
      <c r="H483" s="16" t="n"/>
      <c r="I483" s="16" t="n"/>
      <c r="J483" s="16" t="n"/>
      <c r="K483" s="16" t="n"/>
      <c r="L483" s="16" t="n"/>
      <c r="M483" s="16" t="n"/>
      <c r="N483" s="16" t="n"/>
      <c r="O483" s="16" t="n"/>
      <c r="P483" s="16" t="n"/>
      <c r="Q483" s="16" t="n"/>
      <c r="R483" s="16" t="n"/>
      <c r="S483" s="16" t="n"/>
      <c r="T483" s="16" t="n"/>
      <c r="U483" s="16" t="n"/>
      <c r="V483" s="16" t="n"/>
      <c r="W483" s="16" t="n"/>
      <c r="X483" s="16" t="n"/>
      <c r="Y483" s="16" t="n"/>
      <c r="Z483" s="16" t="n"/>
      <c r="AA483" s="16" t="n"/>
      <c r="AB483" s="16" t="n"/>
      <c r="AC483" s="16" t="n"/>
      <c r="AD483" s="16" t="n"/>
      <c r="AE483" s="16" t="n"/>
      <c r="AF483" s="16" t="n"/>
      <c r="AG483" s="16" t="n"/>
      <c r="AH483" s="16" t="n"/>
      <c r="AI483" s="16" t="n"/>
      <c r="AJ483" s="16" t="n"/>
      <c r="AK483" s="16" t="n"/>
      <c r="AL483" s="16" t="n"/>
      <c r="AM483" s="16" t="n"/>
      <c r="AN483" s="16" t="n"/>
      <c r="AO483" s="16" t="n"/>
      <c r="AP483" s="16" t="n"/>
      <c r="AQ483" s="16" t="n"/>
      <c r="AR483" s="16" t="n"/>
      <c r="AS483" s="16" t="n"/>
      <c r="AT483" s="16" t="n"/>
      <c r="AU483" s="16" t="n"/>
      <c r="AV483" s="16" t="n"/>
      <c r="AW483" s="16" t="n"/>
      <c r="AX483" s="16" t="n"/>
      <c r="AY483" s="16" t="n"/>
      <c r="AZ483" s="16" t="n"/>
      <c r="BA483" s="16" t="n"/>
      <c r="BB483" s="16" t="n"/>
      <c r="BC483" s="16" t="n"/>
      <c r="BD483" s="16" t="n"/>
      <c r="BE483" s="16" t="n"/>
      <c r="BF483" s="16" t="n"/>
      <c r="BG483" s="16" t="n"/>
      <c r="BH483" s="16" t="n"/>
      <c r="BI483" s="16" t="n"/>
      <c r="BJ483" s="16" t="n"/>
      <c r="BK483" s="16" t="n"/>
      <c r="BL483" s="16" t="n"/>
      <c r="BM483" s="16" t="n"/>
    </row>
    <row r="484" ht="13.5" customHeight="1" s="251">
      <c r="A484" s="16" t="n"/>
      <c r="B484" s="16" t="n"/>
      <c r="C484" s="16" t="n"/>
      <c r="D484" s="16" t="n"/>
      <c r="E484" s="16" t="n"/>
      <c r="F484" s="16" t="n"/>
      <c r="G484" s="16" t="n"/>
      <c r="H484" s="16" t="n"/>
      <c r="I484" s="16" t="n"/>
      <c r="J484" s="16" t="n"/>
      <c r="K484" s="16" t="n"/>
      <c r="L484" s="16" t="n"/>
      <c r="M484" s="16" t="n"/>
      <c r="N484" s="16" t="n"/>
      <c r="O484" s="16" t="n"/>
      <c r="P484" s="16" t="n"/>
      <c r="Q484" s="16" t="n"/>
      <c r="R484" s="16" t="n"/>
      <c r="S484" s="16" t="n"/>
      <c r="T484" s="16" t="n"/>
      <c r="U484" s="16" t="n"/>
      <c r="V484" s="16" t="n"/>
      <c r="W484" s="16" t="n"/>
      <c r="X484" s="16" t="n"/>
      <c r="Y484" s="16" t="n"/>
      <c r="Z484" s="16" t="n"/>
      <c r="AA484" s="16" t="n"/>
      <c r="AB484" s="16" t="n"/>
      <c r="AC484" s="16" t="n"/>
      <c r="AD484" s="16" t="n"/>
      <c r="AE484" s="16" t="n"/>
      <c r="AF484" s="16" t="n"/>
      <c r="AG484" s="16" t="n"/>
      <c r="AH484" s="16" t="n"/>
      <c r="AI484" s="16" t="n"/>
      <c r="AJ484" s="16" t="n"/>
      <c r="AK484" s="16" t="n"/>
      <c r="AL484" s="16" t="n"/>
      <c r="AM484" s="16" t="n"/>
      <c r="AN484" s="16" t="n"/>
      <c r="AO484" s="16" t="n"/>
      <c r="AP484" s="16" t="n"/>
      <c r="AQ484" s="16" t="n"/>
      <c r="AR484" s="16" t="n"/>
      <c r="AS484" s="16" t="n"/>
      <c r="AT484" s="16" t="n"/>
      <c r="AU484" s="16" t="n"/>
      <c r="AV484" s="16" t="n"/>
      <c r="AW484" s="16" t="n"/>
      <c r="AX484" s="16" t="n"/>
      <c r="AY484" s="16" t="n"/>
      <c r="AZ484" s="16" t="n"/>
      <c r="BA484" s="16" t="n"/>
      <c r="BB484" s="16" t="n"/>
      <c r="BC484" s="16" t="n"/>
      <c r="BD484" s="16" t="n"/>
      <c r="BE484" s="16" t="n"/>
      <c r="BF484" s="16" t="n"/>
      <c r="BG484" s="16" t="n"/>
      <c r="BH484" s="16" t="n"/>
      <c r="BI484" s="16" t="n"/>
      <c r="BJ484" s="16" t="n"/>
      <c r="BK484" s="16" t="n"/>
      <c r="BL484" s="16" t="n"/>
      <c r="BM484" s="16" t="n"/>
    </row>
    <row r="485" ht="13.5" customHeight="1" s="251">
      <c r="A485" s="16" t="n"/>
      <c r="B485" s="16" t="n"/>
      <c r="C485" s="16" t="n"/>
      <c r="D485" s="16" t="n"/>
      <c r="E485" s="16" t="n"/>
      <c r="F485" s="16" t="n"/>
      <c r="G485" s="16" t="n"/>
      <c r="H485" s="16" t="n"/>
      <c r="I485" s="16" t="n"/>
      <c r="J485" s="16" t="n"/>
      <c r="K485" s="16" t="n"/>
      <c r="L485" s="16" t="n"/>
      <c r="M485" s="16" t="n"/>
      <c r="N485" s="16" t="n"/>
      <c r="O485" s="16" t="n"/>
      <c r="P485" s="16" t="n"/>
      <c r="Q485" s="16" t="n"/>
      <c r="R485" s="16" t="n"/>
      <c r="S485" s="16" t="n"/>
      <c r="T485" s="16" t="n"/>
      <c r="U485" s="16" t="n"/>
      <c r="V485" s="16" t="n"/>
      <c r="W485" s="16" t="n"/>
      <c r="X485" s="16" t="n"/>
      <c r="Y485" s="16" t="n"/>
      <c r="Z485" s="16" t="n"/>
      <c r="AA485" s="16" t="n"/>
      <c r="AB485" s="16" t="n"/>
      <c r="AC485" s="16" t="n"/>
      <c r="AD485" s="16" t="n"/>
      <c r="AE485" s="16" t="n"/>
      <c r="AF485" s="16" t="n"/>
      <c r="AG485" s="16" t="n"/>
      <c r="AH485" s="16" t="n"/>
      <c r="AI485" s="16" t="n"/>
      <c r="AJ485" s="16" t="n"/>
      <c r="AK485" s="16" t="n"/>
      <c r="AL485" s="16" t="n"/>
      <c r="AM485" s="16" t="n"/>
      <c r="AN485" s="16" t="n"/>
      <c r="AO485" s="16" t="n"/>
      <c r="AP485" s="16" t="n"/>
      <c r="AQ485" s="16" t="n"/>
      <c r="AR485" s="16" t="n"/>
      <c r="AS485" s="16" t="n"/>
      <c r="AT485" s="16" t="n"/>
      <c r="AU485" s="16" t="n"/>
      <c r="AV485" s="16" t="n"/>
      <c r="AW485" s="16" t="n"/>
      <c r="AX485" s="16" t="n"/>
      <c r="AY485" s="16" t="n"/>
      <c r="AZ485" s="16" t="n"/>
      <c r="BA485" s="16" t="n"/>
      <c r="BB485" s="16" t="n"/>
      <c r="BC485" s="16" t="n"/>
      <c r="BD485" s="16" t="n"/>
      <c r="BE485" s="16" t="n"/>
      <c r="BF485" s="16" t="n"/>
      <c r="BG485" s="16" t="n"/>
      <c r="BH485" s="16" t="n"/>
      <c r="BI485" s="16" t="n"/>
      <c r="BJ485" s="16" t="n"/>
      <c r="BK485" s="16" t="n"/>
      <c r="BL485" s="16" t="n"/>
      <c r="BM485" s="16" t="n"/>
    </row>
    <row r="486" ht="13.5" customHeight="1" s="251">
      <c r="A486" s="16" t="n"/>
      <c r="B486" s="16" t="n"/>
      <c r="C486" s="16" t="n"/>
      <c r="D486" s="16" t="n"/>
      <c r="E486" s="16" t="n"/>
      <c r="F486" s="16" t="n"/>
      <c r="G486" s="16" t="n"/>
      <c r="H486" s="16" t="n"/>
      <c r="I486" s="16" t="n"/>
      <c r="J486" s="16" t="n"/>
      <c r="K486" s="16" t="n"/>
      <c r="L486" s="16" t="n"/>
      <c r="M486" s="16" t="n"/>
      <c r="N486" s="16" t="n"/>
      <c r="O486" s="16" t="n"/>
      <c r="P486" s="16" t="n"/>
      <c r="Q486" s="16" t="n"/>
      <c r="R486" s="16" t="n"/>
      <c r="S486" s="16" t="n"/>
      <c r="T486" s="16" t="n"/>
      <c r="U486" s="16" t="n"/>
      <c r="V486" s="16" t="n"/>
      <c r="W486" s="16" t="n"/>
      <c r="X486" s="16" t="n"/>
      <c r="Y486" s="16" t="n"/>
      <c r="Z486" s="16" t="n"/>
      <c r="AA486" s="16" t="n"/>
      <c r="AB486" s="16" t="n"/>
      <c r="AC486" s="16" t="n"/>
      <c r="AD486" s="16" t="n"/>
      <c r="AE486" s="16" t="n"/>
      <c r="AF486" s="16" t="n"/>
      <c r="AG486" s="16" t="n"/>
      <c r="AH486" s="16" t="n"/>
      <c r="AI486" s="16" t="n"/>
      <c r="AJ486" s="16" t="n"/>
      <c r="AK486" s="16" t="n"/>
      <c r="AL486" s="16" t="n"/>
      <c r="AM486" s="16" t="n"/>
      <c r="AN486" s="16" t="n"/>
      <c r="AO486" s="16" t="n"/>
      <c r="AP486" s="16" t="n"/>
      <c r="AQ486" s="16" t="n"/>
      <c r="AR486" s="16" t="n"/>
      <c r="AS486" s="16" t="n"/>
      <c r="AT486" s="16" t="n"/>
      <c r="AU486" s="16" t="n"/>
      <c r="AV486" s="16" t="n"/>
      <c r="AW486" s="16" t="n"/>
      <c r="AX486" s="16" t="n"/>
      <c r="AY486" s="16" t="n"/>
      <c r="AZ486" s="16" t="n"/>
      <c r="BA486" s="16" t="n"/>
      <c r="BB486" s="16" t="n"/>
      <c r="BC486" s="16" t="n"/>
      <c r="BD486" s="16" t="n"/>
      <c r="BE486" s="16" t="n"/>
      <c r="BF486" s="16" t="n"/>
      <c r="BG486" s="16" t="n"/>
      <c r="BH486" s="16" t="n"/>
      <c r="BI486" s="16" t="n"/>
      <c r="BJ486" s="16" t="n"/>
      <c r="BK486" s="16" t="n"/>
      <c r="BL486" s="16" t="n"/>
      <c r="BM486" s="16" t="n"/>
    </row>
    <row r="487" ht="13.5" customHeight="1" s="251">
      <c r="A487" s="16" t="n"/>
      <c r="B487" s="16" t="n"/>
      <c r="C487" s="16" t="n"/>
      <c r="D487" s="16" t="n"/>
      <c r="E487" s="16" t="n"/>
      <c r="F487" s="16" t="n"/>
      <c r="G487" s="16" t="n"/>
      <c r="H487" s="16" t="n"/>
      <c r="I487" s="16" t="n"/>
      <c r="J487" s="16" t="n"/>
      <c r="K487" s="16" t="n"/>
      <c r="L487" s="16" t="n"/>
      <c r="M487" s="16" t="n"/>
      <c r="N487" s="16" t="n"/>
      <c r="O487" s="16" t="n"/>
      <c r="P487" s="16" t="n"/>
      <c r="Q487" s="16" t="n"/>
      <c r="R487" s="16" t="n"/>
      <c r="S487" s="16" t="n"/>
      <c r="T487" s="16" t="n"/>
      <c r="U487" s="16" t="n"/>
      <c r="V487" s="16" t="n"/>
      <c r="W487" s="16" t="n"/>
      <c r="X487" s="16" t="n"/>
      <c r="Y487" s="16" t="n"/>
      <c r="Z487" s="16" t="n"/>
      <c r="AA487" s="16" t="n"/>
      <c r="AB487" s="16" t="n"/>
      <c r="AC487" s="16" t="n"/>
      <c r="AD487" s="16" t="n"/>
      <c r="AE487" s="16" t="n"/>
      <c r="AF487" s="16" t="n"/>
      <c r="AG487" s="16" t="n"/>
      <c r="AH487" s="16" t="n"/>
      <c r="AI487" s="16" t="n"/>
      <c r="AJ487" s="16" t="n"/>
      <c r="AK487" s="16" t="n"/>
      <c r="AL487" s="16" t="n"/>
      <c r="AM487" s="16" t="n"/>
      <c r="AN487" s="16" t="n"/>
      <c r="AO487" s="16" t="n"/>
      <c r="AP487" s="16" t="n"/>
      <c r="AQ487" s="16" t="n"/>
      <c r="AR487" s="16" t="n"/>
      <c r="AS487" s="16" t="n"/>
      <c r="AT487" s="16" t="n"/>
      <c r="AU487" s="16" t="n"/>
      <c r="AV487" s="16" t="n"/>
      <c r="AW487" s="16" t="n"/>
      <c r="AX487" s="16" t="n"/>
      <c r="AY487" s="16" t="n"/>
      <c r="AZ487" s="16" t="n"/>
      <c r="BA487" s="16" t="n"/>
      <c r="BB487" s="16" t="n"/>
      <c r="BC487" s="16" t="n"/>
      <c r="BD487" s="16" t="n"/>
      <c r="BE487" s="16" t="n"/>
      <c r="BF487" s="16" t="n"/>
      <c r="BG487" s="16" t="n"/>
      <c r="BH487" s="16" t="n"/>
      <c r="BI487" s="16" t="n"/>
      <c r="BJ487" s="16" t="n"/>
      <c r="BK487" s="16" t="n"/>
      <c r="BL487" s="16" t="n"/>
      <c r="BM487" s="16" t="n"/>
    </row>
    <row r="488" ht="13.5" customHeight="1" s="251">
      <c r="A488" s="16" t="n"/>
      <c r="B488" s="16" t="n"/>
      <c r="C488" s="16" t="n"/>
      <c r="D488" s="16" t="n"/>
      <c r="E488" s="16" t="n"/>
      <c r="F488" s="16" t="n"/>
      <c r="G488" s="16" t="n"/>
      <c r="H488" s="16" t="n"/>
      <c r="I488" s="16" t="n"/>
      <c r="J488" s="16" t="n"/>
      <c r="K488" s="16" t="n"/>
      <c r="L488" s="16" t="n"/>
      <c r="M488" s="16" t="n"/>
      <c r="N488" s="16" t="n"/>
      <c r="O488" s="16" t="n"/>
      <c r="P488" s="16" t="n"/>
      <c r="Q488" s="16" t="n"/>
      <c r="R488" s="16" t="n"/>
      <c r="S488" s="16" t="n"/>
      <c r="T488" s="16" t="n"/>
      <c r="U488" s="16" t="n"/>
      <c r="V488" s="16" t="n"/>
      <c r="W488" s="16" t="n"/>
      <c r="X488" s="16" t="n"/>
      <c r="Y488" s="16" t="n"/>
      <c r="Z488" s="16" t="n"/>
      <c r="AA488" s="16" t="n"/>
      <c r="AB488" s="16" t="n"/>
      <c r="AC488" s="16" t="n"/>
      <c r="AD488" s="16" t="n"/>
      <c r="AE488" s="16" t="n"/>
      <c r="AF488" s="16" t="n"/>
      <c r="AG488" s="16" t="n"/>
      <c r="AH488" s="16" t="n"/>
      <c r="AI488" s="16" t="n"/>
      <c r="AJ488" s="16" t="n"/>
      <c r="AK488" s="16" t="n"/>
      <c r="AL488" s="16" t="n"/>
      <c r="AM488" s="16" t="n"/>
      <c r="AN488" s="16" t="n"/>
      <c r="AO488" s="16" t="n"/>
      <c r="AP488" s="16" t="n"/>
      <c r="AQ488" s="16" t="n"/>
      <c r="AR488" s="16" t="n"/>
      <c r="AS488" s="16" t="n"/>
      <c r="AT488" s="16" t="n"/>
      <c r="AU488" s="16" t="n"/>
      <c r="AV488" s="16" t="n"/>
      <c r="AW488" s="16" t="n"/>
      <c r="AX488" s="16" t="n"/>
      <c r="AY488" s="16" t="n"/>
      <c r="AZ488" s="16" t="n"/>
      <c r="BA488" s="16" t="n"/>
      <c r="BB488" s="16" t="n"/>
      <c r="BC488" s="16" t="n"/>
      <c r="BD488" s="16" t="n"/>
      <c r="BE488" s="16" t="n"/>
      <c r="BF488" s="16" t="n"/>
      <c r="BG488" s="16" t="n"/>
      <c r="BH488" s="16" t="n"/>
      <c r="BI488" s="16" t="n"/>
      <c r="BJ488" s="16" t="n"/>
      <c r="BK488" s="16" t="n"/>
      <c r="BL488" s="16" t="n"/>
      <c r="BM488" s="16" t="n"/>
    </row>
    <row r="489" ht="13.5" customHeight="1" s="251">
      <c r="A489" s="16" t="n"/>
      <c r="B489" s="16" t="n"/>
      <c r="C489" s="16" t="n"/>
      <c r="D489" s="16" t="n"/>
      <c r="E489" s="16" t="n"/>
      <c r="F489" s="16" t="n"/>
      <c r="G489" s="16" t="n"/>
      <c r="H489" s="16" t="n"/>
      <c r="I489" s="16" t="n"/>
      <c r="J489" s="16" t="n"/>
      <c r="K489" s="16" t="n"/>
      <c r="L489" s="16" t="n"/>
      <c r="M489" s="16" t="n"/>
      <c r="N489" s="16" t="n"/>
      <c r="O489" s="16" t="n"/>
      <c r="P489" s="16" t="n"/>
      <c r="Q489" s="16" t="n"/>
      <c r="R489" s="16" t="n"/>
      <c r="S489" s="16" t="n"/>
      <c r="T489" s="16" t="n"/>
      <c r="U489" s="16" t="n"/>
      <c r="V489" s="16" t="n"/>
      <c r="W489" s="16" t="n"/>
      <c r="X489" s="16" t="n"/>
      <c r="Y489" s="16" t="n"/>
      <c r="Z489" s="16" t="n"/>
      <c r="AA489" s="16" t="n"/>
      <c r="AB489" s="16" t="n"/>
      <c r="AC489" s="16" t="n"/>
      <c r="AD489" s="16" t="n"/>
      <c r="AE489" s="16" t="n"/>
      <c r="AF489" s="16" t="n"/>
      <c r="AG489" s="16" t="n"/>
      <c r="AH489" s="16" t="n"/>
      <c r="AI489" s="16" t="n"/>
      <c r="AJ489" s="16" t="n"/>
      <c r="AK489" s="16" t="n"/>
      <c r="AL489" s="16" t="n"/>
      <c r="AM489" s="16" t="n"/>
      <c r="AN489" s="16" t="n"/>
      <c r="AO489" s="16" t="n"/>
      <c r="AP489" s="16" t="n"/>
      <c r="AQ489" s="16" t="n"/>
      <c r="AR489" s="16" t="n"/>
      <c r="AS489" s="16" t="n"/>
      <c r="AT489" s="16" t="n"/>
      <c r="AU489" s="16" t="n"/>
      <c r="AV489" s="16" t="n"/>
      <c r="AW489" s="16" t="n"/>
      <c r="AX489" s="16" t="n"/>
      <c r="AY489" s="16" t="n"/>
      <c r="AZ489" s="16" t="n"/>
      <c r="BA489" s="16" t="n"/>
      <c r="BB489" s="16" t="n"/>
      <c r="BC489" s="16" t="n"/>
      <c r="BD489" s="16" t="n"/>
      <c r="BE489" s="16" t="n"/>
      <c r="BF489" s="16" t="n"/>
      <c r="BG489" s="16" t="n"/>
      <c r="BH489" s="16" t="n"/>
      <c r="BI489" s="16" t="n"/>
      <c r="BJ489" s="16" t="n"/>
      <c r="BK489" s="16" t="n"/>
      <c r="BL489" s="16" t="n"/>
      <c r="BM489" s="16" t="n"/>
    </row>
    <row r="490" ht="13.5" customHeight="1" s="251">
      <c r="A490" s="16" t="n"/>
      <c r="B490" s="16" t="n"/>
      <c r="C490" s="16" t="n"/>
      <c r="D490" s="16" t="n"/>
      <c r="E490" s="16" t="n"/>
      <c r="F490" s="16" t="n"/>
      <c r="G490" s="16" t="n"/>
      <c r="H490" s="16" t="n"/>
      <c r="I490" s="16" t="n"/>
      <c r="J490" s="16" t="n"/>
      <c r="K490" s="16" t="n"/>
      <c r="L490" s="16" t="n"/>
      <c r="M490" s="16" t="n"/>
      <c r="N490" s="16" t="n"/>
      <c r="O490" s="16" t="n"/>
      <c r="P490" s="16" t="n"/>
      <c r="Q490" s="16" t="n"/>
      <c r="R490" s="16" t="n"/>
      <c r="S490" s="16" t="n"/>
      <c r="T490" s="16" t="n"/>
      <c r="U490" s="16" t="n"/>
      <c r="V490" s="16" t="n"/>
      <c r="W490" s="16" t="n"/>
      <c r="X490" s="16" t="n"/>
      <c r="Y490" s="16" t="n"/>
      <c r="Z490" s="16" t="n"/>
      <c r="AA490" s="16" t="n"/>
      <c r="AB490" s="16" t="n"/>
      <c r="AC490" s="16" t="n"/>
      <c r="AD490" s="16" t="n"/>
      <c r="AE490" s="16" t="n"/>
      <c r="AF490" s="16" t="n"/>
      <c r="AG490" s="16" t="n"/>
      <c r="AH490" s="16" t="n"/>
      <c r="AI490" s="16" t="n"/>
      <c r="AJ490" s="16" t="n"/>
      <c r="AK490" s="16" t="n"/>
      <c r="AL490" s="16" t="n"/>
      <c r="AM490" s="16" t="n"/>
      <c r="AN490" s="16" t="n"/>
      <c r="AO490" s="16" t="n"/>
      <c r="AP490" s="16" t="n"/>
      <c r="AQ490" s="16" t="n"/>
      <c r="AR490" s="16" t="n"/>
      <c r="AS490" s="16" t="n"/>
      <c r="AT490" s="16" t="n"/>
      <c r="AU490" s="16" t="n"/>
      <c r="AV490" s="16" t="n"/>
      <c r="AW490" s="16" t="n"/>
      <c r="AX490" s="16" t="n"/>
      <c r="AY490" s="16" t="n"/>
      <c r="AZ490" s="16" t="n"/>
      <c r="BA490" s="16" t="n"/>
      <c r="BB490" s="16" t="n"/>
      <c r="BC490" s="16" t="n"/>
      <c r="BD490" s="16" t="n"/>
      <c r="BE490" s="16" t="n"/>
      <c r="BF490" s="16" t="n"/>
      <c r="BG490" s="16" t="n"/>
      <c r="BH490" s="16" t="n"/>
      <c r="BI490" s="16" t="n"/>
      <c r="BJ490" s="16" t="n"/>
      <c r="BK490" s="16" t="n"/>
      <c r="BL490" s="16" t="n"/>
      <c r="BM490" s="16" t="n"/>
    </row>
    <row r="491" ht="13.5" customHeight="1" s="251">
      <c r="A491" s="16" t="n"/>
      <c r="B491" s="16" t="n"/>
      <c r="C491" s="16" t="n"/>
      <c r="D491" s="16" t="n"/>
      <c r="E491" s="16" t="n"/>
      <c r="F491" s="16" t="n"/>
      <c r="G491" s="16" t="n"/>
      <c r="H491" s="16" t="n"/>
      <c r="I491" s="16" t="n"/>
      <c r="J491" s="16" t="n"/>
      <c r="K491" s="16" t="n"/>
      <c r="L491" s="16" t="n"/>
      <c r="M491" s="16" t="n"/>
      <c r="N491" s="16" t="n"/>
      <c r="O491" s="16" t="n"/>
      <c r="P491" s="16" t="n"/>
      <c r="Q491" s="16" t="n"/>
      <c r="R491" s="16" t="n"/>
      <c r="S491" s="16" t="n"/>
      <c r="T491" s="16" t="n"/>
      <c r="U491" s="16" t="n"/>
      <c r="V491" s="16" t="n"/>
      <c r="W491" s="16" t="n"/>
      <c r="X491" s="16" t="n"/>
      <c r="Y491" s="16" t="n"/>
      <c r="Z491" s="16" t="n"/>
      <c r="AA491" s="16" t="n"/>
      <c r="AB491" s="16" t="n"/>
      <c r="AC491" s="16" t="n"/>
      <c r="AD491" s="16" t="n"/>
      <c r="AE491" s="16" t="n"/>
      <c r="AF491" s="16" t="n"/>
      <c r="AG491" s="16" t="n"/>
      <c r="AH491" s="16" t="n"/>
      <c r="AI491" s="16" t="n"/>
      <c r="AJ491" s="16" t="n"/>
      <c r="AK491" s="16" t="n"/>
      <c r="AL491" s="16" t="n"/>
      <c r="AM491" s="16" t="n"/>
      <c r="AN491" s="16" t="n"/>
      <c r="AO491" s="16" t="n"/>
      <c r="AP491" s="16" t="n"/>
      <c r="AQ491" s="16" t="n"/>
      <c r="AR491" s="16" t="n"/>
      <c r="AS491" s="16" t="n"/>
      <c r="AT491" s="16" t="n"/>
      <c r="AU491" s="16" t="n"/>
      <c r="AV491" s="16" t="n"/>
      <c r="AW491" s="16" t="n"/>
      <c r="AX491" s="16" t="n"/>
      <c r="AY491" s="16" t="n"/>
      <c r="AZ491" s="16" t="n"/>
      <c r="BA491" s="16" t="n"/>
      <c r="BB491" s="16" t="n"/>
      <c r="BC491" s="16" t="n"/>
      <c r="BD491" s="16" t="n"/>
      <c r="BE491" s="16" t="n"/>
      <c r="BF491" s="16" t="n"/>
      <c r="BG491" s="16" t="n"/>
      <c r="BH491" s="16" t="n"/>
      <c r="BI491" s="16" t="n"/>
      <c r="BJ491" s="16" t="n"/>
      <c r="BK491" s="16" t="n"/>
      <c r="BL491" s="16" t="n"/>
      <c r="BM491" s="16" t="n"/>
    </row>
    <row r="492" ht="13.5" customHeight="1" s="251">
      <c r="A492" s="16" t="n"/>
      <c r="B492" s="16" t="n"/>
      <c r="C492" s="16" t="n"/>
      <c r="D492" s="16" t="n"/>
      <c r="E492" s="16" t="n"/>
      <c r="F492" s="16" t="n"/>
      <c r="G492" s="16" t="n"/>
      <c r="H492" s="16" t="n"/>
      <c r="I492" s="16" t="n"/>
      <c r="J492" s="16" t="n"/>
      <c r="K492" s="16" t="n"/>
      <c r="L492" s="16" t="n"/>
      <c r="M492" s="16" t="n"/>
      <c r="N492" s="16" t="n"/>
      <c r="O492" s="16" t="n"/>
      <c r="P492" s="16" t="n"/>
      <c r="Q492" s="16" t="n"/>
      <c r="R492" s="16" t="n"/>
      <c r="S492" s="16" t="n"/>
      <c r="T492" s="16" t="n"/>
      <c r="U492" s="16" t="n"/>
      <c r="V492" s="16" t="n"/>
      <c r="W492" s="16" t="n"/>
      <c r="X492" s="16" t="n"/>
      <c r="Y492" s="16" t="n"/>
      <c r="Z492" s="16" t="n"/>
      <c r="AA492" s="16" t="n"/>
      <c r="AB492" s="16" t="n"/>
      <c r="AC492" s="16" t="n"/>
      <c r="AD492" s="16" t="n"/>
      <c r="AE492" s="16" t="n"/>
      <c r="AF492" s="16" t="n"/>
      <c r="AG492" s="16" t="n"/>
      <c r="AH492" s="16" t="n"/>
      <c r="AI492" s="16" t="n"/>
      <c r="AJ492" s="16" t="n"/>
      <c r="AK492" s="16" t="n"/>
      <c r="AL492" s="16" t="n"/>
      <c r="AM492" s="16" t="n"/>
      <c r="AN492" s="16" t="n"/>
      <c r="AO492" s="16" t="n"/>
      <c r="AP492" s="16" t="n"/>
      <c r="AQ492" s="16" t="n"/>
      <c r="AR492" s="16" t="n"/>
      <c r="AS492" s="16" t="n"/>
      <c r="AT492" s="16" t="n"/>
      <c r="AU492" s="16" t="n"/>
      <c r="AV492" s="16" t="n"/>
      <c r="AW492" s="16" t="n"/>
      <c r="AX492" s="16" t="n"/>
      <c r="AY492" s="16" t="n"/>
      <c r="AZ492" s="16" t="n"/>
      <c r="BA492" s="16" t="n"/>
      <c r="BB492" s="16" t="n"/>
      <c r="BC492" s="16" t="n"/>
      <c r="BD492" s="16" t="n"/>
      <c r="BE492" s="16" t="n"/>
      <c r="BF492" s="16" t="n"/>
      <c r="BG492" s="16" t="n"/>
      <c r="BH492" s="16" t="n"/>
      <c r="BI492" s="16" t="n"/>
      <c r="BJ492" s="16" t="n"/>
      <c r="BK492" s="16" t="n"/>
      <c r="BL492" s="16" t="n"/>
      <c r="BM492" s="16" t="n"/>
    </row>
    <row r="493" ht="13.5" customHeight="1" s="251">
      <c r="A493" s="16" t="n"/>
      <c r="B493" s="16" t="n"/>
      <c r="C493" s="16" t="n"/>
      <c r="D493" s="16" t="n"/>
      <c r="E493" s="16" t="n"/>
      <c r="F493" s="16" t="n"/>
      <c r="G493" s="16" t="n"/>
      <c r="H493" s="16" t="n"/>
      <c r="I493" s="16" t="n"/>
      <c r="J493" s="16" t="n"/>
      <c r="K493" s="16" t="n"/>
      <c r="L493" s="16" t="n"/>
      <c r="M493" s="16" t="n"/>
      <c r="N493" s="16" t="n"/>
      <c r="O493" s="16" t="n"/>
      <c r="P493" s="16" t="n"/>
      <c r="Q493" s="16" t="n"/>
      <c r="R493" s="16" t="n"/>
      <c r="S493" s="16" t="n"/>
      <c r="T493" s="16" t="n"/>
      <c r="U493" s="16" t="n"/>
      <c r="V493" s="16" t="n"/>
      <c r="W493" s="16" t="n"/>
      <c r="X493" s="16" t="n"/>
      <c r="Y493" s="16" t="n"/>
      <c r="Z493" s="16" t="n"/>
      <c r="AA493" s="16" t="n"/>
      <c r="AB493" s="16" t="n"/>
      <c r="AC493" s="16" t="n"/>
      <c r="AD493" s="16" t="n"/>
      <c r="AE493" s="16" t="n"/>
      <c r="AF493" s="16" t="n"/>
      <c r="AG493" s="16" t="n"/>
      <c r="AH493" s="16" t="n"/>
      <c r="AI493" s="16" t="n"/>
      <c r="AJ493" s="16" t="n"/>
      <c r="AK493" s="16" t="n"/>
      <c r="AL493" s="16" t="n"/>
      <c r="AM493" s="16" t="n"/>
      <c r="AN493" s="16" t="n"/>
      <c r="AO493" s="16" t="n"/>
      <c r="AP493" s="16" t="n"/>
      <c r="AQ493" s="16" t="n"/>
      <c r="AR493" s="16" t="n"/>
      <c r="AS493" s="16" t="n"/>
      <c r="AT493" s="16" t="n"/>
      <c r="AU493" s="16" t="n"/>
      <c r="AV493" s="16" t="n"/>
      <c r="AW493" s="16" t="n"/>
      <c r="AX493" s="16" t="n"/>
      <c r="AY493" s="16" t="n"/>
      <c r="AZ493" s="16" t="n"/>
      <c r="BA493" s="16" t="n"/>
      <c r="BB493" s="16" t="n"/>
      <c r="BC493" s="16" t="n"/>
      <c r="BD493" s="16" t="n"/>
      <c r="BE493" s="16" t="n"/>
      <c r="BF493" s="16" t="n"/>
      <c r="BG493" s="16" t="n"/>
      <c r="BH493" s="16" t="n"/>
      <c r="BI493" s="16" t="n"/>
      <c r="BJ493" s="16" t="n"/>
      <c r="BK493" s="16" t="n"/>
      <c r="BL493" s="16" t="n"/>
      <c r="BM493" s="16" t="n"/>
    </row>
    <row r="494" ht="13.5" customHeight="1" s="251">
      <c r="A494" s="16" t="n"/>
      <c r="B494" s="16" t="n"/>
      <c r="C494" s="16" t="n"/>
      <c r="D494" s="16" t="n"/>
      <c r="E494" s="16" t="n"/>
      <c r="F494" s="16" t="n"/>
      <c r="G494" s="16" t="n"/>
      <c r="H494" s="16" t="n"/>
      <c r="I494" s="16" t="n"/>
      <c r="J494" s="16" t="n"/>
      <c r="K494" s="16" t="n"/>
      <c r="L494" s="16" t="n"/>
      <c r="M494" s="16" t="n"/>
      <c r="N494" s="16" t="n"/>
      <c r="O494" s="16" t="n"/>
      <c r="P494" s="16" t="n"/>
      <c r="Q494" s="16" t="n"/>
      <c r="R494" s="16" t="n"/>
      <c r="S494" s="16" t="n"/>
      <c r="T494" s="16" t="n"/>
      <c r="U494" s="16" t="n"/>
      <c r="V494" s="16" t="n"/>
      <c r="W494" s="16" t="n"/>
      <c r="X494" s="16" t="n"/>
      <c r="Y494" s="16" t="n"/>
      <c r="Z494" s="16" t="n"/>
      <c r="AA494" s="16" t="n"/>
      <c r="AB494" s="16" t="n"/>
      <c r="AC494" s="16" t="n"/>
      <c r="AD494" s="16" t="n"/>
      <c r="AE494" s="16" t="n"/>
      <c r="AF494" s="16" t="n"/>
      <c r="AG494" s="16" t="n"/>
      <c r="AH494" s="16" t="n"/>
      <c r="AI494" s="16" t="n"/>
      <c r="AJ494" s="16" t="n"/>
      <c r="AK494" s="16" t="n"/>
      <c r="AL494" s="16" t="n"/>
      <c r="AM494" s="16" t="n"/>
      <c r="AN494" s="16" t="n"/>
      <c r="AO494" s="16" t="n"/>
      <c r="AP494" s="16" t="n"/>
      <c r="AQ494" s="16" t="n"/>
      <c r="AR494" s="16" t="n"/>
      <c r="AS494" s="16" t="n"/>
      <c r="AT494" s="16" t="n"/>
      <c r="AU494" s="16" t="n"/>
      <c r="AV494" s="16" t="n"/>
      <c r="AW494" s="16" t="n"/>
      <c r="AX494" s="16" t="n"/>
      <c r="AY494" s="16" t="n"/>
      <c r="AZ494" s="16" t="n"/>
      <c r="BA494" s="16" t="n"/>
      <c r="BB494" s="16" t="n"/>
      <c r="BC494" s="16" t="n"/>
      <c r="BD494" s="16" t="n"/>
      <c r="BE494" s="16" t="n"/>
      <c r="BF494" s="16" t="n"/>
      <c r="BG494" s="16" t="n"/>
      <c r="BH494" s="16" t="n"/>
      <c r="BI494" s="16" t="n"/>
      <c r="BJ494" s="16" t="n"/>
      <c r="BK494" s="16" t="n"/>
      <c r="BL494" s="16" t="n"/>
      <c r="BM494" s="16" t="n"/>
    </row>
    <row r="495" ht="13.5" customHeight="1" s="251">
      <c r="A495" s="16" t="n"/>
      <c r="B495" s="16" t="n"/>
      <c r="C495" s="16" t="n"/>
      <c r="D495" s="16" t="n"/>
      <c r="E495" s="16" t="n"/>
      <c r="F495" s="16" t="n"/>
      <c r="G495" s="16" t="n"/>
      <c r="H495" s="16" t="n"/>
      <c r="I495" s="16" t="n"/>
      <c r="J495" s="16" t="n"/>
      <c r="K495" s="16" t="n"/>
      <c r="L495" s="16" t="n"/>
      <c r="M495" s="16" t="n"/>
      <c r="N495" s="16" t="n"/>
      <c r="O495" s="16" t="n"/>
      <c r="P495" s="16" t="n"/>
      <c r="Q495" s="16" t="n"/>
      <c r="R495" s="16" t="n"/>
      <c r="S495" s="16" t="n"/>
      <c r="T495" s="16" t="n"/>
      <c r="U495" s="16" t="n"/>
      <c r="V495" s="16" t="n"/>
      <c r="W495" s="16" t="n"/>
      <c r="X495" s="16" t="n"/>
      <c r="Y495" s="16" t="n"/>
      <c r="Z495" s="16" t="n"/>
      <c r="AA495" s="16" t="n"/>
      <c r="AB495" s="16" t="n"/>
      <c r="AC495" s="16" t="n"/>
      <c r="AD495" s="16" t="n"/>
      <c r="AE495" s="16" t="n"/>
      <c r="AF495" s="16" t="n"/>
      <c r="AG495" s="16" t="n"/>
      <c r="AH495" s="16" t="n"/>
      <c r="AI495" s="16" t="n"/>
      <c r="AJ495" s="16" t="n"/>
      <c r="AK495" s="16" t="n"/>
      <c r="AL495" s="16" t="n"/>
      <c r="AM495" s="16" t="n"/>
      <c r="AN495" s="16" t="n"/>
      <c r="AO495" s="16" t="n"/>
      <c r="AP495" s="16" t="n"/>
      <c r="AQ495" s="16" t="n"/>
      <c r="AR495" s="16" t="n"/>
      <c r="AS495" s="16" t="n"/>
      <c r="AT495" s="16" t="n"/>
      <c r="AU495" s="16" t="n"/>
      <c r="AV495" s="16" t="n"/>
      <c r="AW495" s="16" t="n"/>
      <c r="AX495" s="16" t="n"/>
      <c r="AY495" s="16" t="n"/>
      <c r="AZ495" s="16" t="n"/>
      <c r="BA495" s="16" t="n"/>
      <c r="BB495" s="16" t="n"/>
      <c r="BC495" s="16" t="n"/>
      <c r="BD495" s="16" t="n"/>
      <c r="BE495" s="16" t="n"/>
      <c r="BF495" s="16" t="n"/>
      <c r="BG495" s="16" t="n"/>
      <c r="BH495" s="16" t="n"/>
      <c r="BI495" s="16" t="n"/>
      <c r="BJ495" s="16" t="n"/>
      <c r="BK495" s="16" t="n"/>
      <c r="BL495" s="16" t="n"/>
      <c r="BM495" s="16" t="n"/>
    </row>
    <row r="496" ht="13.5" customHeight="1" s="251">
      <c r="A496" s="16" t="n"/>
      <c r="B496" s="16" t="n"/>
      <c r="C496" s="16" t="n"/>
      <c r="D496" s="16" t="n"/>
      <c r="E496" s="16" t="n"/>
      <c r="F496" s="16" t="n"/>
      <c r="G496" s="16" t="n"/>
      <c r="H496" s="16" t="n"/>
      <c r="I496" s="16" t="n"/>
      <c r="J496" s="16" t="n"/>
      <c r="K496" s="16" t="n"/>
      <c r="L496" s="16" t="n"/>
      <c r="M496" s="16" t="n"/>
      <c r="N496" s="16" t="n"/>
      <c r="O496" s="16" t="n"/>
      <c r="P496" s="16" t="n"/>
      <c r="Q496" s="16" t="n"/>
      <c r="R496" s="16" t="n"/>
      <c r="S496" s="16" t="n"/>
      <c r="T496" s="16" t="n"/>
      <c r="U496" s="16" t="n"/>
      <c r="V496" s="16" t="n"/>
      <c r="W496" s="16" t="n"/>
      <c r="X496" s="16" t="n"/>
      <c r="Y496" s="16" t="n"/>
      <c r="Z496" s="16" t="n"/>
      <c r="AA496" s="16" t="n"/>
      <c r="AB496" s="16" t="n"/>
      <c r="AC496" s="16" t="n"/>
      <c r="AD496" s="16" t="n"/>
      <c r="AE496" s="16" t="n"/>
      <c r="AF496" s="16" t="n"/>
      <c r="AG496" s="16" t="n"/>
      <c r="AH496" s="16" t="n"/>
      <c r="AI496" s="16" t="n"/>
      <c r="AJ496" s="16" t="n"/>
      <c r="AK496" s="16" t="n"/>
      <c r="AL496" s="16" t="n"/>
      <c r="AM496" s="16" t="n"/>
      <c r="AN496" s="16" t="n"/>
      <c r="AO496" s="16" t="n"/>
      <c r="AP496" s="16" t="n"/>
      <c r="AQ496" s="16" t="n"/>
      <c r="AR496" s="16" t="n"/>
      <c r="AS496" s="16" t="n"/>
      <c r="AT496" s="16" t="n"/>
      <c r="AU496" s="16" t="n"/>
      <c r="AV496" s="16" t="n"/>
      <c r="AW496" s="16" t="n"/>
      <c r="AX496" s="16" t="n"/>
      <c r="AY496" s="16" t="n"/>
      <c r="AZ496" s="16" t="n"/>
      <c r="BA496" s="16" t="n"/>
      <c r="BB496" s="16" t="n"/>
      <c r="BC496" s="16" t="n"/>
      <c r="BD496" s="16" t="n"/>
      <c r="BE496" s="16" t="n"/>
      <c r="BF496" s="16" t="n"/>
      <c r="BG496" s="16" t="n"/>
      <c r="BH496" s="16" t="n"/>
      <c r="BI496" s="16" t="n"/>
      <c r="BJ496" s="16" t="n"/>
      <c r="BK496" s="16" t="n"/>
      <c r="BL496" s="16" t="n"/>
      <c r="BM496" s="16" t="n"/>
    </row>
    <row r="497" ht="13.5" customHeight="1" s="251">
      <c r="A497" s="16" t="n"/>
      <c r="B497" s="16" t="n"/>
      <c r="C497" s="16" t="n"/>
      <c r="D497" s="16" t="n"/>
      <c r="E497" s="16" t="n"/>
      <c r="F497" s="16" t="n"/>
      <c r="G497" s="16" t="n"/>
      <c r="H497" s="16" t="n"/>
      <c r="I497" s="16" t="n"/>
      <c r="J497" s="16" t="n"/>
      <c r="K497" s="16" t="n"/>
      <c r="L497" s="16" t="n"/>
      <c r="M497" s="16" t="n"/>
      <c r="N497" s="16" t="n"/>
      <c r="O497" s="16" t="n"/>
      <c r="P497" s="16" t="n"/>
      <c r="Q497" s="16" t="n"/>
      <c r="R497" s="16" t="n"/>
      <c r="S497" s="16" t="n"/>
      <c r="T497" s="16" t="n"/>
      <c r="U497" s="16" t="n"/>
      <c r="V497" s="16" t="n"/>
      <c r="W497" s="16" t="n"/>
      <c r="X497" s="16" t="n"/>
      <c r="Y497" s="16" t="n"/>
      <c r="Z497" s="16" t="n"/>
      <c r="AA497" s="16" t="n"/>
      <c r="AB497" s="16" t="n"/>
      <c r="AC497" s="16" t="n"/>
      <c r="AD497" s="16" t="n"/>
      <c r="AE497" s="16" t="n"/>
      <c r="AF497" s="16" t="n"/>
      <c r="AG497" s="16" t="n"/>
      <c r="AH497" s="16" t="n"/>
      <c r="AI497" s="16" t="n"/>
      <c r="AJ497" s="16" t="n"/>
      <c r="AK497" s="16" t="n"/>
      <c r="AL497" s="16" t="n"/>
      <c r="AM497" s="16" t="n"/>
      <c r="AN497" s="16" t="n"/>
      <c r="AO497" s="16" t="n"/>
      <c r="AP497" s="16" t="n"/>
      <c r="AQ497" s="16" t="n"/>
      <c r="AR497" s="16" t="n"/>
      <c r="AS497" s="16" t="n"/>
      <c r="AT497" s="16" t="n"/>
      <c r="AU497" s="16" t="n"/>
      <c r="AV497" s="16" t="n"/>
      <c r="AW497" s="16" t="n"/>
      <c r="AX497" s="16" t="n"/>
      <c r="AY497" s="16" t="n"/>
      <c r="AZ497" s="16" t="n"/>
      <c r="BA497" s="16" t="n"/>
      <c r="BB497" s="16" t="n"/>
      <c r="BC497" s="16" t="n"/>
      <c r="BD497" s="16" t="n"/>
      <c r="BE497" s="16" t="n"/>
      <c r="BF497" s="16" t="n"/>
      <c r="BG497" s="16" t="n"/>
      <c r="BH497" s="16" t="n"/>
      <c r="BI497" s="16" t="n"/>
      <c r="BJ497" s="16" t="n"/>
      <c r="BK497" s="16" t="n"/>
      <c r="BL497" s="16" t="n"/>
      <c r="BM497" s="16" t="n"/>
    </row>
    <row r="498" ht="13.5" customHeight="1" s="251">
      <c r="A498" s="16" t="n"/>
      <c r="B498" s="16" t="n"/>
      <c r="C498" s="16" t="n"/>
      <c r="D498" s="16" t="n"/>
      <c r="E498" s="16" t="n"/>
      <c r="F498" s="16" t="n"/>
      <c r="G498" s="16" t="n"/>
      <c r="H498" s="16" t="n"/>
      <c r="I498" s="16" t="n"/>
      <c r="J498" s="16" t="n"/>
      <c r="K498" s="16" t="n"/>
      <c r="L498" s="16" t="n"/>
      <c r="M498" s="16" t="n"/>
      <c r="N498" s="16" t="n"/>
      <c r="O498" s="16" t="n"/>
      <c r="P498" s="16" t="n"/>
      <c r="Q498" s="16" t="n"/>
      <c r="R498" s="16" t="n"/>
      <c r="S498" s="16" t="n"/>
      <c r="T498" s="16" t="n"/>
      <c r="U498" s="16" t="n"/>
      <c r="V498" s="16" t="n"/>
      <c r="W498" s="16" t="n"/>
      <c r="X498" s="16" t="n"/>
      <c r="Y498" s="16" t="n"/>
      <c r="Z498" s="16" t="n"/>
      <c r="AA498" s="16" t="n"/>
      <c r="AB498" s="16" t="n"/>
      <c r="AC498" s="16" t="n"/>
      <c r="AD498" s="16" t="n"/>
      <c r="AE498" s="16" t="n"/>
      <c r="AF498" s="16" t="n"/>
      <c r="AG498" s="16" t="n"/>
      <c r="AH498" s="16" t="n"/>
      <c r="AI498" s="16" t="n"/>
      <c r="AJ498" s="16" t="n"/>
      <c r="AK498" s="16" t="n"/>
      <c r="AL498" s="16" t="n"/>
      <c r="AM498" s="16" t="n"/>
      <c r="AN498" s="16" t="n"/>
      <c r="AO498" s="16" t="n"/>
      <c r="AP498" s="16" t="n"/>
      <c r="AQ498" s="16" t="n"/>
      <c r="AR498" s="16" t="n"/>
      <c r="AS498" s="16" t="n"/>
      <c r="AT498" s="16" t="n"/>
      <c r="AU498" s="16" t="n"/>
      <c r="AV498" s="16" t="n"/>
      <c r="AW498" s="16" t="n"/>
      <c r="AX498" s="16" t="n"/>
      <c r="AY498" s="16" t="n"/>
      <c r="AZ498" s="16" t="n"/>
      <c r="BA498" s="16" t="n"/>
      <c r="BB498" s="16" t="n"/>
      <c r="BC498" s="16" t="n"/>
      <c r="BD498" s="16" t="n"/>
      <c r="BE498" s="16" t="n"/>
      <c r="BF498" s="16" t="n"/>
      <c r="BG498" s="16" t="n"/>
      <c r="BH498" s="16" t="n"/>
      <c r="BI498" s="16" t="n"/>
      <c r="BJ498" s="16" t="n"/>
      <c r="BK498" s="16" t="n"/>
      <c r="BL498" s="16" t="n"/>
      <c r="BM498" s="16" t="n"/>
    </row>
    <row r="499" ht="13.5" customHeight="1" s="251">
      <c r="A499" s="16" t="n"/>
      <c r="B499" s="16" t="n"/>
      <c r="C499" s="16" t="n"/>
      <c r="D499" s="16" t="n"/>
      <c r="E499" s="16" t="n"/>
      <c r="F499" s="16" t="n"/>
      <c r="G499" s="16" t="n"/>
      <c r="H499" s="16" t="n"/>
      <c r="I499" s="16" t="n"/>
      <c r="J499" s="16" t="n"/>
      <c r="K499" s="16" t="n"/>
      <c r="L499" s="16" t="n"/>
      <c r="M499" s="16" t="n"/>
      <c r="N499" s="16" t="n"/>
      <c r="O499" s="16" t="n"/>
      <c r="P499" s="16" t="n"/>
      <c r="Q499" s="16" t="n"/>
      <c r="R499" s="16" t="n"/>
      <c r="S499" s="16" t="n"/>
      <c r="T499" s="16" t="n"/>
      <c r="U499" s="16" t="n"/>
      <c r="V499" s="16" t="n"/>
      <c r="W499" s="16" t="n"/>
      <c r="X499" s="16" t="n"/>
      <c r="Y499" s="16" t="n"/>
      <c r="Z499" s="16" t="n"/>
      <c r="AA499" s="16" t="n"/>
      <c r="AB499" s="16" t="n"/>
      <c r="AC499" s="16" t="n"/>
      <c r="AD499" s="16" t="n"/>
      <c r="AE499" s="16" t="n"/>
      <c r="AF499" s="16" t="n"/>
      <c r="AG499" s="16" t="n"/>
      <c r="AH499" s="16" t="n"/>
      <c r="AI499" s="16" t="n"/>
      <c r="AJ499" s="16" t="n"/>
      <c r="AK499" s="16" t="n"/>
      <c r="AL499" s="16" t="n"/>
      <c r="AM499" s="16" t="n"/>
      <c r="AN499" s="16" t="n"/>
      <c r="AO499" s="16" t="n"/>
      <c r="AP499" s="16" t="n"/>
      <c r="AQ499" s="16" t="n"/>
      <c r="AR499" s="16" t="n"/>
      <c r="AS499" s="16" t="n"/>
      <c r="AT499" s="16" t="n"/>
      <c r="AU499" s="16" t="n"/>
      <c r="AV499" s="16" t="n"/>
      <c r="AW499" s="16" t="n"/>
      <c r="AX499" s="16" t="n"/>
      <c r="AY499" s="16" t="n"/>
      <c r="AZ499" s="16" t="n"/>
      <c r="BA499" s="16" t="n"/>
      <c r="BB499" s="16" t="n"/>
      <c r="BC499" s="16" t="n"/>
      <c r="BD499" s="16" t="n"/>
      <c r="BE499" s="16" t="n"/>
      <c r="BF499" s="16" t="n"/>
      <c r="BG499" s="16" t="n"/>
      <c r="BH499" s="16" t="n"/>
      <c r="BI499" s="16" t="n"/>
      <c r="BJ499" s="16" t="n"/>
      <c r="BK499" s="16" t="n"/>
      <c r="BL499" s="16" t="n"/>
      <c r="BM499" s="16" t="n"/>
    </row>
    <row r="500" ht="13.5" customHeight="1" s="251">
      <c r="A500" s="16" t="n"/>
      <c r="B500" s="16" t="n"/>
      <c r="C500" s="16" t="n"/>
      <c r="D500" s="16" t="n"/>
      <c r="E500" s="16" t="n"/>
      <c r="F500" s="16" t="n"/>
      <c r="G500" s="16" t="n"/>
      <c r="H500" s="16" t="n"/>
      <c r="I500" s="16" t="n"/>
      <c r="J500" s="16" t="n"/>
      <c r="K500" s="16" t="n"/>
      <c r="L500" s="16" t="n"/>
      <c r="M500" s="16" t="n"/>
      <c r="N500" s="16" t="n"/>
      <c r="O500" s="16" t="n"/>
      <c r="P500" s="16" t="n"/>
      <c r="Q500" s="16" t="n"/>
      <c r="R500" s="16" t="n"/>
      <c r="S500" s="16" t="n"/>
      <c r="T500" s="16" t="n"/>
      <c r="U500" s="16" t="n"/>
      <c r="V500" s="16" t="n"/>
      <c r="W500" s="16" t="n"/>
      <c r="X500" s="16" t="n"/>
      <c r="Y500" s="16" t="n"/>
      <c r="Z500" s="16" t="n"/>
      <c r="AA500" s="16" t="n"/>
      <c r="AB500" s="16" t="n"/>
      <c r="AC500" s="16" t="n"/>
      <c r="AD500" s="16" t="n"/>
      <c r="AE500" s="16" t="n"/>
      <c r="AF500" s="16" t="n"/>
      <c r="AG500" s="16" t="n"/>
      <c r="AH500" s="16" t="n"/>
      <c r="AI500" s="16" t="n"/>
      <c r="AJ500" s="16" t="n"/>
      <c r="AK500" s="16" t="n"/>
      <c r="AL500" s="16" t="n"/>
      <c r="AM500" s="16" t="n"/>
      <c r="AN500" s="16" t="n"/>
      <c r="AO500" s="16" t="n"/>
      <c r="AP500" s="16" t="n"/>
      <c r="AQ500" s="16" t="n"/>
      <c r="AR500" s="16" t="n"/>
      <c r="AS500" s="16" t="n"/>
      <c r="AT500" s="16" t="n"/>
      <c r="AU500" s="16" t="n"/>
      <c r="AV500" s="16" t="n"/>
      <c r="AW500" s="16" t="n"/>
      <c r="AX500" s="16" t="n"/>
      <c r="AY500" s="16" t="n"/>
      <c r="AZ500" s="16" t="n"/>
      <c r="BA500" s="16" t="n"/>
      <c r="BB500" s="16" t="n"/>
      <c r="BC500" s="16" t="n"/>
      <c r="BD500" s="16" t="n"/>
      <c r="BE500" s="16" t="n"/>
      <c r="BF500" s="16" t="n"/>
      <c r="BG500" s="16" t="n"/>
      <c r="BH500" s="16" t="n"/>
      <c r="BI500" s="16" t="n"/>
      <c r="BJ500" s="16" t="n"/>
      <c r="BK500" s="16" t="n"/>
      <c r="BL500" s="16" t="n"/>
      <c r="BM500" s="16" t="n"/>
    </row>
    <row r="501" ht="13.5" customHeight="1" s="251">
      <c r="A501" s="16" t="n"/>
      <c r="B501" s="16" t="n"/>
      <c r="C501" s="16" t="n"/>
      <c r="D501" s="16" t="n"/>
      <c r="E501" s="16" t="n"/>
      <c r="F501" s="16" t="n"/>
      <c r="G501" s="16" t="n"/>
      <c r="H501" s="16" t="n"/>
      <c r="I501" s="16" t="n"/>
      <c r="J501" s="16" t="n"/>
      <c r="K501" s="16" t="n"/>
      <c r="L501" s="16" t="n"/>
      <c r="M501" s="16" t="n"/>
      <c r="N501" s="16" t="n"/>
      <c r="O501" s="16" t="n"/>
      <c r="P501" s="16" t="n"/>
      <c r="Q501" s="16" t="n"/>
      <c r="R501" s="16" t="n"/>
      <c r="S501" s="16" t="n"/>
      <c r="T501" s="16" t="n"/>
      <c r="U501" s="16" t="n"/>
      <c r="V501" s="16" t="n"/>
      <c r="W501" s="16" t="n"/>
      <c r="X501" s="16" t="n"/>
      <c r="Y501" s="16" t="n"/>
      <c r="Z501" s="16" t="n"/>
      <c r="AA501" s="16" t="n"/>
      <c r="AB501" s="16" t="n"/>
      <c r="AC501" s="16" t="n"/>
      <c r="AD501" s="16" t="n"/>
      <c r="AE501" s="16" t="n"/>
      <c r="AF501" s="16" t="n"/>
      <c r="AG501" s="16" t="n"/>
      <c r="AH501" s="16" t="n"/>
      <c r="AI501" s="16" t="n"/>
      <c r="AJ501" s="16" t="n"/>
      <c r="AK501" s="16" t="n"/>
      <c r="AL501" s="16" t="n"/>
      <c r="AM501" s="16" t="n"/>
      <c r="AN501" s="16" t="n"/>
      <c r="AO501" s="16" t="n"/>
      <c r="AP501" s="16" t="n"/>
      <c r="AQ501" s="16" t="n"/>
      <c r="AR501" s="16" t="n"/>
      <c r="AS501" s="16" t="n"/>
      <c r="AT501" s="16" t="n"/>
      <c r="AU501" s="16" t="n"/>
      <c r="AV501" s="16" t="n"/>
      <c r="AW501" s="16" t="n"/>
      <c r="AX501" s="16" t="n"/>
      <c r="AY501" s="16" t="n"/>
      <c r="AZ501" s="16" t="n"/>
      <c r="BA501" s="16" t="n"/>
      <c r="BB501" s="16" t="n"/>
      <c r="BC501" s="16" t="n"/>
      <c r="BD501" s="16" t="n"/>
      <c r="BE501" s="16" t="n"/>
      <c r="BF501" s="16" t="n"/>
      <c r="BG501" s="16" t="n"/>
      <c r="BH501" s="16" t="n"/>
      <c r="BI501" s="16" t="n"/>
      <c r="BJ501" s="16" t="n"/>
      <c r="BK501" s="16" t="n"/>
      <c r="BL501" s="16" t="n"/>
      <c r="BM501" s="16" t="n"/>
    </row>
    <row r="502" ht="13.5" customHeight="1" s="251">
      <c r="A502" s="16" t="n"/>
      <c r="B502" s="16" t="n"/>
      <c r="C502" s="16" t="n"/>
      <c r="D502" s="16" t="n"/>
      <c r="E502" s="16" t="n"/>
      <c r="F502" s="16" t="n"/>
      <c r="G502" s="16" t="n"/>
      <c r="H502" s="16" t="n"/>
      <c r="I502" s="16" t="n"/>
      <c r="J502" s="16" t="n"/>
      <c r="K502" s="16" t="n"/>
      <c r="L502" s="16" t="n"/>
      <c r="M502" s="16" t="n"/>
      <c r="N502" s="16" t="n"/>
      <c r="O502" s="16" t="n"/>
      <c r="P502" s="16" t="n"/>
      <c r="Q502" s="16" t="n"/>
      <c r="R502" s="16" t="n"/>
      <c r="S502" s="16" t="n"/>
      <c r="T502" s="16" t="n"/>
      <c r="U502" s="16" t="n"/>
      <c r="V502" s="16" t="n"/>
      <c r="W502" s="16" t="n"/>
      <c r="X502" s="16" t="n"/>
      <c r="Y502" s="16" t="n"/>
      <c r="Z502" s="16" t="n"/>
      <c r="AA502" s="16" t="n"/>
      <c r="AB502" s="16" t="n"/>
      <c r="AC502" s="16" t="n"/>
      <c r="AD502" s="16" t="n"/>
      <c r="AE502" s="16" t="n"/>
      <c r="AF502" s="16" t="n"/>
      <c r="AG502" s="16" t="n"/>
      <c r="AH502" s="16" t="n"/>
      <c r="AI502" s="16" t="n"/>
      <c r="AJ502" s="16" t="n"/>
      <c r="AK502" s="16" t="n"/>
      <c r="AL502" s="16" t="n"/>
      <c r="AM502" s="16" t="n"/>
      <c r="AN502" s="16" t="n"/>
      <c r="AO502" s="16" t="n"/>
      <c r="AP502" s="16" t="n"/>
      <c r="AQ502" s="16" t="n"/>
      <c r="AR502" s="16" t="n"/>
      <c r="AS502" s="16" t="n"/>
      <c r="AT502" s="16" t="n"/>
      <c r="AU502" s="16" t="n"/>
      <c r="AV502" s="16" t="n"/>
      <c r="AW502" s="16" t="n"/>
      <c r="AX502" s="16" t="n"/>
      <c r="AY502" s="16" t="n"/>
      <c r="AZ502" s="16" t="n"/>
      <c r="BA502" s="16" t="n"/>
      <c r="BB502" s="16" t="n"/>
      <c r="BC502" s="16" t="n"/>
      <c r="BD502" s="16" t="n"/>
      <c r="BE502" s="16" t="n"/>
      <c r="BF502" s="16" t="n"/>
      <c r="BG502" s="16" t="n"/>
      <c r="BH502" s="16" t="n"/>
      <c r="BI502" s="16" t="n"/>
      <c r="BJ502" s="16" t="n"/>
      <c r="BK502" s="16" t="n"/>
      <c r="BL502" s="16" t="n"/>
      <c r="BM502" s="16" t="n"/>
    </row>
    <row r="503" ht="13.5" customHeight="1" s="251">
      <c r="A503" s="16" t="n"/>
      <c r="B503" s="16" t="n"/>
      <c r="C503" s="16" t="n"/>
      <c r="D503" s="16" t="n"/>
      <c r="E503" s="16" t="n"/>
      <c r="F503" s="16" t="n"/>
      <c r="G503" s="16" t="n"/>
      <c r="H503" s="16" t="n"/>
      <c r="I503" s="16" t="n"/>
      <c r="J503" s="16" t="n"/>
      <c r="K503" s="16" t="n"/>
      <c r="L503" s="16" t="n"/>
      <c r="M503" s="16" t="n"/>
      <c r="N503" s="16" t="n"/>
      <c r="O503" s="16" t="n"/>
      <c r="P503" s="16" t="n"/>
      <c r="Q503" s="16" t="n"/>
      <c r="R503" s="16" t="n"/>
      <c r="S503" s="16" t="n"/>
      <c r="T503" s="16" t="n"/>
      <c r="U503" s="16" t="n"/>
      <c r="V503" s="16" t="n"/>
      <c r="W503" s="16" t="n"/>
      <c r="X503" s="16" t="n"/>
      <c r="Y503" s="16" t="n"/>
      <c r="Z503" s="16" t="n"/>
      <c r="AA503" s="16" t="n"/>
      <c r="AB503" s="16" t="n"/>
      <c r="AC503" s="16" t="n"/>
      <c r="AD503" s="16" t="n"/>
      <c r="AE503" s="16" t="n"/>
      <c r="AF503" s="16" t="n"/>
      <c r="AG503" s="16" t="n"/>
      <c r="AH503" s="16" t="n"/>
      <c r="AI503" s="16" t="n"/>
      <c r="AJ503" s="16" t="n"/>
      <c r="AK503" s="16" t="n"/>
      <c r="AL503" s="16" t="n"/>
      <c r="AM503" s="16" t="n"/>
      <c r="AN503" s="16" t="n"/>
      <c r="AO503" s="16" t="n"/>
      <c r="AP503" s="16" t="n"/>
      <c r="AQ503" s="16" t="n"/>
      <c r="AR503" s="16" t="n"/>
      <c r="AS503" s="16" t="n"/>
      <c r="AT503" s="16" t="n"/>
      <c r="AU503" s="16" t="n"/>
      <c r="AV503" s="16" t="n"/>
      <c r="AW503" s="16" t="n"/>
      <c r="AX503" s="16" t="n"/>
      <c r="AY503" s="16" t="n"/>
      <c r="AZ503" s="16" t="n"/>
      <c r="BA503" s="16" t="n"/>
      <c r="BB503" s="16" t="n"/>
      <c r="BC503" s="16" t="n"/>
      <c r="BD503" s="16" t="n"/>
      <c r="BE503" s="16" t="n"/>
      <c r="BF503" s="16" t="n"/>
      <c r="BG503" s="16" t="n"/>
      <c r="BH503" s="16" t="n"/>
      <c r="BI503" s="16" t="n"/>
      <c r="BJ503" s="16" t="n"/>
      <c r="BK503" s="16" t="n"/>
      <c r="BL503" s="16" t="n"/>
      <c r="BM503" s="16" t="n"/>
    </row>
    <row r="504" ht="13.5" customHeight="1" s="251">
      <c r="A504" s="16" t="n"/>
      <c r="B504" s="16" t="n"/>
      <c r="C504" s="16" t="n"/>
      <c r="D504" s="16" t="n"/>
      <c r="E504" s="16" t="n"/>
      <c r="F504" s="16" t="n"/>
      <c r="G504" s="16" t="n"/>
      <c r="H504" s="16" t="n"/>
      <c r="I504" s="16" t="n"/>
      <c r="J504" s="16" t="n"/>
      <c r="K504" s="16" t="n"/>
      <c r="L504" s="16" t="n"/>
      <c r="M504" s="16" t="n"/>
      <c r="N504" s="16" t="n"/>
      <c r="O504" s="16" t="n"/>
      <c r="P504" s="16" t="n"/>
      <c r="Q504" s="16" t="n"/>
      <c r="R504" s="16" t="n"/>
      <c r="S504" s="16" t="n"/>
      <c r="T504" s="16" t="n"/>
      <c r="U504" s="16" t="n"/>
      <c r="V504" s="16" t="n"/>
      <c r="W504" s="16" t="n"/>
      <c r="X504" s="16" t="n"/>
      <c r="Y504" s="16" t="n"/>
      <c r="Z504" s="16" t="n"/>
      <c r="AA504" s="16" t="n"/>
      <c r="AB504" s="16" t="n"/>
      <c r="AC504" s="16" t="n"/>
      <c r="AD504" s="16" t="n"/>
      <c r="AE504" s="16" t="n"/>
      <c r="AF504" s="16" t="n"/>
      <c r="AG504" s="16" t="n"/>
      <c r="AH504" s="16" t="n"/>
      <c r="AI504" s="16" t="n"/>
      <c r="AJ504" s="16" t="n"/>
      <c r="AK504" s="16" t="n"/>
      <c r="AL504" s="16" t="n"/>
      <c r="AM504" s="16" t="n"/>
      <c r="AN504" s="16" t="n"/>
      <c r="AO504" s="16" t="n"/>
      <c r="AP504" s="16" t="n"/>
      <c r="AQ504" s="16" t="n"/>
      <c r="AR504" s="16" t="n"/>
      <c r="AS504" s="16" t="n"/>
      <c r="AT504" s="16" t="n"/>
      <c r="AU504" s="16" t="n"/>
      <c r="AV504" s="16" t="n"/>
      <c r="AW504" s="16" t="n"/>
      <c r="AX504" s="16" t="n"/>
      <c r="AY504" s="16" t="n"/>
      <c r="AZ504" s="16" t="n"/>
      <c r="BA504" s="16" t="n"/>
      <c r="BB504" s="16" t="n"/>
      <c r="BC504" s="16" t="n"/>
      <c r="BD504" s="16" t="n"/>
      <c r="BE504" s="16" t="n"/>
      <c r="BF504" s="16" t="n"/>
      <c r="BG504" s="16" t="n"/>
      <c r="BH504" s="16" t="n"/>
      <c r="BI504" s="16" t="n"/>
      <c r="BJ504" s="16" t="n"/>
      <c r="BK504" s="16" t="n"/>
      <c r="BL504" s="16" t="n"/>
      <c r="BM504" s="16" t="n"/>
    </row>
    <row r="505" ht="13.5" customHeight="1" s="251">
      <c r="A505" s="16" t="n"/>
      <c r="B505" s="16" t="n"/>
      <c r="C505" s="16" t="n"/>
      <c r="D505" s="16" t="n"/>
      <c r="E505" s="16" t="n"/>
      <c r="F505" s="16" t="n"/>
      <c r="G505" s="16" t="n"/>
      <c r="H505" s="16" t="n"/>
      <c r="I505" s="16" t="n"/>
      <c r="J505" s="16" t="n"/>
      <c r="K505" s="16" t="n"/>
      <c r="L505" s="16" t="n"/>
      <c r="M505" s="16" t="n"/>
      <c r="N505" s="16" t="n"/>
      <c r="O505" s="16" t="n"/>
      <c r="P505" s="16" t="n"/>
      <c r="Q505" s="16" t="n"/>
      <c r="R505" s="16" t="n"/>
      <c r="S505" s="16" t="n"/>
      <c r="T505" s="16" t="n"/>
      <c r="U505" s="16" t="n"/>
      <c r="V505" s="16" t="n"/>
      <c r="W505" s="16" t="n"/>
      <c r="X505" s="16" t="n"/>
      <c r="Y505" s="16" t="n"/>
      <c r="Z505" s="16" t="n"/>
      <c r="AA505" s="16" t="n"/>
      <c r="AB505" s="16" t="n"/>
      <c r="AC505" s="16" t="n"/>
      <c r="AD505" s="16" t="n"/>
      <c r="AE505" s="16" t="n"/>
      <c r="AF505" s="16" t="n"/>
      <c r="AG505" s="16" t="n"/>
      <c r="AH505" s="16" t="n"/>
      <c r="AI505" s="16" t="n"/>
      <c r="AJ505" s="16" t="n"/>
      <c r="AK505" s="16" t="n"/>
      <c r="AL505" s="16" t="n"/>
      <c r="AM505" s="16" t="n"/>
      <c r="AN505" s="16" t="n"/>
      <c r="AO505" s="16" t="n"/>
      <c r="AP505" s="16" t="n"/>
      <c r="AQ505" s="16" t="n"/>
      <c r="AR505" s="16" t="n"/>
      <c r="AS505" s="16" t="n"/>
      <c r="AT505" s="16" t="n"/>
      <c r="AU505" s="16" t="n"/>
      <c r="AV505" s="16" t="n"/>
      <c r="AW505" s="16" t="n"/>
      <c r="AX505" s="16" t="n"/>
      <c r="AY505" s="16" t="n"/>
      <c r="AZ505" s="16" t="n"/>
      <c r="BA505" s="16" t="n"/>
      <c r="BB505" s="16" t="n"/>
      <c r="BC505" s="16" t="n"/>
      <c r="BD505" s="16" t="n"/>
      <c r="BE505" s="16" t="n"/>
      <c r="BF505" s="16" t="n"/>
      <c r="BG505" s="16" t="n"/>
      <c r="BH505" s="16" t="n"/>
      <c r="BI505" s="16" t="n"/>
      <c r="BJ505" s="16" t="n"/>
      <c r="BK505" s="16" t="n"/>
      <c r="BL505" s="16" t="n"/>
      <c r="BM505" s="16" t="n"/>
    </row>
    <row r="506" ht="13.5" customHeight="1" s="251">
      <c r="A506" s="16" t="n"/>
      <c r="B506" s="16" t="n"/>
      <c r="C506" s="16" t="n"/>
      <c r="D506" s="16" t="n"/>
      <c r="E506" s="16" t="n"/>
      <c r="F506" s="16" t="n"/>
      <c r="G506" s="16" t="n"/>
      <c r="H506" s="16" t="n"/>
      <c r="I506" s="16" t="n"/>
      <c r="J506" s="16" t="n"/>
      <c r="K506" s="16" t="n"/>
      <c r="L506" s="16" t="n"/>
      <c r="M506" s="16" t="n"/>
      <c r="N506" s="16" t="n"/>
      <c r="O506" s="16" t="n"/>
      <c r="P506" s="16" t="n"/>
      <c r="Q506" s="16" t="n"/>
      <c r="R506" s="16" t="n"/>
      <c r="S506" s="16" t="n"/>
      <c r="T506" s="16" t="n"/>
      <c r="U506" s="16" t="n"/>
      <c r="V506" s="16" t="n"/>
      <c r="W506" s="16" t="n"/>
      <c r="X506" s="16" t="n"/>
      <c r="Y506" s="16" t="n"/>
      <c r="Z506" s="16" t="n"/>
      <c r="AA506" s="16" t="n"/>
      <c r="AB506" s="16" t="n"/>
      <c r="AC506" s="16" t="n"/>
      <c r="AD506" s="16" t="n"/>
      <c r="AE506" s="16" t="n"/>
      <c r="AF506" s="16" t="n"/>
      <c r="AG506" s="16" t="n"/>
      <c r="AH506" s="16" t="n"/>
      <c r="AI506" s="16" t="n"/>
      <c r="AJ506" s="16" t="n"/>
      <c r="AK506" s="16" t="n"/>
      <c r="AL506" s="16" t="n"/>
      <c r="AM506" s="16" t="n"/>
      <c r="AN506" s="16" t="n"/>
      <c r="AO506" s="16" t="n"/>
      <c r="AP506" s="16" t="n"/>
      <c r="AQ506" s="16" t="n"/>
      <c r="AR506" s="16" t="n"/>
      <c r="AS506" s="16" t="n"/>
      <c r="AT506" s="16" t="n"/>
      <c r="AU506" s="16" t="n"/>
      <c r="AV506" s="16" t="n"/>
      <c r="AW506" s="16" t="n"/>
      <c r="AX506" s="16" t="n"/>
      <c r="AY506" s="16" t="n"/>
      <c r="AZ506" s="16" t="n"/>
      <c r="BA506" s="16" t="n"/>
      <c r="BB506" s="16" t="n"/>
      <c r="BC506" s="16" t="n"/>
      <c r="BD506" s="16" t="n"/>
      <c r="BE506" s="16" t="n"/>
      <c r="BF506" s="16" t="n"/>
      <c r="BG506" s="16" t="n"/>
      <c r="BH506" s="16" t="n"/>
      <c r="BI506" s="16" t="n"/>
      <c r="BJ506" s="16" t="n"/>
      <c r="BK506" s="16" t="n"/>
      <c r="BL506" s="16" t="n"/>
      <c r="BM506" s="16" t="n"/>
    </row>
    <row r="507" ht="13.5" customHeight="1" s="251">
      <c r="A507" s="16" t="n"/>
      <c r="B507" s="16" t="n"/>
      <c r="C507" s="16" t="n"/>
      <c r="D507" s="16" t="n"/>
      <c r="E507" s="16" t="n"/>
      <c r="F507" s="16" t="n"/>
      <c r="G507" s="16" t="n"/>
      <c r="H507" s="16" t="n"/>
      <c r="I507" s="16" t="n"/>
      <c r="J507" s="16" t="n"/>
      <c r="K507" s="16" t="n"/>
      <c r="L507" s="16" t="n"/>
      <c r="M507" s="16" t="n"/>
      <c r="N507" s="16" t="n"/>
      <c r="O507" s="16" t="n"/>
      <c r="P507" s="16" t="n"/>
      <c r="Q507" s="16" t="n"/>
      <c r="R507" s="16" t="n"/>
      <c r="S507" s="16" t="n"/>
      <c r="T507" s="16" t="n"/>
      <c r="U507" s="16" t="n"/>
      <c r="V507" s="16" t="n"/>
      <c r="W507" s="16" t="n"/>
      <c r="X507" s="16" t="n"/>
      <c r="Y507" s="16" t="n"/>
      <c r="Z507" s="16" t="n"/>
      <c r="AA507" s="16" t="n"/>
      <c r="AB507" s="16" t="n"/>
      <c r="AC507" s="16" t="n"/>
      <c r="AD507" s="16" t="n"/>
      <c r="AE507" s="16" t="n"/>
      <c r="AF507" s="16" t="n"/>
      <c r="AG507" s="16" t="n"/>
      <c r="AH507" s="16" t="n"/>
      <c r="AI507" s="16" t="n"/>
      <c r="AJ507" s="16" t="n"/>
      <c r="AK507" s="16" t="n"/>
      <c r="AL507" s="16" t="n"/>
      <c r="AM507" s="16" t="n"/>
      <c r="AN507" s="16" t="n"/>
      <c r="AO507" s="16" t="n"/>
      <c r="AP507" s="16" t="n"/>
      <c r="AQ507" s="16" t="n"/>
      <c r="AR507" s="16" t="n"/>
      <c r="AS507" s="16" t="n"/>
      <c r="AT507" s="16" t="n"/>
      <c r="AU507" s="16" t="n"/>
      <c r="AV507" s="16" t="n"/>
      <c r="AW507" s="16" t="n"/>
      <c r="AX507" s="16" t="n"/>
      <c r="AY507" s="16" t="n"/>
      <c r="AZ507" s="16" t="n"/>
      <c r="BA507" s="16" t="n"/>
      <c r="BB507" s="16" t="n"/>
      <c r="BC507" s="16" t="n"/>
      <c r="BD507" s="16" t="n"/>
      <c r="BE507" s="16" t="n"/>
      <c r="BF507" s="16" t="n"/>
      <c r="BG507" s="16" t="n"/>
      <c r="BH507" s="16" t="n"/>
      <c r="BI507" s="16" t="n"/>
      <c r="BJ507" s="16" t="n"/>
      <c r="BK507" s="16" t="n"/>
      <c r="BL507" s="16" t="n"/>
      <c r="BM507" s="16" t="n"/>
    </row>
    <row r="508" ht="13.5" customHeight="1" s="251">
      <c r="A508" s="16" t="n"/>
      <c r="B508" s="16" t="n"/>
      <c r="C508" s="16" t="n"/>
      <c r="D508" s="16" t="n"/>
      <c r="E508" s="16" t="n"/>
      <c r="F508" s="16" t="n"/>
      <c r="G508" s="16" t="n"/>
      <c r="H508" s="16" t="n"/>
      <c r="I508" s="16" t="n"/>
      <c r="J508" s="16" t="n"/>
      <c r="K508" s="16" t="n"/>
      <c r="L508" s="16" t="n"/>
      <c r="M508" s="16" t="n"/>
      <c r="N508" s="16" t="n"/>
      <c r="O508" s="16" t="n"/>
      <c r="P508" s="16" t="n"/>
      <c r="Q508" s="16" t="n"/>
      <c r="R508" s="16" t="n"/>
      <c r="S508" s="16" t="n"/>
      <c r="T508" s="16" t="n"/>
      <c r="U508" s="16" t="n"/>
      <c r="V508" s="16" t="n"/>
      <c r="W508" s="16" t="n"/>
      <c r="X508" s="16" t="n"/>
      <c r="Y508" s="16" t="n"/>
      <c r="Z508" s="16" t="n"/>
      <c r="AA508" s="16" t="n"/>
      <c r="AB508" s="16" t="n"/>
      <c r="AC508" s="16" t="n"/>
      <c r="AD508" s="16" t="n"/>
      <c r="AE508" s="16" t="n"/>
      <c r="AF508" s="16" t="n"/>
      <c r="AG508" s="16" t="n"/>
      <c r="AH508" s="16" t="n"/>
      <c r="AI508" s="16" t="n"/>
      <c r="AJ508" s="16" t="n"/>
      <c r="AK508" s="16" t="n"/>
      <c r="AL508" s="16" t="n"/>
      <c r="AM508" s="16" t="n"/>
      <c r="AN508" s="16" t="n"/>
      <c r="AO508" s="16" t="n"/>
      <c r="AP508" s="16" t="n"/>
      <c r="AQ508" s="16" t="n"/>
      <c r="AR508" s="16" t="n"/>
      <c r="AS508" s="16" t="n"/>
      <c r="AT508" s="16" t="n"/>
      <c r="AU508" s="16" t="n"/>
      <c r="AV508" s="16" t="n"/>
      <c r="AW508" s="16" t="n"/>
      <c r="AX508" s="16" t="n"/>
      <c r="AY508" s="16" t="n"/>
      <c r="AZ508" s="16" t="n"/>
      <c r="BA508" s="16" t="n"/>
      <c r="BB508" s="16" t="n"/>
      <c r="BC508" s="16" t="n"/>
      <c r="BD508" s="16" t="n"/>
      <c r="BE508" s="16" t="n"/>
      <c r="BF508" s="16" t="n"/>
      <c r="BG508" s="16" t="n"/>
      <c r="BH508" s="16" t="n"/>
      <c r="BI508" s="16" t="n"/>
      <c r="BJ508" s="16" t="n"/>
      <c r="BK508" s="16" t="n"/>
      <c r="BL508" s="16" t="n"/>
      <c r="BM508" s="16" t="n"/>
    </row>
    <row r="509" ht="13.5" customHeight="1" s="251">
      <c r="A509" s="16" t="n"/>
      <c r="B509" s="16" t="n"/>
      <c r="C509" s="16" t="n"/>
      <c r="D509" s="16" t="n"/>
      <c r="E509" s="16" t="n"/>
      <c r="F509" s="16" t="n"/>
      <c r="G509" s="16" t="n"/>
      <c r="H509" s="16" t="n"/>
      <c r="I509" s="16" t="n"/>
      <c r="J509" s="16" t="n"/>
      <c r="K509" s="16" t="n"/>
      <c r="L509" s="16" t="n"/>
      <c r="M509" s="16" t="n"/>
      <c r="N509" s="16" t="n"/>
      <c r="O509" s="16" t="n"/>
      <c r="P509" s="16" t="n"/>
      <c r="Q509" s="16" t="n"/>
      <c r="R509" s="16" t="n"/>
      <c r="S509" s="16" t="n"/>
      <c r="T509" s="16" t="n"/>
      <c r="U509" s="16" t="n"/>
      <c r="V509" s="16" t="n"/>
      <c r="W509" s="16" t="n"/>
      <c r="X509" s="16" t="n"/>
      <c r="Y509" s="16" t="n"/>
      <c r="Z509" s="16" t="n"/>
      <c r="AA509" s="16" t="n"/>
      <c r="AB509" s="16" t="n"/>
      <c r="AC509" s="16" t="n"/>
      <c r="AD509" s="16" t="n"/>
      <c r="AE509" s="16" t="n"/>
      <c r="AF509" s="16" t="n"/>
      <c r="AG509" s="16" t="n"/>
      <c r="AH509" s="16" t="n"/>
      <c r="AI509" s="16" t="n"/>
      <c r="AJ509" s="16" t="n"/>
      <c r="AK509" s="16" t="n"/>
      <c r="AL509" s="16" t="n"/>
      <c r="AM509" s="16" t="n"/>
      <c r="AN509" s="16" t="n"/>
      <c r="AO509" s="16" t="n"/>
      <c r="AP509" s="16" t="n"/>
      <c r="AQ509" s="16" t="n"/>
      <c r="AR509" s="16" t="n"/>
      <c r="AS509" s="16" t="n"/>
      <c r="AT509" s="16" t="n"/>
      <c r="AU509" s="16" t="n"/>
      <c r="AV509" s="16" t="n"/>
      <c r="AW509" s="16" t="n"/>
      <c r="AX509" s="16" t="n"/>
      <c r="AY509" s="16" t="n"/>
      <c r="AZ509" s="16" t="n"/>
      <c r="BA509" s="16" t="n"/>
      <c r="BB509" s="16" t="n"/>
      <c r="BC509" s="16" t="n"/>
      <c r="BD509" s="16" t="n"/>
      <c r="BE509" s="16" t="n"/>
      <c r="BF509" s="16" t="n"/>
      <c r="BG509" s="16" t="n"/>
      <c r="BH509" s="16" t="n"/>
      <c r="BI509" s="16" t="n"/>
      <c r="BJ509" s="16" t="n"/>
      <c r="BK509" s="16" t="n"/>
      <c r="BL509" s="16" t="n"/>
      <c r="BM509" s="16" t="n"/>
    </row>
    <row r="510" ht="13.5" customHeight="1" s="251">
      <c r="A510" s="16" t="n"/>
      <c r="B510" s="16" t="n"/>
      <c r="C510" s="16" t="n"/>
      <c r="D510" s="16" t="n"/>
      <c r="E510" s="16" t="n"/>
      <c r="F510" s="16" t="n"/>
      <c r="G510" s="16" t="n"/>
      <c r="H510" s="16" t="n"/>
      <c r="I510" s="16" t="n"/>
      <c r="J510" s="16" t="n"/>
      <c r="K510" s="16" t="n"/>
      <c r="L510" s="16" t="n"/>
      <c r="M510" s="16" t="n"/>
      <c r="N510" s="16" t="n"/>
      <c r="O510" s="16" t="n"/>
      <c r="P510" s="16" t="n"/>
      <c r="Q510" s="16" t="n"/>
      <c r="R510" s="16" t="n"/>
      <c r="S510" s="16" t="n"/>
      <c r="T510" s="16" t="n"/>
      <c r="U510" s="16" t="n"/>
      <c r="V510" s="16" t="n"/>
      <c r="W510" s="16" t="n"/>
      <c r="X510" s="16" t="n"/>
      <c r="Y510" s="16" t="n"/>
      <c r="Z510" s="16" t="n"/>
      <c r="AA510" s="16" t="n"/>
      <c r="AB510" s="16" t="n"/>
      <c r="AC510" s="16" t="n"/>
      <c r="AD510" s="16" t="n"/>
      <c r="AE510" s="16" t="n"/>
      <c r="AF510" s="16" t="n"/>
      <c r="AG510" s="16" t="n"/>
      <c r="AH510" s="16" t="n"/>
      <c r="AI510" s="16" t="n"/>
      <c r="AJ510" s="16" t="n"/>
      <c r="AK510" s="16" t="n"/>
      <c r="AL510" s="16" t="n"/>
      <c r="AM510" s="16" t="n"/>
      <c r="AN510" s="16" t="n"/>
      <c r="AO510" s="16" t="n"/>
      <c r="AP510" s="16" t="n"/>
      <c r="AQ510" s="16" t="n"/>
      <c r="AR510" s="16" t="n"/>
      <c r="AS510" s="16" t="n"/>
      <c r="AT510" s="16" t="n"/>
      <c r="AU510" s="16" t="n"/>
      <c r="AV510" s="16" t="n"/>
      <c r="AW510" s="16" t="n"/>
      <c r="AX510" s="16" t="n"/>
      <c r="AY510" s="16" t="n"/>
      <c r="AZ510" s="16" t="n"/>
      <c r="BA510" s="16" t="n"/>
      <c r="BB510" s="16" t="n"/>
      <c r="BC510" s="16" t="n"/>
      <c r="BD510" s="16" t="n"/>
      <c r="BE510" s="16" t="n"/>
      <c r="BF510" s="16" t="n"/>
      <c r="BG510" s="16" t="n"/>
      <c r="BH510" s="16" t="n"/>
      <c r="BI510" s="16" t="n"/>
      <c r="BJ510" s="16" t="n"/>
      <c r="BK510" s="16" t="n"/>
      <c r="BL510" s="16" t="n"/>
      <c r="BM510" s="16" t="n"/>
    </row>
    <row r="511" ht="13.5" customHeight="1" s="251">
      <c r="A511" s="16" t="n"/>
      <c r="B511" s="16" t="n"/>
      <c r="C511" s="16" t="n"/>
      <c r="D511" s="16" t="n"/>
      <c r="E511" s="16" t="n"/>
      <c r="F511" s="16" t="n"/>
      <c r="G511" s="16" t="n"/>
      <c r="H511" s="16" t="n"/>
      <c r="I511" s="16" t="n"/>
      <c r="J511" s="16" t="n"/>
      <c r="K511" s="16" t="n"/>
      <c r="L511" s="16" t="n"/>
      <c r="M511" s="16" t="n"/>
      <c r="N511" s="16" t="n"/>
      <c r="O511" s="16" t="n"/>
      <c r="P511" s="16" t="n"/>
      <c r="Q511" s="16" t="n"/>
      <c r="R511" s="16" t="n"/>
      <c r="S511" s="16" t="n"/>
      <c r="T511" s="16" t="n"/>
      <c r="U511" s="16" t="n"/>
      <c r="V511" s="16" t="n"/>
      <c r="W511" s="16" t="n"/>
      <c r="X511" s="16" t="n"/>
      <c r="Y511" s="16" t="n"/>
      <c r="Z511" s="16" t="n"/>
      <c r="AA511" s="16" t="n"/>
      <c r="AB511" s="16" t="n"/>
      <c r="AC511" s="16" t="n"/>
      <c r="AD511" s="16" t="n"/>
      <c r="AE511" s="16" t="n"/>
      <c r="AF511" s="16" t="n"/>
      <c r="AG511" s="16" t="n"/>
      <c r="AH511" s="16" t="n"/>
      <c r="AI511" s="16" t="n"/>
      <c r="AJ511" s="16" t="n"/>
      <c r="AK511" s="16" t="n"/>
      <c r="AL511" s="16" t="n"/>
      <c r="AM511" s="16" t="n"/>
      <c r="AN511" s="16" t="n"/>
      <c r="AO511" s="16" t="n"/>
      <c r="AP511" s="16" t="n"/>
      <c r="AQ511" s="16" t="n"/>
      <c r="AR511" s="16" t="n"/>
      <c r="AS511" s="16" t="n"/>
      <c r="AT511" s="16" t="n"/>
      <c r="AU511" s="16" t="n"/>
      <c r="AV511" s="16" t="n"/>
      <c r="AW511" s="16" t="n"/>
      <c r="AX511" s="16" t="n"/>
      <c r="AY511" s="16" t="n"/>
      <c r="AZ511" s="16" t="n"/>
      <c r="BA511" s="16" t="n"/>
      <c r="BB511" s="16" t="n"/>
      <c r="BC511" s="16" t="n"/>
      <c r="BD511" s="16" t="n"/>
      <c r="BE511" s="16" t="n"/>
      <c r="BF511" s="16" t="n"/>
      <c r="BG511" s="16" t="n"/>
      <c r="BH511" s="16" t="n"/>
      <c r="BI511" s="16" t="n"/>
      <c r="BJ511" s="16" t="n"/>
      <c r="BK511" s="16" t="n"/>
      <c r="BL511" s="16" t="n"/>
      <c r="BM511" s="16" t="n"/>
    </row>
    <row r="512" ht="13.5" customHeight="1" s="251">
      <c r="A512" s="16" t="n"/>
      <c r="B512" s="16" t="n"/>
      <c r="C512" s="16" t="n"/>
      <c r="D512" s="16" t="n"/>
      <c r="E512" s="16" t="n"/>
      <c r="F512" s="16" t="n"/>
      <c r="G512" s="16" t="n"/>
      <c r="H512" s="16" t="n"/>
      <c r="I512" s="16" t="n"/>
      <c r="J512" s="16" t="n"/>
      <c r="K512" s="16" t="n"/>
      <c r="L512" s="16" t="n"/>
      <c r="M512" s="16" t="n"/>
      <c r="N512" s="16" t="n"/>
      <c r="O512" s="16" t="n"/>
      <c r="P512" s="16" t="n"/>
      <c r="Q512" s="16" t="n"/>
      <c r="R512" s="16" t="n"/>
      <c r="S512" s="16" t="n"/>
      <c r="T512" s="16" t="n"/>
      <c r="U512" s="16" t="n"/>
      <c r="V512" s="16" t="n"/>
      <c r="W512" s="16" t="n"/>
      <c r="X512" s="16" t="n"/>
      <c r="Y512" s="16" t="n"/>
      <c r="Z512" s="16" t="n"/>
      <c r="AA512" s="16" t="n"/>
      <c r="AB512" s="16" t="n"/>
      <c r="AC512" s="16" t="n"/>
      <c r="AD512" s="16" t="n"/>
      <c r="AE512" s="16" t="n"/>
      <c r="AF512" s="16" t="n"/>
      <c r="AG512" s="16" t="n"/>
      <c r="AH512" s="16" t="n"/>
      <c r="AI512" s="16" t="n"/>
      <c r="AJ512" s="16" t="n"/>
      <c r="AK512" s="16" t="n"/>
      <c r="AL512" s="16" t="n"/>
      <c r="AM512" s="16" t="n"/>
      <c r="AN512" s="16" t="n"/>
      <c r="AO512" s="16" t="n"/>
      <c r="AP512" s="16" t="n"/>
      <c r="AQ512" s="16" t="n"/>
      <c r="AR512" s="16" t="n"/>
      <c r="AS512" s="16" t="n"/>
      <c r="AT512" s="16" t="n"/>
      <c r="AU512" s="16" t="n"/>
      <c r="AV512" s="16" t="n"/>
      <c r="AW512" s="16" t="n"/>
      <c r="AX512" s="16" t="n"/>
      <c r="AY512" s="16" t="n"/>
      <c r="AZ512" s="16" t="n"/>
      <c r="BA512" s="16" t="n"/>
      <c r="BB512" s="16" t="n"/>
      <c r="BC512" s="16" t="n"/>
      <c r="BD512" s="16" t="n"/>
      <c r="BE512" s="16" t="n"/>
      <c r="BF512" s="16" t="n"/>
      <c r="BG512" s="16" t="n"/>
      <c r="BH512" s="16" t="n"/>
      <c r="BI512" s="16" t="n"/>
      <c r="BJ512" s="16" t="n"/>
      <c r="BK512" s="16" t="n"/>
      <c r="BL512" s="16" t="n"/>
      <c r="BM512" s="16" t="n"/>
    </row>
    <row r="513" ht="13.5" customHeight="1" s="251">
      <c r="A513" s="16" t="n"/>
      <c r="B513" s="16" t="n"/>
      <c r="C513" s="16" t="n"/>
      <c r="D513" s="16" t="n"/>
      <c r="E513" s="16" t="n"/>
      <c r="F513" s="16" t="n"/>
      <c r="G513" s="16" t="n"/>
      <c r="H513" s="16" t="n"/>
      <c r="I513" s="16" t="n"/>
      <c r="J513" s="16" t="n"/>
      <c r="K513" s="16" t="n"/>
      <c r="L513" s="16" t="n"/>
      <c r="M513" s="16" t="n"/>
      <c r="N513" s="16" t="n"/>
      <c r="O513" s="16" t="n"/>
      <c r="P513" s="16" t="n"/>
      <c r="Q513" s="16" t="n"/>
      <c r="R513" s="16" t="n"/>
      <c r="S513" s="16" t="n"/>
      <c r="T513" s="16" t="n"/>
      <c r="U513" s="16" t="n"/>
      <c r="V513" s="16" t="n"/>
      <c r="W513" s="16" t="n"/>
      <c r="X513" s="16" t="n"/>
      <c r="Y513" s="16" t="n"/>
      <c r="Z513" s="16" t="n"/>
      <c r="AA513" s="16" t="n"/>
      <c r="AB513" s="16" t="n"/>
      <c r="AC513" s="16" t="n"/>
      <c r="AD513" s="16" t="n"/>
      <c r="AE513" s="16" t="n"/>
      <c r="AF513" s="16" t="n"/>
      <c r="AG513" s="16" t="n"/>
      <c r="AH513" s="16" t="n"/>
      <c r="AI513" s="16" t="n"/>
      <c r="AJ513" s="16" t="n"/>
      <c r="AK513" s="16" t="n"/>
      <c r="AL513" s="16" t="n"/>
      <c r="AM513" s="16" t="n"/>
      <c r="AN513" s="16" t="n"/>
      <c r="AO513" s="16" t="n"/>
      <c r="AP513" s="16" t="n"/>
      <c r="AQ513" s="16" t="n"/>
      <c r="AR513" s="16" t="n"/>
      <c r="AS513" s="16" t="n"/>
      <c r="AT513" s="16" t="n"/>
      <c r="AU513" s="16" t="n"/>
      <c r="AV513" s="16" t="n"/>
      <c r="AW513" s="16" t="n"/>
      <c r="AX513" s="16" t="n"/>
      <c r="AY513" s="16" t="n"/>
      <c r="AZ513" s="16" t="n"/>
      <c r="BA513" s="16" t="n"/>
      <c r="BB513" s="16" t="n"/>
      <c r="BC513" s="16" t="n"/>
      <c r="BD513" s="16" t="n"/>
      <c r="BE513" s="16" t="n"/>
      <c r="BF513" s="16" t="n"/>
      <c r="BG513" s="16" t="n"/>
      <c r="BH513" s="16" t="n"/>
      <c r="BI513" s="16" t="n"/>
      <c r="BJ513" s="16" t="n"/>
      <c r="BK513" s="16" t="n"/>
      <c r="BL513" s="16" t="n"/>
      <c r="BM513" s="16" t="n"/>
    </row>
    <row r="514" ht="13.5" customHeight="1" s="251">
      <c r="A514" s="16" t="n"/>
      <c r="B514" s="16" t="n"/>
      <c r="C514" s="16" t="n"/>
      <c r="D514" s="16" t="n"/>
      <c r="E514" s="16" t="n"/>
      <c r="F514" s="16" t="n"/>
      <c r="G514" s="16" t="n"/>
      <c r="H514" s="16" t="n"/>
      <c r="I514" s="16" t="n"/>
      <c r="J514" s="16" t="n"/>
      <c r="K514" s="16" t="n"/>
      <c r="L514" s="16" t="n"/>
      <c r="M514" s="16" t="n"/>
      <c r="N514" s="16" t="n"/>
      <c r="O514" s="16" t="n"/>
      <c r="P514" s="16" t="n"/>
      <c r="Q514" s="16" t="n"/>
      <c r="R514" s="16" t="n"/>
      <c r="S514" s="16" t="n"/>
      <c r="T514" s="16" t="n"/>
      <c r="U514" s="16" t="n"/>
      <c r="V514" s="16" t="n"/>
      <c r="W514" s="16" t="n"/>
      <c r="X514" s="16" t="n"/>
      <c r="Y514" s="16" t="n"/>
      <c r="Z514" s="16" t="n"/>
      <c r="AA514" s="16" t="n"/>
      <c r="AB514" s="16" t="n"/>
      <c r="AC514" s="16" t="n"/>
      <c r="AD514" s="16" t="n"/>
      <c r="AE514" s="16" t="n"/>
      <c r="AF514" s="16" t="n"/>
      <c r="AG514" s="16" t="n"/>
      <c r="AH514" s="16" t="n"/>
      <c r="AI514" s="16" t="n"/>
      <c r="AJ514" s="16" t="n"/>
      <c r="AK514" s="16" t="n"/>
      <c r="AL514" s="16" t="n"/>
      <c r="AM514" s="16" t="n"/>
      <c r="AN514" s="16" t="n"/>
      <c r="AO514" s="16" t="n"/>
      <c r="AP514" s="16" t="n"/>
      <c r="AQ514" s="16" t="n"/>
      <c r="AR514" s="16" t="n"/>
      <c r="AS514" s="16" t="n"/>
      <c r="AT514" s="16" t="n"/>
      <c r="AU514" s="16" t="n"/>
      <c r="AV514" s="16" t="n"/>
      <c r="AW514" s="16" t="n"/>
      <c r="AX514" s="16" t="n"/>
      <c r="AY514" s="16" t="n"/>
      <c r="AZ514" s="16" t="n"/>
      <c r="BA514" s="16" t="n"/>
      <c r="BB514" s="16" t="n"/>
      <c r="BC514" s="16" t="n"/>
      <c r="BD514" s="16" t="n"/>
      <c r="BE514" s="16" t="n"/>
      <c r="BF514" s="16" t="n"/>
      <c r="BG514" s="16" t="n"/>
      <c r="BH514" s="16" t="n"/>
      <c r="BI514" s="16" t="n"/>
      <c r="BJ514" s="16" t="n"/>
      <c r="BK514" s="16" t="n"/>
      <c r="BL514" s="16" t="n"/>
      <c r="BM514" s="16" t="n"/>
    </row>
    <row r="515" ht="13.5" customHeight="1" s="251">
      <c r="A515" s="16" t="n"/>
      <c r="B515" s="16" t="n"/>
      <c r="C515" s="16" t="n"/>
      <c r="D515" s="16" t="n"/>
      <c r="E515" s="16" t="n"/>
      <c r="F515" s="16" t="n"/>
      <c r="G515" s="16" t="n"/>
      <c r="H515" s="16" t="n"/>
      <c r="I515" s="16" t="n"/>
      <c r="J515" s="16" t="n"/>
      <c r="K515" s="16" t="n"/>
      <c r="L515" s="16" t="n"/>
      <c r="M515" s="16" t="n"/>
      <c r="N515" s="16" t="n"/>
      <c r="O515" s="16" t="n"/>
      <c r="P515" s="16" t="n"/>
      <c r="Q515" s="16" t="n"/>
      <c r="R515" s="16" t="n"/>
      <c r="S515" s="16" t="n"/>
      <c r="T515" s="16" t="n"/>
      <c r="U515" s="16" t="n"/>
      <c r="V515" s="16" t="n"/>
      <c r="W515" s="16" t="n"/>
      <c r="X515" s="16" t="n"/>
      <c r="Y515" s="16" t="n"/>
      <c r="Z515" s="16" t="n"/>
      <c r="AA515" s="16" t="n"/>
      <c r="AB515" s="16" t="n"/>
      <c r="AC515" s="16" t="n"/>
      <c r="AD515" s="16" t="n"/>
      <c r="AE515" s="16" t="n"/>
      <c r="AF515" s="16" t="n"/>
      <c r="AG515" s="16" t="n"/>
      <c r="AH515" s="16" t="n"/>
      <c r="AI515" s="16" t="n"/>
      <c r="AJ515" s="16" t="n"/>
      <c r="AK515" s="16" t="n"/>
      <c r="AL515" s="16" t="n"/>
      <c r="AM515" s="16" t="n"/>
      <c r="AN515" s="16" t="n"/>
      <c r="AO515" s="16" t="n"/>
      <c r="AP515" s="16" t="n"/>
      <c r="AQ515" s="16" t="n"/>
      <c r="AR515" s="16" t="n"/>
      <c r="AS515" s="16" t="n"/>
      <c r="AT515" s="16" t="n"/>
      <c r="AU515" s="16" t="n"/>
      <c r="AV515" s="16" t="n"/>
      <c r="AW515" s="16" t="n"/>
      <c r="AX515" s="16" t="n"/>
      <c r="AY515" s="16" t="n"/>
      <c r="AZ515" s="16" t="n"/>
      <c r="BA515" s="16" t="n"/>
      <c r="BB515" s="16" t="n"/>
      <c r="BC515" s="16" t="n"/>
      <c r="BD515" s="16" t="n"/>
      <c r="BE515" s="16" t="n"/>
      <c r="BF515" s="16" t="n"/>
      <c r="BG515" s="16" t="n"/>
      <c r="BH515" s="16" t="n"/>
      <c r="BI515" s="16" t="n"/>
      <c r="BJ515" s="16" t="n"/>
      <c r="BK515" s="16" t="n"/>
      <c r="BL515" s="16" t="n"/>
      <c r="BM515" s="16" t="n"/>
    </row>
    <row r="516" ht="13.5" customHeight="1" s="251">
      <c r="A516" s="16" t="n"/>
      <c r="B516" s="16" t="n"/>
      <c r="C516" s="16" t="n"/>
      <c r="D516" s="16" t="n"/>
      <c r="E516" s="16" t="n"/>
      <c r="F516" s="16" t="n"/>
      <c r="G516" s="16" t="n"/>
      <c r="H516" s="16" t="n"/>
      <c r="I516" s="16" t="n"/>
      <c r="J516" s="16" t="n"/>
      <c r="K516" s="16" t="n"/>
      <c r="L516" s="16" t="n"/>
      <c r="M516" s="16" t="n"/>
      <c r="N516" s="16" t="n"/>
      <c r="O516" s="16" t="n"/>
      <c r="P516" s="16" t="n"/>
      <c r="Q516" s="16" t="n"/>
      <c r="R516" s="16" t="n"/>
      <c r="S516" s="16" t="n"/>
      <c r="T516" s="16" t="n"/>
      <c r="U516" s="16" t="n"/>
      <c r="V516" s="16" t="n"/>
      <c r="W516" s="16" t="n"/>
      <c r="X516" s="16" t="n"/>
      <c r="Y516" s="16" t="n"/>
      <c r="Z516" s="16" t="n"/>
      <c r="AA516" s="16" t="n"/>
      <c r="AB516" s="16" t="n"/>
      <c r="AC516" s="16" t="n"/>
      <c r="AD516" s="16" t="n"/>
      <c r="AE516" s="16" t="n"/>
      <c r="AF516" s="16" t="n"/>
      <c r="AG516" s="16" t="n"/>
      <c r="AH516" s="16" t="n"/>
      <c r="AI516" s="16" t="n"/>
      <c r="AJ516" s="16" t="n"/>
      <c r="AK516" s="16" t="n"/>
      <c r="AL516" s="16" t="n"/>
      <c r="AM516" s="16" t="n"/>
      <c r="AN516" s="16" t="n"/>
      <c r="AO516" s="16" t="n"/>
      <c r="AP516" s="16" t="n"/>
      <c r="AQ516" s="16" t="n"/>
      <c r="AR516" s="16" t="n"/>
      <c r="AS516" s="16" t="n"/>
      <c r="AT516" s="16" t="n"/>
      <c r="AU516" s="16" t="n"/>
      <c r="AV516" s="16" t="n"/>
      <c r="AW516" s="16" t="n"/>
      <c r="AX516" s="16" t="n"/>
      <c r="AY516" s="16" t="n"/>
      <c r="AZ516" s="16" t="n"/>
      <c r="BA516" s="16" t="n"/>
      <c r="BB516" s="16" t="n"/>
      <c r="BC516" s="16" t="n"/>
      <c r="BD516" s="16" t="n"/>
      <c r="BE516" s="16" t="n"/>
      <c r="BF516" s="16" t="n"/>
      <c r="BG516" s="16" t="n"/>
      <c r="BH516" s="16" t="n"/>
      <c r="BI516" s="16" t="n"/>
      <c r="BJ516" s="16" t="n"/>
      <c r="BK516" s="16" t="n"/>
      <c r="BL516" s="16" t="n"/>
      <c r="BM516" s="16" t="n"/>
    </row>
    <row r="517" ht="13.5" customHeight="1" s="251">
      <c r="A517" s="16" t="n"/>
      <c r="B517" s="16" t="n"/>
      <c r="C517" s="16" t="n"/>
      <c r="D517" s="16" t="n"/>
      <c r="E517" s="16" t="n"/>
      <c r="F517" s="16" t="n"/>
      <c r="G517" s="16" t="n"/>
      <c r="H517" s="16" t="n"/>
      <c r="I517" s="16" t="n"/>
      <c r="J517" s="16" t="n"/>
      <c r="K517" s="16" t="n"/>
      <c r="L517" s="16" t="n"/>
      <c r="M517" s="16" t="n"/>
      <c r="N517" s="16" t="n"/>
      <c r="O517" s="16" t="n"/>
      <c r="P517" s="16" t="n"/>
      <c r="Q517" s="16" t="n"/>
      <c r="R517" s="16" t="n"/>
      <c r="S517" s="16" t="n"/>
      <c r="T517" s="16" t="n"/>
      <c r="U517" s="16" t="n"/>
      <c r="V517" s="16" t="n"/>
      <c r="W517" s="16" t="n"/>
      <c r="X517" s="16" t="n"/>
      <c r="Y517" s="16" t="n"/>
      <c r="Z517" s="16" t="n"/>
      <c r="AA517" s="16" t="n"/>
      <c r="AB517" s="16" t="n"/>
      <c r="AC517" s="16" t="n"/>
      <c r="AD517" s="16" t="n"/>
      <c r="AE517" s="16" t="n"/>
      <c r="AF517" s="16" t="n"/>
      <c r="AG517" s="16" t="n"/>
      <c r="AH517" s="16" t="n"/>
      <c r="AI517" s="16" t="n"/>
      <c r="AJ517" s="16" t="n"/>
      <c r="AK517" s="16" t="n"/>
      <c r="AL517" s="16" t="n"/>
      <c r="AM517" s="16" t="n"/>
      <c r="AN517" s="16" t="n"/>
      <c r="AO517" s="16" t="n"/>
      <c r="AP517" s="16" t="n"/>
      <c r="AQ517" s="16" t="n"/>
      <c r="AR517" s="16" t="n"/>
      <c r="AS517" s="16" t="n"/>
      <c r="AT517" s="16" t="n"/>
      <c r="AU517" s="16" t="n"/>
      <c r="AV517" s="16" t="n"/>
      <c r="AW517" s="16" t="n"/>
      <c r="AX517" s="16" t="n"/>
      <c r="AY517" s="16" t="n"/>
      <c r="AZ517" s="16" t="n"/>
      <c r="BA517" s="16" t="n"/>
      <c r="BB517" s="16" t="n"/>
      <c r="BC517" s="16" t="n"/>
      <c r="BD517" s="16" t="n"/>
      <c r="BE517" s="16" t="n"/>
      <c r="BF517" s="16" t="n"/>
      <c r="BG517" s="16" t="n"/>
      <c r="BH517" s="16" t="n"/>
      <c r="BI517" s="16" t="n"/>
      <c r="BJ517" s="16" t="n"/>
      <c r="BK517" s="16" t="n"/>
      <c r="BL517" s="16" t="n"/>
      <c r="BM517" s="16" t="n"/>
    </row>
    <row r="518" ht="13.5" customHeight="1" s="251">
      <c r="A518" s="16" t="n"/>
      <c r="B518" s="16" t="n"/>
      <c r="C518" s="16" t="n"/>
      <c r="D518" s="16" t="n"/>
      <c r="E518" s="16" t="n"/>
      <c r="F518" s="16" t="n"/>
      <c r="G518" s="16" t="n"/>
      <c r="H518" s="16" t="n"/>
      <c r="I518" s="16" t="n"/>
      <c r="J518" s="16" t="n"/>
      <c r="K518" s="16" t="n"/>
      <c r="L518" s="16" t="n"/>
      <c r="M518" s="16" t="n"/>
      <c r="N518" s="16" t="n"/>
      <c r="O518" s="16" t="n"/>
      <c r="P518" s="16" t="n"/>
      <c r="Q518" s="16" t="n"/>
      <c r="R518" s="16" t="n"/>
      <c r="S518" s="16" t="n"/>
      <c r="T518" s="16" t="n"/>
      <c r="U518" s="16" t="n"/>
      <c r="V518" s="16" t="n"/>
      <c r="W518" s="16" t="n"/>
      <c r="X518" s="16" t="n"/>
      <c r="Y518" s="16" t="n"/>
      <c r="Z518" s="16" t="n"/>
      <c r="AA518" s="16" t="n"/>
      <c r="AB518" s="16" t="n"/>
      <c r="AC518" s="16" t="n"/>
      <c r="AD518" s="16" t="n"/>
      <c r="AE518" s="16" t="n"/>
      <c r="AF518" s="16" t="n"/>
      <c r="AG518" s="16" t="n"/>
      <c r="AH518" s="16" t="n"/>
      <c r="AI518" s="16" t="n"/>
      <c r="AJ518" s="16" t="n"/>
      <c r="AK518" s="16" t="n"/>
      <c r="AL518" s="16" t="n"/>
      <c r="AM518" s="16" t="n"/>
      <c r="AN518" s="16" t="n"/>
      <c r="AO518" s="16" t="n"/>
      <c r="AP518" s="16" t="n"/>
      <c r="AQ518" s="16" t="n"/>
      <c r="AR518" s="16" t="n"/>
      <c r="AS518" s="16" t="n"/>
      <c r="AT518" s="16" t="n"/>
      <c r="AU518" s="16" t="n"/>
      <c r="AV518" s="16" t="n"/>
      <c r="AW518" s="16" t="n"/>
      <c r="AX518" s="16" t="n"/>
      <c r="AY518" s="16" t="n"/>
      <c r="AZ518" s="16" t="n"/>
      <c r="BA518" s="16" t="n"/>
      <c r="BB518" s="16" t="n"/>
      <c r="BC518" s="16" t="n"/>
      <c r="BD518" s="16" t="n"/>
      <c r="BE518" s="16" t="n"/>
      <c r="BF518" s="16" t="n"/>
      <c r="BG518" s="16" t="n"/>
      <c r="BH518" s="16" t="n"/>
      <c r="BI518" s="16" t="n"/>
      <c r="BJ518" s="16" t="n"/>
      <c r="BK518" s="16" t="n"/>
      <c r="BL518" s="16" t="n"/>
      <c r="BM518" s="16" t="n"/>
    </row>
    <row r="519" ht="13.5" customHeight="1" s="251">
      <c r="A519" s="16" t="n"/>
      <c r="B519" s="16" t="n"/>
      <c r="C519" s="16" t="n"/>
      <c r="D519" s="16" t="n"/>
      <c r="E519" s="16" t="n"/>
      <c r="F519" s="16" t="n"/>
      <c r="G519" s="16" t="n"/>
      <c r="H519" s="16" t="n"/>
      <c r="I519" s="16" t="n"/>
      <c r="J519" s="16" t="n"/>
      <c r="K519" s="16" t="n"/>
      <c r="L519" s="16" t="n"/>
      <c r="M519" s="16" t="n"/>
      <c r="N519" s="16" t="n"/>
      <c r="O519" s="16" t="n"/>
      <c r="P519" s="16" t="n"/>
      <c r="Q519" s="16" t="n"/>
      <c r="R519" s="16" t="n"/>
      <c r="S519" s="16" t="n"/>
      <c r="T519" s="16" t="n"/>
      <c r="U519" s="16" t="n"/>
      <c r="V519" s="16" t="n"/>
      <c r="W519" s="16" t="n"/>
      <c r="X519" s="16" t="n"/>
      <c r="Y519" s="16" t="n"/>
      <c r="Z519" s="16" t="n"/>
      <c r="AA519" s="16" t="n"/>
      <c r="AB519" s="16" t="n"/>
      <c r="AC519" s="16" t="n"/>
      <c r="AD519" s="16" t="n"/>
      <c r="AE519" s="16" t="n"/>
      <c r="AF519" s="16" t="n"/>
      <c r="AG519" s="16" t="n"/>
      <c r="AH519" s="16" t="n"/>
      <c r="AI519" s="16" t="n"/>
      <c r="AJ519" s="16" t="n"/>
      <c r="AK519" s="16" t="n"/>
      <c r="AL519" s="16" t="n"/>
      <c r="AM519" s="16" t="n"/>
      <c r="AN519" s="16" t="n"/>
      <c r="AO519" s="16" t="n"/>
      <c r="AP519" s="16" t="n"/>
      <c r="AQ519" s="16" t="n"/>
      <c r="AR519" s="16" t="n"/>
      <c r="AS519" s="16" t="n"/>
      <c r="AT519" s="16" t="n"/>
      <c r="AU519" s="16" t="n"/>
      <c r="AV519" s="16" t="n"/>
      <c r="AW519" s="16" t="n"/>
      <c r="AX519" s="16" t="n"/>
      <c r="AY519" s="16" t="n"/>
      <c r="AZ519" s="16" t="n"/>
      <c r="BA519" s="16" t="n"/>
      <c r="BB519" s="16" t="n"/>
      <c r="BC519" s="16" t="n"/>
      <c r="BD519" s="16" t="n"/>
      <c r="BE519" s="16" t="n"/>
      <c r="BF519" s="16" t="n"/>
      <c r="BG519" s="16" t="n"/>
      <c r="BH519" s="16" t="n"/>
      <c r="BI519" s="16" t="n"/>
      <c r="BJ519" s="16" t="n"/>
      <c r="BK519" s="16" t="n"/>
      <c r="BL519" s="16" t="n"/>
      <c r="BM519" s="16" t="n"/>
    </row>
    <row r="520" ht="13.5" customHeight="1" s="251">
      <c r="A520" s="16" t="n"/>
      <c r="B520" s="16" t="n"/>
      <c r="C520" s="16" t="n"/>
      <c r="D520" s="16" t="n"/>
      <c r="E520" s="16" t="n"/>
      <c r="F520" s="16" t="n"/>
      <c r="G520" s="16" t="n"/>
      <c r="H520" s="16" t="n"/>
      <c r="I520" s="16" t="n"/>
      <c r="J520" s="16" t="n"/>
      <c r="K520" s="16" t="n"/>
      <c r="L520" s="16" t="n"/>
      <c r="M520" s="16" t="n"/>
      <c r="N520" s="16" t="n"/>
      <c r="O520" s="16" t="n"/>
      <c r="P520" s="16" t="n"/>
      <c r="Q520" s="16" t="n"/>
      <c r="R520" s="16" t="n"/>
      <c r="S520" s="16" t="n"/>
      <c r="T520" s="16" t="n"/>
      <c r="U520" s="16" t="n"/>
      <c r="V520" s="16" t="n"/>
      <c r="W520" s="16" t="n"/>
      <c r="X520" s="16" t="n"/>
      <c r="Y520" s="16" t="n"/>
      <c r="Z520" s="16" t="n"/>
      <c r="AA520" s="16" t="n"/>
      <c r="AB520" s="16" t="n"/>
      <c r="AC520" s="16" t="n"/>
      <c r="AD520" s="16" t="n"/>
      <c r="AE520" s="16" t="n"/>
      <c r="AF520" s="16" t="n"/>
      <c r="AG520" s="16" t="n"/>
      <c r="AH520" s="16" t="n"/>
      <c r="AI520" s="16" t="n"/>
      <c r="AJ520" s="16" t="n"/>
      <c r="AK520" s="16" t="n"/>
      <c r="AL520" s="16" t="n"/>
      <c r="AM520" s="16" t="n"/>
      <c r="AN520" s="16" t="n"/>
      <c r="AO520" s="16" t="n"/>
      <c r="AP520" s="16" t="n"/>
      <c r="AQ520" s="16" t="n"/>
      <c r="AR520" s="16" t="n"/>
      <c r="AS520" s="16" t="n"/>
      <c r="AT520" s="16" t="n"/>
      <c r="AU520" s="16" t="n"/>
      <c r="AV520" s="16" t="n"/>
      <c r="AW520" s="16" t="n"/>
      <c r="AX520" s="16" t="n"/>
      <c r="AY520" s="16" t="n"/>
      <c r="AZ520" s="16" t="n"/>
      <c r="BA520" s="16" t="n"/>
      <c r="BB520" s="16" t="n"/>
      <c r="BC520" s="16" t="n"/>
      <c r="BD520" s="16" t="n"/>
      <c r="BE520" s="16" t="n"/>
      <c r="BF520" s="16" t="n"/>
      <c r="BG520" s="16" t="n"/>
      <c r="BH520" s="16" t="n"/>
      <c r="BI520" s="16" t="n"/>
      <c r="BJ520" s="16" t="n"/>
      <c r="BK520" s="16" t="n"/>
      <c r="BL520" s="16" t="n"/>
      <c r="BM520" s="16" t="n"/>
    </row>
    <row r="521" ht="13.5" customHeight="1" s="251">
      <c r="A521" s="16" t="n"/>
      <c r="B521" s="16" t="n"/>
      <c r="C521" s="16" t="n"/>
      <c r="D521" s="16" t="n"/>
      <c r="E521" s="16" t="n"/>
      <c r="F521" s="16" t="n"/>
      <c r="G521" s="16" t="n"/>
      <c r="H521" s="16" t="n"/>
      <c r="I521" s="16" t="n"/>
      <c r="J521" s="16" t="n"/>
      <c r="K521" s="16" t="n"/>
      <c r="L521" s="16" t="n"/>
      <c r="M521" s="16" t="n"/>
      <c r="N521" s="16" t="n"/>
      <c r="O521" s="16" t="n"/>
      <c r="P521" s="16" t="n"/>
      <c r="Q521" s="16" t="n"/>
      <c r="R521" s="16" t="n"/>
      <c r="S521" s="16" t="n"/>
      <c r="T521" s="16" t="n"/>
      <c r="U521" s="16" t="n"/>
      <c r="V521" s="16" t="n"/>
      <c r="W521" s="16" t="n"/>
      <c r="X521" s="16" t="n"/>
      <c r="Y521" s="16" t="n"/>
      <c r="Z521" s="16" t="n"/>
      <c r="AA521" s="16" t="n"/>
      <c r="AB521" s="16" t="n"/>
      <c r="AC521" s="16" t="n"/>
      <c r="AD521" s="16" t="n"/>
      <c r="AE521" s="16" t="n"/>
      <c r="AF521" s="16" t="n"/>
      <c r="AG521" s="16" t="n"/>
      <c r="AH521" s="16" t="n"/>
      <c r="AI521" s="16" t="n"/>
      <c r="AJ521" s="16" t="n"/>
      <c r="AK521" s="16" t="n"/>
      <c r="AL521" s="16" t="n"/>
      <c r="AM521" s="16" t="n"/>
      <c r="AN521" s="16" t="n"/>
      <c r="AO521" s="16" t="n"/>
      <c r="AP521" s="16" t="n"/>
      <c r="AQ521" s="16" t="n"/>
      <c r="AR521" s="16" t="n"/>
      <c r="AS521" s="16" t="n"/>
      <c r="AT521" s="16" t="n"/>
      <c r="AU521" s="16" t="n"/>
      <c r="AV521" s="16" t="n"/>
      <c r="AW521" s="16" t="n"/>
      <c r="AX521" s="16" t="n"/>
      <c r="AY521" s="16" t="n"/>
      <c r="AZ521" s="16" t="n"/>
      <c r="BA521" s="16" t="n"/>
      <c r="BB521" s="16" t="n"/>
      <c r="BC521" s="16" t="n"/>
      <c r="BD521" s="16" t="n"/>
      <c r="BE521" s="16" t="n"/>
      <c r="BF521" s="16" t="n"/>
      <c r="BG521" s="16" t="n"/>
      <c r="BH521" s="16" t="n"/>
      <c r="BI521" s="16" t="n"/>
      <c r="BJ521" s="16" t="n"/>
      <c r="BK521" s="16" t="n"/>
      <c r="BL521" s="16" t="n"/>
      <c r="BM521" s="16" t="n"/>
    </row>
    <row r="522" ht="13.5" customHeight="1" s="251">
      <c r="A522" s="16" t="n"/>
      <c r="B522" s="16" t="n"/>
      <c r="C522" s="16" t="n"/>
      <c r="D522" s="16" t="n"/>
      <c r="E522" s="16" t="n"/>
      <c r="F522" s="16" t="n"/>
      <c r="G522" s="16" t="n"/>
      <c r="H522" s="16" t="n"/>
      <c r="I522" s="16" t="n"/>
      <c r="J522" s="16" t="n"/>
      <c r="K522" s="16" t="n"/>
      <c r="L522" s="16" t="n"/>
      <c r="M522" s="16" t="n"/>
      <c r="N522" s="16" t="n"/>
      <c r="O522" s="16" t="n"/>
      <c r="P522" s="16" t="n"/>
      <c r="Q522" s="16" t="n"/>
      <c r="R522" s="16" t="n"/>
      <c r="S522" s="16" t="n"/>
      <c r="T522" s="16" t="n"/>
      <c r="U522" s="16" t="n"/>
      <c r="V522" s="16" t="n"/>
      <c r="W522" s="16" t="n"/>
      <c r="X522" s="16" t="n"/>
      <c r="Y522" s="16" t="n"/>
      <c r="Z522" s="16" t="n"/>
      <c r="AA522" s="16" t="n"/>
      <c r="AB522" s="16" t="n"/>
      <c r="AC522" s="16" t="n"/>
      <c r="AD522" s="16" t="n"/>
      <c r="AE522" s="16" t="n"/>
      <c r="AF522" s="16" t="n"/>
      <c r="AG522" s="16" t="n"/>
      <c r="AH522" s="16" t="n"/>
      <c r="AI522" s="16" t="n"/>
      <c r="AJ522" s="16" t="n"/>
      <c r="AK522" s="16" t="n"/>
      <c r="AL522" s="16" t="n"/>
      <c r="AM522" s="16" t="n"/>
      <c r="AN522" s="16" t="n"/>
      <c r="AO522" s="16" t="n"/>
      <c r="AP522" s="16" t="n"/>
      <c r="AQ522" s="16" t="n"/>
      <c r="AR522" s="16" t="n"/>
      <c r="AS522" s="16" t="n"/>
      <c r="AT522" s="16" t="n"/>
      <c r="AU522" s="16" t="n"/>
      <c r="AV522" s="16" t="n"/>
      <c r="AW522" s="16" t="n"/>
      <c r="AX522" s="16" t="n"/>
      <c r="AY522" s="16" t="n"/>
      <c r="AZ522" s="16" t="n"/>
      <c r="BA522" s="16" t="n"/>
      <c r="BB522" s="16" t="n"/>
      <c r="BC522" s="16" t="n"/>
      <c r="BD522" s="16" t="n"/>
      <c r="BE522" s="16" t="n"/>
      <c r="BF522" s="16" t="n"/>
      <c r="BG522" s="16" t="n"/>
      <c r="BH522" s="16" t="n"/>
      <c r="BI522" s="16" t="n"/>
      <c r="BJ522" s="16" t="n"/>
      <c r="BK522" s="16" t="n"/>
      <c r="BL522" s="16" t="n"/>
      <c r="BM522" s="16" t="n"/>
    </row>
    <row r="523" ht="13.5" customHeight="1" s="251">
      <c r="A523" s="16" t="n"/>
      <c r="B523" s="16" t="n"/>
      <c r="C523" s="16" t="n"/>
      <c r="D523" s="16" t="n"/>
      <c r="E523" s="16" t="n"/>
      <c r="F523" s="16" t="n"/>
      <c r="G523" s="16" t="n"/>
      <c r="H523" s="16" t="n"/>
      <c r="I523" s="16" t="n"/>
      <c r="J523" s="16" t="n"/>
      <c r="K523" s="16" t="n"/>
      <c r="L523" s="16" t="n"/>
      <c r="M523" s="16" t="n"/>
      <c r="N523" s="16" t="n"/>
      <c r="O523" s="16" t="n"/>
      <c r="P523" s="16" t="n"/>
      <c r="Q523" s="16" t="n"/>
      <c r="R523" s="16" t="n"/>
      <c r="S523" s="16" t="n"/>
      <c r="T523" s="16" t="n"/>
      <c r="U523" s="16" t="n"/>
      <c r="V523" s="16" t="n"/>
      <c r="W523" s="16" t="n"/>
      <c r="X523" s="16" t="n"/>
      <c r="Y523" s="16" t="n"/>
      <c r="Z523" s="16" t="n"/>
      <c r="AA523" s="16" t="n"/>
      <c r="AB523" s="16" t="n"/>
      <c r="AC523" s="16" t="n"/>
      <c r="AD523" s="16" t="n"/>
      <c r="AE523" s="16" t="n"/>
      <c r="AF523" s="16" t="n"/>
      <c r="AG523" s="16" t="n"/>
      <c r="AH523" s="16" t="n"/>
      <c r="AI523" s="16" t="n"/>
      <c r="AJ523" s="16" t="n"/>
      <c r="AK523" s="16" t="n"/>
      <c r="AL523" s="16" t="n"/>
      <c r="AM523" s="16" t="n"/>
      <c r="AN523" s="16" t="n"/>
      <c r="AO523" s="16" t="n"/>
      <c r="AP523" s="16" t="n"/>
      <c r="AQ523" s="16" t="n"/>
      <c r="AR523" s="16" t="n"/>
      <c r="AS523" s="16" t="n"/>
      <c r="AT523" s="16" t="n"/>
      <c r="AU523" s="16" t="n"/>
      <c r="AV523" s="16" t="n"/>
      <c r="AW523" s="16" t="n"/>
      <c r="AX523" s="16" t="n"/>
      <c r="AY523" s="16" t="n"/>
      <c r="AZ523" s="16" t="n"/>
      <c r="BA523" s="16" t="n"/>
      <c r="BB523" s="16" t="n"/>
      <c r="BC523" s="16" t="n"/>
      <c r="BD523" s="16" t="n"/>
      <c r="BE523" s="16" t="n"/>
      <c r="BF523" s="16" t="n"/>
      <c r="BG523" s="16" t="n"/>
      <c r="BH523" s="16" t="n"/>
      <c r="BI523" s="16" t="n"/>
      <c r="BJ523" s="16" t="n"/>
      <c r="BK523" s="16" t="n"/>
      <c r="BL523" s="16" t="n"/>
      <c r="BM523" s="16" t="n"/>
    </row>
    <row r="524" ht="13.5" customHeight="1" s="251">
      <c r="A524" s="16" t="n"/>
      <c r="B524" s="16" t="n"/>
      <c r="C524" s="16" t="n"/>
      <c r="D524" s="16" t="n"/>
      <c r="E524" s="16" t="n"/>
      <c r="F524" s="16" t="n"/>
      <c r="G524" s="16" t="n"/>
      <c r="H524" s="16" t="n"/>
      <c r="I524" s="16" t="n"/>
      <c r="J524" s="16" t="n"/>
      <c r="K524" s="16" t="n"/>
      <c r="L524" s="16" t="n"/>
      <c r="M524" s="16" t="n"/>
      <c r="N524" s="16" t="n"/>
      <c r="O524" s="16" t="n"/>
      <c r="P524" s="16" t="n"/>
      <c r="Q524" s="16" t="n"/>
      <c r="R524" s="16" t="n"/>
      <c r="S524" s="16" t="n"/>
      <c r="T524" s="16" t="n"/>
      <c r="U524" s="16" t="n"/>
      <c r="V524" s="16" t="n"/>
      <c r="W524" s="16" t="n"/>
      <c r="X524" s="16" t="n"/>
      <c r="Y524" s="16" t="n"/>
      <c r="Z524" s="16" t="n"/>
      <c r="AA524" s="16" t="n"/>
      <c r="AB524" s="16" t="n"/>
      <c r="AC524" s="16" t="n"/>
      <c r="AD524" s="16" t="n"/>
      <c r="AE524" s="16" t="n"/>
      <c r="AF524" s="16" t="n"/>
      <c r="AG524" s="16" t="n"/>
      <c r="AH524" s="16" t="n"/>
      <c r="AI524" s="16" t="n"/>
      <c r="AJ524" s="16" t="n"/>
      <c r="AK524" s="16" t="n"/>
      <c r="AL524" s="16" t="n"/>
      <c r="AM524" s="16" t="n"/>
      <c r="AN524" s="16" t="n"/>
      <c r="AO524" s="16" t="n"/>
      <c r="AP524" s="16" t="n"/>
      <c r="AQ524" s="16" t="n"/>
      <c r="AR524" s="16" t="n"/>
      <c r="AS524" s="16" t="n"/>
      <c r="AT524" s="16" t="n"/>
      <c r="AU524" s="16" t="n"/>
      <c r="AV524" s="16" t="n"/>
      <c r="AW524" s="16" t="n"/>
      <c r="AX524" s="16" t="n"/>
      <c r="AY524" s="16" t="n"/>
      <c r="AZ524" s="16" t="n"/>
      <c r="BA524" s="16" t="n"/>
      <c r="BB524" s="16" t="n"/>
      <c r="BC524" s="16" t="n"/>
      <c r="BD524" s="16" t="n"/>
      <c r="BE524" s="16" t="n"/>
      <c r="BF524" s="16" t="n"/>
      <c r="BG524" s="16" t="n"/>
      <c r="BH524" s="16" t="n"/>
      <c r="BI524" s="16" t="n"/>
      <c r="BJ524" s="16" t="n"/>
      <c r="BK524" s="16" t="n"/>
      <c r="BL524" s="16" t="n"/>
      <c r="BM524" s="16" t="n"/>
    </row>
    <row r="525" ht="13.5" customHeight="1" s="251">
      <c r="A525" s="16" t="n"/>
      <c r="B525" s="16" t="n"/>
      <c r="C525" s="16" t="n"/>
      <c r="D525" s="16" t="n"/>
      <c r="E525" s="16" t="n"/>
      <c r="F525" s="16" t="n"/>
      <c r="G525" s="16" t="n"/>
      <c r="H525" s="16" t="n"/>
      <c r="I525" s="16" t="n"/>
      <c r="J525" s="16" t="n"/>
      <c r="K525" s="16" t="n"/>
      <c r="L525" s="16" t="n"/>
      <c r="M525" s="16" t="n"/>
      <c r="N525" s="16" t="n"/>
      <c r="O525" s="16" t="n"/>
      <c r="P525" s="16" t="n"/>
      <c r="Q525" s="16" t="n"/>
      <c r="R525" s="16" t="n"/>
      <c r="S525" s="16" t="n"/>
      <c r="T525" s="16" t="n"/>
      <c r="U525" s="16" t="n"/>
      <c r="V525" s="16" t="n"/>
      <c r="W525" s="16" t="n"/>
      <c r="X525" s="16" t="n"/>
      <c r="Y525" s="16" t="n"/>
      <c r="Z525" s="16" t="n"/>
      <c r="AA525" s="16" t="n"/>
      <c r="AB525" s="16" t="n"/>
      <c r="AC525" s="16" t="n"/>
      <c r="AD525" s="16" t="n"/>
      <c r="AE525" s="16" t="n"/>
      <c r="AF525" s="16" t="n"/>
      <c r="AG525" s="16" t="n"/>
      <c r="AH525" s="16" t="n"/>
      <c r="AI525" s="16" t="n"/>
      <c r="AJ525" s="16" t="n"/>
      <c r="AK525" s="16" t="n"/>
      <c r="AL525" s="16" t="n"/>
      <c r="AM525" s="16" t="n"/>
      <c r="AN525" s="16" t="n"/>
      <c r="AO525" s="16" t="n"/>
      <c r="AP525" s="16" t="n"/>
      <c r="AQ525" s="16" t="n"/>
      <c r="AR525" s="16" t="n"/>
      <c r="AS525" s="16" t="n"/>
      <c r="AT525" s="16" t="n"/>
      <c r="AU525" s="16" t="n"/>
      <c r="AV525" s="16" t="n"/>
      <c r="AW525" s="16" t="n"/>
      <c r="AX525" s="16" t="n"/>
      <c r="AY525" s="16" t="n"/>
      <c r="AZ525" s="16" t="n"/>
      <c r="BA525" s="16" t="n"/>
      <c r="BB525" s="16" t="n"/>
      <c r="BC525" s="16" t="n"/>
      <c r="BD525" s="16" t="n"/>
      <c r="BE525" s="16" t="n"/>
      <c r="BF525" s="16" t="n"/>
      <c r="BG525" s="16" t="n"/>
      <c r="BH525" s="16" t="n"/>
      <c r="BI525" s="16" t="n"/>
      <c r="BJ525" s="16" t="n"/>
      <c r="BK525" s="16" t="n"/>
      <c r="BL525" s="16" t="n"/>
      <c r="BM525" s="16" t="n"/>
    </row>
    <row r="526" ht="13.5" customHeight="1" s="251">
      <c r="A526" s="16" t="n"/>
      <c r="B526" s="16" t="n"/>
      <c r="C526" s="16" t="n"/>
      <c r="D526" s="16" t="n"/>
      <c r="E526" s="16" t="n"/>
      <c r="F526" s="16" t="n"/>
      <c r="G526" s="16" t="n"/>
      <c r="H526" s="16" t="n"/>
      <c r="I526" s="16" t="n"/>
      <c r="J526" s="16" t="n"/>
      <c r="K526" s="16" t="n"/>
      <c r="L526" s="16" t="n"/>
      <c r="M526" s="16" t="n"/>
      <c r="N526" s="16" t="n"/>
      <c r="O526" s="16" t="n"/>
      <c r="P526" s="16" t="n"/>
      <c r="Q526" s="16" t="n"/>
      <c r="R526" s="16" t="n"/>
      <c r="S526" s="16" t="n"/>
      <c r="T526" s="16" t="n"/>
      <c r="U526" s="16" t="n"/>
      <c r="V526" s="16" t="n"/>
      <c r="W526" s="16" t="n"/>
      <c r="X526" s="16" t="n"/>
      <c r="Y526" s="16" t="n"/>
      <c r="Z526" s="16" t="n"/>
      <c r="AA526" s="16" t="n"/>
      <c r="AB526" s="16" t="n"/>
      <c r="AC526" s="16" t="n"/>
      <c r="AD526" s="16" t="n"/>
      <c r="AE526" s="16" t="n"/>
      <c r="AF526" s="16" t="n"/>
      <c r="AG526" s="16" t="n"/>
      <c r="AH526" s="16" t="n"/>
      <c r="AI526" s="16" t="n"/>
      <c r="AJ526" s="16" t="n"/>
      <c r="AK526" s="16" t="n"/>
      <c r="AL526" s="16" t="n"/>
      <c r="AM526" s="16" t="n"/>
      <c r="AN526" s="16" t="n"/>
      <c r="AO526" s="16" t="n"/>
      <c r="AP526" s="16" t="n"/>
      <c r="AQ526" s="16" t="n"/>
      <c r="AR526" s="16" t="n"/>
      <c r="AS526" s="16" t="n"/>
      <c r="AT526" s="16" t="n"/>
      <c r="AU526" s="16" t="n"/>
      <c r="AV526" s="16" t="n"/>
      <c r="AW526" s="16" t="n"/>
      <c r="AX526" s="16" t="n"/>
      <c r="AY526" s="16" t="n"/>
      <c r="AZ526" s="16" t="n"/>
      <c r="BA526" s="16" t="n"/>
      <c r="BB526" s="16" t="n"/>
      <c r="BC526" s="16" t="n"/>
      <c r="BD526" s="16" t="n"/>
      <c r="BE526" s="16" t="n"/>
      <c r="BF526" s="16" t="n"/>
      <c r="BG526" s="16" t="n"/>
      <c r="BH526" s="16" t="n"/>
      <c r="BI526" s="16" t="n"/>
      <c r="BJ526" s="16" t="n"/>
      <c r="BK526" s="16" t="n"/>
      <c r="BL526" s="16" t="n"/>
      <c r="BM526" s="16" t="n"/>
    </row>
    <row r="527" ht="13.5" customHeight="1" s="251">
      <c r="A527" s="16" t="n"/>
      <c r="B527" s="16" t="n"/>
      <c r="C527" s="16" t="n"/>
      <c r="D527" s="16" t="n"/>
      <c r="E527" s="16" t="n"/>
      <c r="F527" s="16" t="n"/>
      <c r="G527" s="16" t="n"/>
      <c r="H527" s="16" t="n"/>
      <c r="I527" s="16" t="n"/>
      <c r="J527" s="16" t="n"/>
      <c r="K527" s="16" t="n"/>
      <c r="L527" s="16" t="n"/>
      <c r="M527" s="16" t="n"/>
      <c r="N527" s="16" t="n"/>
      <c r="O527" s="16" t="n"/>
      <c r="P527" s="16" t="n"/>
      <c r="Q527" s="16" t="n"/>
      <c r="R527" s="16" t="n"/>
      <c r="S527" s="16" t="n"/>
      <c r="T527" s="16" t="n"/>
      <c r="U527" s="16" t="n"/>
      <c r="V527" s="16" t="n"/>
      <c r="W527" s="16" t="n"/>
      <c r="X527" s="16" t="n"/>
      <c r="Y527" s="16" t="n"/>
      <c r="Z527" s="16" t="n"/>
      <c r="AA527" s="16" t="n"/>
      <c r="AB527" s="16" t="n"/>
      <c r="AC527" s="16" t="n"/>
      <c r="AD527" s="16" t="n"/>
      <c r="AE527" s="16" t="n"/>
      <c r="AF527" s="16" t="n"/>
      <c r="AG527" s="16" t="n"/>
      <c r="AH527" s="16" t="n"/>
      <c r="AI527" s="16" t="n"/>
      <c r="AJ527" s="16" t="n"/>
      <c r="AK527" s="16" t="n"/>
      <c r="AL527" s="16" t="n"/>
      <c r="AM527" s="16" t="n"/>
      <c r="AN527" s="16" t="n"/>
      <c r="AO527" s="16" t="n"/>
      <c r="AP527" s="16" t="n"/>
      <c r="AQ527" s="16" t="n"/>
      <c r="AR527" s="16" t="n"/>
      <c r="AS527" s="16" t="n"/>
      <c r="AT527" s="16" t="n"/>
      <c r="AU527" s="16" t="n"/>
      <c r="AV527" s="16" t="n"/>
      <c r="AW527" s="16" t="n"/>
      <c r="AX527" s="16" t="n"/>
      <c r="AY527" s="16" t="n"/>
      <c r="AZ527" s="16" t="n"/>
      <c r="BA527" s="16" t="n"/>
      <c r="BB527" s="16" t="n"/>
      <c r="BC527" s="16" t="n"/>
      <c r="BD527" s="16" t="n"/>
      <c r="BE527" s="16" t="n"/>
      <c r="BF527" s="16" t="n"/>
      <c r="BG527" s="16" t="n"/>
      <c r="BH527" s="16" t="n"/>
      <c r="BI527" s="16" t="n"/>
      <c r="BJ527" s="16" t="n"/>
      <c r="BK527" s="16" t="n"/>
      <c r="BL527" s="16" t="n"/>
      <c r="BM527" s="16" t="n"/>
    </row>
    <row r="528" ht="13.5" customHeight="1" s="251">
      <c r="A528" s="16" t="n"/>
      <c r="B528" s="16" t="n"/>
      <c r="C528" s="16" t="n"/>
      <c r="D528" s="16" t="n"/>
      <c r="E528" s="16" t="n"/>
      <c r="F528" s="16" t="n"/>
      <c r="G528" s="16" t="n"/>
      <c r="H528" s="16" t="n"/>
      <c r="I528" s="16" t="n"/>
      <c r="J528" s="16" t="n"/>
      <c r="K528" s="16" t="n"/>
      <c r="L528" s="16" t="n"/>
      <c r="M528" s="16" t="n"/>
      <c r="N528" s="16" t="n"/>
      <c r="O528" s="16" t="n"/>
      <c r="P528" s="16" t="n"/>
      <c r="Q528" s="16" t="n"/>
      <c r="R528" s="16" t="n"/>
      <c r="S528" s="16" t="n"/>
      <c r="T528" s="16" t="n"/>
      <c r="U528" s="16" t="n"/>
      <c r="V528" s="16" t="n"/>
      <c r="W528" s="16" t="n"/>
      <c r="X528" s="16" t="n"/>
      <c r="Y528" s="16" t="n"/>
      <c r="Z528" s="16" t="n"/>
      <c r="AA528" s="16" t="n"/>
      <c r="AB528" s="16" t="n"/>
      <c r="AC528" s="16" t="n"/>
      <c r="AD528" s="16" t="n"/>
      <c r="AE528" s="16" t="n"/>
      <c r="AF528" s="16" t="n"/>
      <c r="AG528" s="16" t="n"/>
      <c r="AH528" s="16" t="n"/>
      <c r="AI528" s="16" t="n"/>
      <c r="AJ528" s="16" t="n"/>
      <c r="AK528" s="16" t="n"/>
      <c r="AL528" s="16" t="n"/>
      <c r="AM528" s="16" t="n"/>
      <c r="AN528" s="16" t="n"/>
      <c r="AO528" s="16" t="n"/>
      <c r="AP528" s="16" t="n"/>
      <c r="AQ528" s="16" t="n"/>
      <c r="AR528" s="16" t="n"/>
      <c r="AS528" s="16" t="n"/>
      <c r="AT528" s="16" t="n"/>
      <c r="AU528" s="16" t="n"/>
      <c r="AV528" s="16" t="n"/>
      <c r="AW528" s="16" t="n"/>
      <c r="AX528" s="16" t="n"/>
      <c r="AY528" s="16" t="n"/>
      <c r="AZ528" s="16" t="n"/>
      <c r="BA528" s="16" t="n"/>
      <c r="BB528" s="16" t="n"/>
      <c r="BC528" s="16" t="n"/>
      <c r="BD528" s="16" t="n"/>
      <c r="BE528" s="16" t="n"/>
      <c r="BF528" s="16" t="n"/>
      <c r="BG528" s="16" t="n"/>
      <c r="BH528" s="16" t="n"/>
      <c r="BI528" s="16" t="n"/>
      <c r="BJ528" s="16" t="n"/>
      <c r="BK528" s="16" t="n"/>
      <c r="BL528" s="16" t="n"/>
      <c r="BM528" s="16" t="n"/>
    </row>
    <row r="529" ht="13.5" customHeight="1" s="251">
      <c r="A529" s="16" t="n"/>
      <c r="B529" s="16" t="n"/>
      <c r="C529" s="16" t="n"/>
      <c r="D529" s="16" t="n"/>
      <c r="E529" s="16" t="n"/>
      <c r="F529" s="16" t="n"/>
      <c r="G529" s="16" t="n"/>
      <c r="H529" s="16" t="n"/>
      <c r="I529" s="16" t="n"/>
      <c r="J529" s="16" t="n"/>
      <c r="K529" s="16" t="n"/>
      <c r="L529" s="16" t="n"/>
      <c r="M529" s="16" t="n"/>
      <c r="N529" s="16" t="n"/>
      <c r="O529" s="16" t="n"/>
      <c r="P529" s="16" t="n"/>
      <c r="Q529" s="16" t="n"/>
      <c r="R529" s="16" t="n"/>
      <c r="S529" s="16" t="n"/>
      <c r="T529" s="16" t="n"/>
      <c r="U529" s="16" t="n"/>
      <c r="V529" s="16" t="n"/>
      <c r="W529" s="16" t="n"/>
      <c r="X529" s="16" t="n"/>
      <c r="Y529" s="16" t="n"/>
      <c r="Z529" s="16" t="n"/>
      <c r="AA529" s="16" t="n"/>
      <c r="AB529" s="16" t="n"/>
      <c r="AC529" s="16" t="n"/>
      <c r="AD529" s="16" t="n"/>
      <c r="AE529" s="16" t="n"/>
      <c r="AF529" s="16" t="n"/>
      <c r="AG529" s="16" t="n"/>
      <c r="AH529" s="16" t="n"/>
      <c r="AI529" s="16" t="n"/>
      <c r="AJ529" s="16" t="n"/>
      <c r="AK529" s="16" t="n"/>
      <c r="AL529" s="16" t="n"/>
      <c r="AM529" s="16" t="n"/>
      <c r="AN529" s="16" t="n"/>
      <c r="AO529" s="16" t="n"/>
      <c r="AP529" s="16" t="n"/>
      <c r="AQ529" s="16" t="n"/>
      <c r="AR529" s="16" t="n"/>
      <c r="AS529" s="16" t="n"/>
      <c r="AT529" s="16" t="n"/>
      <c r="AU529" s="16" t="n"/>
      <c r="AV529" s="16" t="n"/>
      <c r="AW529" s="16" t="n"/>
      <c r="AX529" s="16" t="n"/>
      <c r="AY529" s="16" t="n"/>
      <c r="AZ529" s="16" t="n"/>
      <c r="BA529" s="16" t="n"/>
      <c r="BB529" s="16" t="n"/>
      <c r="BC529" s="16" t="n"/>
      <c r="BD529" s="16" t="n"/>
      <c r="BE529" s="16" t="n"/>
      <c r="BF529" s="16" t="n"/>
      <c r="BG529" s="16" t="n"/>
      <c r="BH529" s="16" t="n"/>
      <c r="BI529" s="16" t="n"/>
      <c r="BJ529" s="16" t="n"/>
      <c r="BK529" s="16" t="n"/>
      <c r="BL529" s="16" t="n"/>
      <c r="BM529" s="16" t="n"/>
    </row>
    <row r="530" ht="13.5" customHeight="1" s="251">
      <c r="A530" s="16" t="n"/>
      <c r="B530" s="16" t="n"/>
      <c r="C530" s="16" t="n"/>
      <c r="D530" s="16" t="n"/>
      <c r="E530" s="16" t="n"/>
      <c r="F530" s="16" t="n"/>
      <c r="G530" s="16" t="n"/>
      <c r="H530" s="16" t="n"/>
      <c r="I530" s="16" t="n"/>
      <c r="J530" s="16" t="n"/>
      <c r="K530" s="16" t="n"/>
      <c r="L530" s="16" t="n"/>
      <c r="M530" s="16" t="n"/>
      <c r="N530" s="16" t="n"/>
      <c r="O530" s="16" t="n"/>
      <c r="P530" s="16" t="n"/>
      <c r="Q530" s="16" t="n"/>
      <c r="R530" s="16" t="n"/>
      <c r="S530" s="16" t="n"/>
      <c r="T530" s="16" t="n"/>
      <c r="U530" s="16" t="n"/>
      <c r="V530" s="16" t="n"/>
      <c r="W530" s="16" t="n"/>
      <c r="X530" s="16" t="n"/>
      <c r="Y530" s="16" t="n"/>
      <c r="Z530" s="16" t="n"/>
      <c r="AA530" s="16" t="n"/>
      <c r="AB530" s="16" t="n"/>
      <c r="AC530" s="16" t="n"/>
      <c r="AD530" s="16" t="n"/>
      <c r="AE530" s="16" t="n"/>
      <c r="AF530" s="16" t="n"/>
      <c r="AG530" s="16" t="n"/>
      <c r="AH530" s="16" t="n"/>
      <c r="AI530" s="16" t="n"/>
      <c r="AJ530" s="16" t="n"/>
      <c r="AK530" s="16" t="n"/>
      <c r="AL530" s="16" t="n"/>
      <c r="AM530" s="16" t="n"/>
      <c r="AN530" s="16" t="n"/>
      <c r="AO530" s="16" t="n"/>
      <c r="AP530" s="16" t="n"/>
      <c r="AQ530" s="16" t="n"/>
      <c r="AR530" s="16" t="n"/>
      <c r="AS530" s="16" t="n"/>
      <c r="AT530" s="16" t="n"/>
      <c r="AU530" s="16" t="n"/>
      <c r="AV530" s="16" t="n"/>
      <c r="AW530" s="16" t="n"/>
      <c r="AX530" s="16" t="n"/>
      <c r="AY530" s="16" t="n"/>
      <c r="AZ530" s="16" t="n"/>
      <c r="BA530" s="16" t="n"/>
      <c r="BB530" s="16" t="n"/>
      <c r="BC530" s="16" t="n"/>
      <c r="BD530" s="16" t="n"/>
      <c r="BE530" s="16" t="n"/>
      <c r="BF530" s="16" t="n"/>
      <c r="BG530" s="16" t="n"/>
      <c r="BH530" s="16" t="n"/>
      <c r="BI530" s="16" t="n"/>
      <c r="BJ530" s="16" t="n"/>
      <c r="BK530" s="16" t="n"/>
      <c r="BL530" s="16" t="n"/>
      <c r="BM530" s="16" t="n"/>
    </row>
    <row r="531" ht="13.5" customHeight="1" s="251">
      <c r="A531" s="16" t="n"/>
      <c r="B531" s="16" t="n"/>
      <c r="C531" s="16" t="n"/>
      <c r="D531" s="16" t="n"/>
      <c r="E531" s="16" t="n"/>
      <c r="F531" s="16" t="n"/>
      <c r="G531" s="16" t="n"/>
      <c r="H531" s="16" t="n"/>
      <c r="I531" s="16" t="n"/>
      <c r="J531" s="16" t="n"/>
      <c r="K531" s="16" t="n"/>
      <c r="L531" s="16" t="n"/>
      <c r="M531" s="16" t="n"/>
      <c r="N531" s="16" t="n"/>
      <c r="O531" s="16" t="n"/>
      <c r="P531" s="16" t="n"/>
      <c r="Q531" s="16" t="n"/>
      <c r="R531" s="16" t="n"/>
      <c r="S531" s="16" t="n"/>
      <c r="T531" s="16" t="n"/>
      <c r="U531" s="16" t="n"/>
      <c r="V531" s="16" t="n"/>
      <c r="W531" s="16" t="n"/>
      <c r="X531" s="16" t="n"/>
      <c r="Y531" s="16" t="n"/>
      <c r="Z531" s="16" t="n"/>
      <c r="AA531" s="16" t="n"/>
      <c r="AB531" s="16" t="n"/>
      <c r="AC531" s="16" t="n"/>
      <c r="AD531" s="16" t="n"/>
      <c r="AE531" s="16" t="n"/>
      <c r="AF531" s="16" t="n"/>
      <c r="AG531" s="16" t="n"/>
      <c r="AH531" s="16" t="n"/>
      <c r="AI531" s="16" t="n"/>
      <c r="AJ531" s="16" t="n"/>
      <c r="AK531" s="16" t="n"/>
      <c r="AL531" s="16" t="n"/>
      <c r="AM531" s="16" t="n"/>
      <c r="AN531" s="16" t="n"/>
      <c r="AO531" s="16" t="n"/>
      <c r="AP531" s="16" t="n"/>
      <c r="AQ531" s="16" t="n"/>
      <c r="AR531" s="16" t="n"/>
      <c r="AS531" s="16" t="n"/>
      <c r="AT531" s="16" t="n"/>
      <c r="AU531" s="16" t="n"/>
      <c r="AV531" s="16" t="n"/>
      <c r="AW531" s="16" t="n"/>
      <c r="AX531" s="16" t="n"/>
      <c r="AY531" s="16" t="n"/>
      <c r="AZ531" s="16" t="n"/>
      <c r="BA531" s="16" t="n"/>
      <c r="BB531" s="16" t="n"/>
      <c r="BC531" s="16" t="n"/>
      <c r="BD531" s="16" t="n"/>
      <c r="BE531" s="16" t="n"/>
      <c r="BF531" s="16" t="n"/>
      <c r="BG531" s="16" t="n"/>
      <c r="BH531" s="16" t="n"/>
      <c r="BI531" s="16" t="n"/>
      <c r="BJ531" s="16" t="n"/>
      <c r="BK531" s="16" t="n"/>
      <c r="BL531" s="16" t="n"/>
      <c r="BM531" s="16" t="n"/>
    </row>
    <row r="532" ht="13.5" customHeight="1" s="251">
      <c r="A532" s="16" t="n"/>
      <c r="B532" s="16" t="n"/>
      <c r="C532" s="16" t="n"/>
      <c r="D532" s="16" t="n"/>
      <c r="E532" s="16" t="n"/>
      <c r="F532" s="16" t="n"/>
      <c r="G532" s="16" t="n"/>
      <c r="H532" s="16" t="n"/>
      <c r="I532" s="16" t="n"/>
      <c r="J532" s="16" t="n"/>
      <c r="K532" s="16" t="n"/>
      <c r="L532" s="16" t="n"/>
      <c r="M532" s="16" t="n"/>
      <c r="N532" s="16" t="n"/>
      <c r="O532" s="16" t="n"/>
      <c r="P532" s="16" t="n"/>
      <c r="Q532" s="16" t="n"/>
      <c r="R532" s="16" t="n"/>
      <c r="S532" s="16" t="n"/>
      <c r="T532" s="16" t="n"/>
      <c r="U532" s="16" t="n"/>
      <c r="V532" s="16" t="n"/>
      <c r="W532" s="16" t="n"/>
      <c r="X532" s="16" t="n"/>
      <c r="Y532" s="16" t="n"/>
      <c r="Z532" s="16" t="n"/>
      <c r="AA532" s="16" t="n"/>
      <c r="AB532" s="16" t="n"/>
      <c r="AC532" s="16" t="n"/>
      <c r="AD532" s="16" t="n"/>
      <c r="AE532" s="16" t="n"/>
      <c r="AF532" s="16" t="n"/>
      <c r="AG532" s="16" t="n"/>
      <c r="AH532" s="16" t="n"/>
      <c r="AI532" s="16" t="n"/>
      <c r="AJ532" s="16" t="n"/>
      <c r="AK532" s="16" t="n"/>
      <c r="AL532" s="16" t="n"/>
      <c r="AM532" s="16" t="n"/>
      <c r="AN532" s="16" t="n"/>
      <c r="AO532" s="16" t="n"/>
      <c r="AP532" s="16" t="n"/>
      <c r="AQ532" s="16" t="n"/>
      <c r="AR532" s="16" t="n"/>
      <c r="AS532" s="16" t="n"/>
      <c r="AT532" s="16" t="n"/>
      <c r="AU532" s="16" t="n"/>
      <c r="AV532" s="16" t="n"/>
      <c r="AW532" s="16" t="n"/>
      <c r="AX532" s="16" t="n"/>
      <c r="AY532" s="16" t="n"/>
      <c r="AZ532" s="16" t="n"/>
      <c r="BA532" s="16" t="n"/>
      <c r="BB532" s="16" t="n"/>
      <c r="BC532" s="16" t="n"/>
      <c r="BD532" s="16" t="n"/>
      <c r="BE532" s="16" t="n"/>
      <c r="BF532" s="16" t="n"/>
      <c r="BG532" s="16" t="n"/>
      <c r="BH532" s="16" t="n"/>
      <c r="BI532" s="16" t="n"/>
      <c r="BJ532" s="16" t="n"/>
      <c r="BK532" s="16" t="n"/>
      <c r="BL532" s="16" t="n"/>
      <c r="BM532" s="16" t="n"/>
    </row>
    <row r="533" ht="13.5" customHeight="1" s="251">
      <c r="A533" s="16" t="n"/>
      <c r="B533" s="16" t="n"/>
      <c r="C533" s="16" t="n"/>
      <c r="D533" s="16" t="n"/>
      <c r="E533" s="16" t="n"/>
      <c r="F533" s="16" t="n"/>
      <c r="G533" s="16" t="n"/>
      <c r="H533" s="16" t="n"/>
      <c r="I533" s="16" t="n"/>
      <c r="J533" s="16" t="n"/>
      <c r="K533" s="16" t="n"/>
      <c r="L533" s="16" t="n"/>
      <c r="M533" s="16" t="n"/>
      <c r="N533" s="16" t="n"/>
      <c r="O533" s="16" t="n"/>
      <c r="P533" s="16" t="n"/>
      <c r="Q533" s="16" t="n"/>
      <c r="R533" s="16" t="n"/>
      <c r="S533" s="16" t="n"/>
      <c r="T533" s="16" t="n"/>
      <c r="U533" s="16" t="n"/>
      <c r="V533" s="16" t="n"/>
      <c r="W533" s="16" t="n"/>
      <c r="X533" s="16" t="n"/>
      <c r="Y533" s="16" t="n"/>
      <c r="Z533" s="16" t="n"/>
      <c r="AA533" s="16" t="n"/>
      <c r="AB533" s="16" t="n"/>
      <c r="AC533" s="16" t="n"/>
      <c r="AD533" s="16" t="n"/>
      <c r="AE533" s="16" t="n"/>
      <c r="AF533" s="16" t="n"/>
      <c r="AG533" s="16" t="n"/>
      <c r="AH533" s="16" t="n"/>
      <c r="AI533" s="16" t="n"/>
      <c r="AJ533" s="16" t="n"/>
      <c r="AK533" s="16" t="n"/>
      <c r="AL533" s="16" t="n"/>
      <c r="AM533" s="16" t="n"/>
      <c r="AN533" s="16" t="n"/>
      <c r="AO533" s="16" t="n"/>
      <c r="AP533" s="16" t="n"/>
      <c r="AQ533" s="16" t="n"/>
      <c r="AR533" s="16" t="n"/>
      <c r="AS533" s="16" t="n"/>
      <c r="AT533" s="16" t="n"/>
      <c r="AU533" s="16" t="n"/>
      <c r="AV533" s="16" t="n"/>
      <c r="AW533" s="16" t="n"/>
      <c r="AX533" s="16" t="n"/>
      <c r="AY533" s="16" t="n"/>
      <c r="AZ533" s="16" t="n"/>
      <c r="BA533" s="16" t="n"/>
      <c r="BB533" s="16" t="n"/>
      <c r="BC533" s="16" t="n"/>
      <c r="BD533" s="16" t="n"/>
      <c r="BE533" s="16" t="n"/>
      <c r="BF533" s="16" t="n"/>
      <c r="BG533" s="16" t="n"/>
      <c r="BH533" s="16" t="n"/>
      <c r="BI533" s="16" t="n"/>
      <c r="BJ533" s="16" t="n"/>
      <c r="BK533" s="16" t="n"/>
      <c r="BL533" s="16" t="n"/>
      <c r="BM533" s="16" t="n"/>
    </row>
    <row r="534" ht="13.5" customHeight="1" s="251">
      <c r="A534" s="16" t="n"/>
      <c r="B534" s="16" t="n"/>
      <c r="C534" s="25" t="inlineStr">
        <is>
          <t>X</t>
        </is>
      </c>
      <c r="D534" s="16" t="n"/>
      <c r="E534" s="25" t="n"/>
      <c r="F534" s="16" t="n"/>
      <c r="G534" s="229" t="inlineStr">
        <is>
          <t>Data Sources for Default Inputs</t>
        </is>
      </c>
      <c r="AB534" s="16" t="n"/>
      <c r="AC534" s="16" t="n"/>
      <c r="AD534" s="16" t="n"/>
      <c r="AE534" s="16" t="n"/>
      <c r="AF534" s="16" t="n"/>
      <c r="AG534" s="16" t="n"/>
      <c r="AH534" s="16" t="n"/>
      <c r="AI534" s="16" t="n"/>
      <c r="AJ534" s="16" t="n"/>
      <c r="AK534" s="16" t="n"/>
      <c r="AL534" s="16" t="n"/>
      <c r="AM534" s="16" t="n"/>
      <c r="AN534" s="16" t="n"/>
      <c r="AO534" s="16" t="n"/>
      <c r="AP534" s="16" t="n"/>
      <c r="AQ534" s="16" t="n"/>
      <c r="AR534" s="16" t="n"/>
      <c r="AS534" s="16" t="n"/>
      <c r="AT534" s="16" t="n"/>
      <c r="AU534" s="16" t="n"/>
      <c r="AV534" s="16" t="n"/>
      <c r="AW534" s="16" t="n"/>
      <c r="AX534" s="16" t="n"/>
      <c r="AY534" s="16" t="n"/>
      <c r="AZ534" s="16" t="n"/>
      <c r="BA534" s="16" t="n"/>
      <c r="BB534" s="16" t="n"/>
      <c r="BC534" s="16" t="n"/>
      <c r="BD534" s="16" t="n"/>
      <c r="BE534" s="16" t="n"/>
      <c r="BF534" s="16" t="n"/>
      <c r="BG534" s="16" t="n"/>
      <c r="BH534" s="16" t="n"/>
      <c r="BI534" s="16" t="n"/>
      <c r="BJ534" s="16" t="n"/>
      <c r="BK534" s="16" t="n"/>
      <c r="BL534" s="16" t="n"/>
      <c r="BM534" s="16" t="n"/>
    </row>
    <row r="535" ht="13.5" customHeight="1" s="251">
      <c r="A535" s="16" t="n"/>
      <c r="B535" s="16" t="n"/>
      <c r="C535" s="16" t="n"/>
      <c r="D535" s="16" t="n"/>
      <c r="E535" s="16" t="n"/>
      <c r="F535" s="16" t="n"/>
      <c r="G535" s="16" t="n"/>
      <c r="H535" s="16" t="n"/>
      <c r="I535" s="16" t="n"/>
      <c r="J535" s="16" t="n"/>
      <c r="K535" s="16" t="n"/>
      <c r="L535" s="16" t="n"/>
      <c r="M535" s="16" t="n"/>
      <c r="N535" s="16" t="n"/>
      <c r="O535" s="16" t="n"/>
      <c r="P535" s="16" t="n"/>
      <c r="Q535" s="16" t="n"/>
      <c r="R535" s="16" t="n"/>
      <c r="S535" s="16" t="n"/>
      <c r="T535" s="16" t="n"/>
      <c r="U535" s="16" t="n"/>
      <c r="V535" s="16" t="n"/>
      <c r="W535" s="16" t="n"/>
      <c r="X535" s="16" t="n"/>
      <c r="Y535" s="16" t="n"/>
      <c r="Z535" s="16" t="n"/>
      <c r="AA535" s="16" t="n"/>
      <c r="AB535" s="16" t="n"/>
      <c r="AC535" s="16" t="n"/>
      <c r="AD535" s="16" t="n"/>
      <c r="AE535" s="16" t="n"/>
      <c r="AF535" s="16" t="n"/>
      <c r="AG535" s="16" t="n"/>
      <c r="AH535" s="16" t="n"/>
      <c r="AI535" s="16" t="n"/>
      <c r="AJ535" s="16" t="n"/>
      <c r="AK535" s="16" t="n"/>
      <c r="AL535" s="16" t="n"/>
      <c r="AM535" s="16" t="n"/>
      <c r="AN535" s="16" t="n"/>
      <c r="AO535" s="16" t="n"/>
      <c r="AP535" s="16" t="n"/>
      <c r="AQ535" s="16" t="n"/>
      <c r="AR535" s="16" t="n"/>
      <c r="AS535" s="16" t="n"/>
      <c r="AT535" s="16" t="n"/>
      <c r="AU535" s="16" t="n"/>
      <c r="AV535" s="16" t="n"/>
      <c r="AW535" s="16" t="n"/>
      <c r="AX535" s="16" t="n"/>
      <c r="AY535" s="16" t="n"/>
      <c r="AZ535" s="16" t="n"/>
      <c r="BA535" s="16" t="n"/>
      <c r="BB535" s="16" t="n"/>
      <c r="BC535" s="16" t="n"/>
      <c r="BD535" s="16" t="n"/>
      <c r="BE535" s="16" t="n"/>
      <c r="BF535" s="16" t="n"/>
      <c r="BG535" s="16" t="n"/>
      <c r="BH535" s="16" t="n"/>
      <c r="BI535" s="16" t="n"/>
      <c r="BJ535" s="16" t="n"/>
      <c r="BK535" s="16" t="n"/>
      <c r="BL535" s="16" t="n"/>
      <c r="BM535" s="16" t="n"/>
    </row>
    <row r="536" ht="13.5" customHeight="1" s="251">
      <c r="A536" s="16" t="n"/>
      <c r="B536" s="16" t="n"/>
      <c r="C536" s="16" t="n"/>
      <c r="D536" s="16" t="n"/>
      <c r="E536" s="16" t="n"/>
      <c r="F536" s="16" t="n"/>
      <c r="G536" s="16" t="n"/>
      <c r="H536" s="230" t="n"/>
      <c r="I536" s="230" t="n"/>
      <c r="J536" s="230" t="n"/>
      <c r="K536" s="230" t="n"/>
      <c r="L536" s="230" t="n"/>
      <c r="M536" s="16" t="n"/>
      <c r="N536" s="16" t="n"/>
      <c r="O536" s="16" t="n"/>
      <c r="P536" s="16" t="n"/>
      <c r="Q536" s="16" t="n"/>
      <c r="R536" s="16" t="n"/>
      <c r="S536" s="16" t="n"/>
      <c r="T536" s="16" t="n"/>
      <c r="U536" s="16" t="n"/>
      <c r="V536" s="16" t="n"/>
      <c r="W536" s="16" t="n"/>
      <c r="X536" s="16" t="n"/>
      <c r="Y536" s="16" t="n"/>
      <c r="Z536" s="16" t="n"/>
      <c r="AA536" s="16" t="n"/>
      <c r="AB536" s="16" t="n"/>
      <c r="AC536" s="16" t="n"/>
      <c r="AD536" s="16" t="n"/>
      <c r="AE536" s="16" t="n"/>
      <c r="AF536" s="16" t="n"/>
      <c r="AG536" s="16" t="n"/>
      <c r="AH536" s="16" t="n"/>
      <c r="AI536" s="16" t="n"/>
      <c r="AJ536" s="16" t="n"/>
      <c r="AK536" s="16" t="n"/>
      <c r="AL536" s="16" t="n"/>
      <c r="AM536" s="16" t="n"/>
      <c r="AN536" s="16" t="n"/>
      <c r="AO536" s="16" t="n"/>
      <c r="AP536" s="16" t="n"/>
      <c r="AQ536" s="16" t="n"/>
      <c r="AR536" s="16" t="n"/>
      <c r="AS536" s="16" t="n"/>
      <c r="AT536" s="16" t="n"/>
      <c r="AU536" s="16" t="n"/>
      <c r="AV536" s="16" t="n"/>
      <c r="AW536" s="16" t="n"/>
      <c r="AX536" s="16" t="n"/>
      <c r="AY536" s="16" t="n"/>
      <c r="AZ536" s="16" t="n"/>
      <c r="BA536" s="16" t="n"/>
      <c r="BB536" s="16" t="n"/>
      <c r="BC536" s="16" t="n"/>
      <c r="BD536" s="16" t="n"/>
      <c r="BE536" s="16" t="n"/>
      <c r="BF536" s="16" t="n"/>
      <c r="BG536" s="16" t="n"/>
      <c r="BH536" s="16" t="n"/>
      <c r="BI536" s="16" t="n"/>
      <c r="BJ536" s="16" t="n"/>
      <c r="BK536" s="16" t="n"/>
      <c r="BL536" s="16" t="n"/>
      <c r="BM536" s="16" t="n"/>
    </row>
    <row r="537" ht="13.5" customHeight="1" s="251">
      <c r="A537" s="16" t="n"/>
      <c r="B537" s="16" t="n"/>
      <c r="C537" s="16" t="n"/>
      <c r="D537" s="16" t="n"/>
      <c r="E537" s="16" t="n"/>
      <c r="F537" s="16" t="n"/>
      <c r="G537" s="16" t="n"/>
      <c r="H537" s="286" t="inlineStr">
        <is>
          <t>Current Costs:</t>
        </is>
      </c>
      <c r="I537" s="287" t="n"/>
      <c r="J537" s="287" t="n"/>
      <c r="K537" s="287" t="n"/>
      <c r="L537" s="288" t="n"/>
      <c r="M537" s="289" t="n"/>
      <c r="N537" s="287" t="n"/>
      <c r="O537" s="287" t="n"/>
      <c r="P537" s="287" t="n"/>
      <c r="Q537" s="287" t="n"/>
      <c r="R537" s="287" t="n"/>
      <c r="S537" s="287" t="n"/>
      <c r="T537" s="287" t="n"/>
      <c r="U537" s="287" t="n"/>
      <c r="V537" s="287" t="n"/>
      <c r="W537" s="287" t="n"/>
      <c r="X537" s="287" t="n"/>
      <c r="Y537" s="287" t="n"/>
      <c r="Z537" s="287" t="n"/>
      <c r="AA537" s="288" t="n"/>
      <c r="AB537" s="16" t="n"/>
      <c r="AC537" s="16" t="n"/>
      <c r="AD537" s="16" t="n"/>
      <c r="AE537" s="16" t="n"/>
      <c r="AF537" s="16" t="n"/>
      <c r="AG537" s="16" t="n"/>
      <c r="AH537" s="16" t="n"/>
      <c r="AI537" s="16" t="n"/>
      <c r="AJ537" s="16" t="n"/>
      <c r="AK537" s="16" t="n"/>
      <c r="AL537" s="16" t="n"/>
      <c r="AM537" s="16" t="n"/>
      <c r="AN537" s="16" t="n"/>
      <c r="AO537" s="16" t="n"/>
      <c r="AP537" s="16" t="n"/>
      <c r="AQ537" s="16" t="n"/>
      <c r="AR537" s="16" t="n"/>
      <c r="AS537" s="16" t="n"/>
      <c r="AT537" s="16" t="n"/>
      <c r="AU537" s="16" t="n"/>
      <c r="AV537" s="16" t="n"/>
      <c r="AW537" s="16" t="n"/>
      <c r="AX537" s="16" t="n"/>
      <c r="AY537" s="16" t="n"/>
      <c r="AZ537" s="16" t="n"/>
      <c r="BA537" s="16" t="n"/>
      <c r="BB537" s="16" t="n"/>
      <c r="BC537" s="16" t="n"/>
      <c r="BD537" s="16" t="n"/>
      <c r="BE537" s="16" t="n"/>
      <c r="BF537" s="16" t="n"/>
      <c r="BG537" s="16" t="n"/>
      <c r="BH537" s="16" t="n"/>
      <c r="BI537" s="16" t="n"/>
      <c r="BJ537" s="16" t="n"/>
      <c r="BK537" s="16" t="n"/>
      <c r="BL537" s="16" t="n"/>
      <c r="BM537" s="16" t="n"/>
    </row>
    <row r="538" ht="13.5" customHeight="1" s="251">
      <c r="A538" s="16" t="n"/>
      <c r="B538" s="16" t="n"/>
      <c r="C538" s="16" t="n"/>
      <c r="D538" s="16" t="n"/>
      <c r="E538" s="16" t="n"/>
      <c r="F538" s="16" t="n"/>
      <c r="G538" s="16" t="n"/>
      <c r="H538" s="290" t="inlineStr">
        <is>
          <t>Available Capacity (GW)</t>
        </is>
      </c>
      <c r="I538" s="291" t="n"/>
      <c r="J538" s="291" t="n"/>
      <c r="K538" s="291" t="n"/>
      <c r="L538" s="292" t="n"/>
      <c r="M538" s="293" t="inlineStr">
        <is>
          <t>Pieter Gagnon, Robert Margolis, Jennifer Melius, Caleb Phillips, Ryan Elmore. (2016). Rooftop Solar Photovoltaic Technical Potential in the United States: A Detailed Assessment. NREL TP-6A20-65298</t>
        </is>
      </c>
      <c r="N538" s="291" t="n"/>
      <c r="O538" s="291" t="n"/>
      <c r="P538" s="291" t="n"/>
      <c r="Q538" s="291" t="n"/>
      <c r="R538" s="291" t="n"/>
      <c r="S538" s="291" t="n"/>
      <c r="T538" s="291" t="n"/>
      <c r="U538" s="291" t="n"/>
      <c r="V538" s="291" t="n"/>
      <c r="W538" s="291" t="n"/>
      <c r="X538" s="291" t="n"/>
      <c r="Y538" s="291" t="n"/>
      <c r="Z538" s="291" t="n"/>
      <c r="AA538" s="294" t="n"/>
      <c r="AB538" s="16" t="n"/>
      <c r="AC538" s="16" t="n"/>
      <c r="AD538" s="16" t="n"/>
      <c r="AE538" s="16" t="n"/>
      <c r="AF538" s="16" t="n"/>
      <c r="AG538" s="16" t="n"/>
      <c r="AH538" s="16" t="n"/>
      <c r="AI538" s="16" t="n"/>
      <c r="AJ538" s="16" t="n"/>
      <c r="AK538" s="16" t="n"/>
      <c r="AL538" s="16" t="n"/>
      <c r="AM538" s="16" t="n"/>
      <c r="AN538" s="16" t="n"/>
      <c r="AO538" s="16" t="n"/>
      <c r="AP538" s="16" t="n"/>
      <c r="AQ538" s="16" t="n"/>
      <c r="AR538" s="16" t="n"/>
      <c r="AS538" s="16" t="n"/>
      <c r="AT538" s="16" t="n"/>
      <c r="AU538" s="16" t="n"/>
      <c r="AV538" s="16" t="n"/>
      <c r="AW538" s="16" t="n"/>
      <c r="AX538" s="16" t="n"/>
      <c r="AY538" s="16" t="n"/>
      <c r="AZ538" s="16" t="n"/>
      <c r="BA538" s="16" t="n"/>
      <c r="BB538" s="16" t="n"/>
      <c r="BC538" s="16" t="n"/>
      <c r="BD538" s="16" t="n"/>
      <c r="BE538" s="16" t="n"/>
      <c r="BF538" s="16" t="n"/>
      <c r="BG538" s="16" t="n"/>
      <c r="BH538" s="16" t="n"/>
      <c r="BI538" s="16" t="n"/>
      <c r="BJ538" s="16" t="n"/>
      <c r="BK538" s="16" t="n"/>
      <c r="BL538" s="16" t="n"/>
      <c r="BM538" s="16" t="n"/>
    </row>
    <row r="539" ht="13.5" customHeight="1" s="251">
      <c r="A539" s="16" t="n"/>
      <c r="B539" s="16" t="n"/>
      <c r="C539" s="16" t="n"/>
      <c r="D539" s="16" t="n"/>
      <c r="E539" s="16" t="n"/>
      <c r="F539" s="16" t="n"/>
      <c r="G539" s="16" t="n"/>
      <c r="H539" s="290" t="inlineStr">
        <is>
          <t>Net Capacity Factor (%)</t>
        </is>
      </c>
      <c r="I539" s="291" t="n"/>
      <c r="J539" s="291" t="n"/>
      <c r="K539" s="291" t="n"/>
      <c r="L539" s="292" t="n"/>
      <c r="M539" s="293" t="inlineStr">
        <is>
          <t>National Renewable Energy Laboratory. PVWATTS v5. Representative of national range of capacity factors.</t>
        </is>
      </c>
      <c r="N539" s="291" t="n"/>
      <c r="O539" s="291" t="n"/>
      <c r="P539" s="291" t="n"/>
      <c r="Q539" s="291" t="n"/>
      <c r="R539" s="291" t="n"/>
      <c r="S539" s="291" t="n"/>
      <c r="T539" s="291" t="n"/>
      <c r="U539" s="291" t="n"/>
      <c r="V539" s="291" t="n"/>
      <c r="W539" s="291" t="n"/>
      <c r="X539" s="291" t="n"/>
      <c r="Y539" s="291" t="n"/>
      <c r="Z539" s="291" t="n"/>
      <c r="AA539" s="294" t="n"/>
      <c r="AB539" s="16" t="n"/>
      <c r="AC539" s="16" t="n"/>
      <c r="AD539" s="16" t="n"/>
      <c r="AE539" s="16" t="n"/>
      <c r="AF539" s="16" t="n"/>
      <c r="AG539" s="16" t="n"/>
      <c r="AH539" s="16" t="n"/>
      <c r="AI539" s="16" t="n"/>
      <c r="AJ539" s="16" t="n"/>
      <c r="AK539" s="16" t="n"/>
      <c r="AL539" s="16" t="n"/>
      <c r="AM539" s="16" t="n"/>
      <c r="AN539" s="16" t="n"/>
      <c r="AO539" s="16" t="n"/>
      <c r="AP539" s="16" t="n"/>
      <c r="AQ539" s="16" t="n"/>
      <c r="AR539" s="16" t="n"/>
      <c r="AS539" s="16" t="n"/>
      <c r="AT539" s="16" t="n"/>
      <c r="AU539" s="16" t="n"/>
      <c r="AV539" s="16" t="n"/>
      <c r="AW539" s="16" t="n"/>
      <c r="AX539" s="16" t="n"/>
      <c r="AY539" s="16" t="n"/>
      <c r="AZ539" s="16" t="n"/>
      <c r="BA539" s="16" t="n"/>
      <c r="BB539" s="16" t="n"/>
      <c r="BC539" s="16" t="n"/>
      <c r="BD539" s="16" t="n"/>
      <c r="BE539" s="16" t="n"/>
      <c r="BF539" s="16" t="n"/>
      <c r="BG539" s="16" t="n"/>
      <c r="BH539" s="16" t="n"/>
      <c r="BI539" s="16" t="n"/>
      <c r="BJ539" s="16" t="n"/>
      <c r="BK539" s="16" t="n"/>
      <c r="BL539" s="16" t="n"/>
      <c r="BM539" s="16" t="n"/>
    </row>
    <row r="540" ht="13.5" customHeight="1" s="251">
      <c r="A540" s="16" t="n"/>
      <c r="B540" s="16" t="n"/>
      <c r="C540" s="16" t="n"/>
      <c r="D540" s="16" t="n"/>
      <c r="E540" s="16" t="n"/>
      <c r="F540" s="16" t="n"/>
      <c r="G540" s="16" t="n"/>
      <c r="H540" s="290" t="inlineStr">
        <is>
          <t>Overnight Capital Cost ($/kW)</t>
        </is>
      </c>
      <c r="I540" s="291" t="n"/>
      <c r="J540" s="291" t="n"/>
      <c r="K540" s="291" t="n"/>
      <c r="L540" s="292" t="n"/>
      <c r="M540" s="295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0" s="291" t="n"/>
      <c r="O540" s="291" t="n"/>
      <c r="P540" s="291" t="n"/>
      <c r="Q540" s="291" t="n"/>
      <c r="R540" s="291" t="n"/>
      <c r="S540" s="291" t="n"/>
      <c r="T540" s="291" t="n"/>
      <c r="U540" s="291" t="n"/>
      <c r="V540" s="291" t="n"/>
      <c r="W540" s="291" t="n"/>
      <c r="X540" s="291" t="n"/>
      <c r="Y540" s="291" t="n"/>
      <c r="Z540" s="291" t="n"/>
      <c r="AA540" s="292" t="n"/>
      <c r="AB540" s="16" t="n"/>
      <c r="AC540" s="16" t="n"/>
      <c r="AD540" s="16" t="n"/>
      <c r="AE540" s="16" t="n"/>
      <c r="AF540" s="16" t="n"/>
      <c r="AG540" s="16" t="n"/>
      <c r="AH540" s="16" t="n"/>
      <c r="AI540" s="16" t="n"/>
      <c r="AJ540" s="16" t="n"/>
      <c r="AK540" s="16" t="n"/>
      <c r="AL540" s="16" t="n"/>
      <c r="AM540" s="16" t="n"/>
      <c r="AN540" s="16" t="n"/>
      <c r="AO540" s="16" t="n"/>
      <c r="AP540" s="16" t="n"/>
      <c r="AQ540" s="16" t="n"/>
      <c r="AR540" s="16" t="n"/>
      <c r="AS540" s="16" t="n"/>
      <c r="AT540" s="16" t="n"/>
      <c r="AU540" s="16" t="n"/>
      <c r="AV540" s="16" t="n"/>
      <c r="AW540" s="16" t="n"/>
      <c r="AX540" s="16" t="n"/>
      <c r="AY540" s="16" t="n"/>
      <c r="AZ540" s="16" t="n"/>
      <c r="BA540" s="16" t="n"/>
      <c r="BB540" s="16" t="n"/>
      <c r="BC540" s="16" t="n"/>
      <c r="BD540" s="16" t="n"/>
      <c r="BE540" s="16" t="n"/>
      <c r="BF540" s="16" t="n"/>
      <c r="BG540" s="16" t="n"/>
      <c r="BH540" s="16" t="n"/>
      <c r="BI540" s="16" t="n"/>
      <c r="BJ540" s="16" t="n"/>
      <c r="BK540" s="16" t="n"/>
      <c r="BL540" s="16" t="n"/>
      <c r="BM540" s="16" t="n"/>
    </row>
    <row r="541" ht="13.5" customHeight="1" s="251">
      <c r="A541" s="16" t="n"/>
      <c r="B541" s="16" t="n"/>
      <c r="C541" s="16" t="n"/>
      <c r="D541" s="16" t="n"/>
      <c r="E541" s="16" t="n"/>
      <c r="F541" s="16" t="n"/>
      <c r="G541" s="16" t="n"/>
      <c r="H541" s="290" t="inlineStr">
        <is>
          <t>Fixed Operating Expenses ($/kW-yr)</t>
        </is>
      </c>
      <c r="I541" s="291" t="n"/>
      <c r="J541" s="291" t="n"/>
      <c r="K541" s="291" t="n"/>
      <c r="L541" s="292" t="n"/>
      <c r="M541" s="295" t="inlineStr">
        <is>
          <t>Fu, R., D. Feldman, and R. Margolis. 2018. U.S. Photovoltaic (PV) Prices and Cost Breakdowns: Q1 2018 Benchmarks for Residential, Commercial, and Utility-Scale Systems. Golden, CO: National Renewable Energy Laboratory</t>
        </is>
      </c>
      <c r="N541" s="291" t="n"/>
      <c r="O541" s="291" t="n"/>
      <c r="P541" s="291" t="n"/>
      <c r="Q541" s="291" t="n"/>
      <c r="R541" s="291" t="n"/>
      <c r="S541" s="291" t="n"/>
      <c r="T541" s="291" t="n"/>
      <c r="U541" s="291" t="n"/>
      <c r="V541" s="291" t="n"/>
      <c r="W541" s="291" t="n"/>
      <c r="X541" s="291" t="n"/>
      <c r="Y541" s="291" t="n"/>
      <c r="Z541" s="291" t="n"/>
      <c r="AA541" s="292" t="n"/>
      <c r="AB541" s="16" t="n"/>
      <c r="AC541" s="16" t="n"/>
      <c r="AD541" s="16" t="n"/>
      <c r="AE541" s="16" t="n"/>
      <c r="AF541" s="16" t="n"/>
      <c r="AG541" s="16" t="n"/>
      <c r="AH541" s="16" t="n"/>
      <c r="AI541" s="16" t="n"/>
      <c r="AJ541" s="16" t="n"/>
      <c r="AK541" s="16" t="n"/>
      <c r="AL541" s="16" t="n"/>
      <c r="AM541" s="16" t="n"/>
      <c r="AN541" s="16" t="n"/>
      <c r="AO541" s="16" t="n"/>
      <c r="AP541" s="16" t="n"/>
      <c r="AQ541" s="16" t="n"/>
      <c r="AR541" s="16" t="n"/>
      <c r="AS541" s="16" t="n"/>
      <c r="AT541" s="16" t="n"/>
      <c r="AU541" s="16" t="n"/>
      <c r="AV541" s="16" t="n"/>
      <c r="AW541" s="16" t="n"/>
      <c r="AX541" s="16" t="n"/>
      <c r="AY541" s="16" t="n"/>
      <c r="AZ541" s="16" t="n"/>
      <c r="BA541" s="16" t="n"/>
      <c r="BB541" s="16" t="n"/>
      <c r="BC541" s="16" t="n"/>
      <c r="BD541" s="16" t="n"/>
      <c r="BE541" s="16" t="n"/>
      <c r="BF541" s="16" t="n"/>
      <c r="BG541" s="16" t="n"/>
      <c r="BH541" s="16" t="n"/>
      <c r="BI541" s="16" t="n"/>
      <c r="BJ541" s="16" t="n"/>
      <c r="BK541" s="16" t="n"/>
      <c r="BL541" s="16" t="n"/>
      <c r="BM541" s="16" t="n"/>
    </row>
    <row r="542" ht="13.5" customHeight="1" s="251">
      <c r="A542" s="16" t="n"/>
      <c r="B542" s="16" t="n"/>
      <c r="C542" s="16" t="n"/>
      <c r="D542" s="16" t="n"/>
      <c r="E542" s="16" t="n"/>
      <c r="F542" s="16" t="n"/>
      <c r="G542" s="16" t="n"/>
      <c r="H542" s="290" t="inlineStr">
        <is>
          <t>Variable Operating Expenses ($/MWh)</t>
        </is>
      </c>
      <c r="I542" s="291" t="n"/>
      <c r="J542" s="291" t="n"/>
      <c r="K542" s="291" t="n"/>
      <c r="L542" s="292" t="n"/>
      <c r="M542" s="296" t="inlineStr">
        <is>
          <t>N/A</t>
        </is>
      </c>
      <c r="N542" s="291" t="n"/>
      <c r="O542" s="291" t="n"/>
      <c r="P542" s="291" t="n"/>
      <c r="Q542" s="291" t="n"/>
      <c r="R542" s="291" t="n"/>
      <c r="S542" s="291" t="n"/>
      <c r="T542" s="291" t="n"/>
      <c r="U542" s="291" t="n"/>
      <c r="V542" s="291" t="n"/>
      <c r="W542" s="291" t="n"/>
      <c r="X542" s="291" t="n"/>
      <c r="Y542" s="291" t="n"/>
      <c r="Z542" s="291" t="n"/>
      <c r="AA542" s="292" t="n"/>
      <c r="AB542" s="16" t="n"/>
      <c r="AC542" s="16" t="n"/>
      <c r="AD542" s="16" t="n"/>
      <c r="AE542" s="16" t="n"/>
      <c r="AF542" s="16" t="n"/>
      <c r="AG542" s="16" t="n"/>
      <c r="AH542" s="16" t="n"/>
      <c r="AI542" s="16" t="n"/>
      <c r="AJ542" s="16" t="n"/>
      <c r="AK542" s="16" t="n"/>
      <c r="AL542" s="16" t="n"/>
      <c r="AM542" s="16" t="n"/>
      <c r="AN542" s="16" t="n"/>
      <c r="AO542" s="16" t="n"/>
      <c r="AP542" s="16" t="n"/>
      <c r="AQ542" s="16" t="n"/>
      <c r="AR542" s="16" t="n"/>
      <c r="AS542" s="16" t="n"/>
      <c r="AT542" s="16" t="n"/>
      <c r="AU542" s="16" t="n"/>
      <c r="AV542" s="16" t="n"/>
      <c r="AW542" s="16" t="n"/>
      <c r="AX542" s="16" t="n"/>
      <c r="AY542" s="16" t="n"/>
      <c r="AZ542" s="16" t="n"/>
      <c r="BA542" s="16" t="n"/>
      <c r="BB542" s="16" t="n"/>
      <c r="BC542" s="16" t="n"/>
      <c r="BD542" s="16" t="n"/>
      <c r="BE542" s="16" t="n"/>
      <c r="BF542" s="16" t="n"/>
      <c r="BG542" s="16" t="n"/>
      <c r="BH542" s="16" t="n"/>
      <c r="BI542" s="16" t="n"/>
      <c r="BJ542" s="16" t="n"/>
      <c r="BK542" s="16" t="n"/>
      <c r="BL542" s="16" t="n"/>
      <c r="BM542" s="16" t="n"/>
    </row>
    <row r="543" ht="13.5" customHeight="1" s="251">
      <c r="A543" s="16" t="n"/>
      <c r="B543" s="16" t="n"/>
      <c r="C543" s="16" t="n"/>
      <c r="D543" s="16" t="n"/>
      <c r="E543" s="16" t="n"/>
      <c r="F543" s="16" t="n"/>
      <c r="G543" s="16" t="n"/>
      <c r="H543" s="290" t="inlineStr">
        <is>
          <t>Grid Feature Cost ($/kW)</t>
        </is>
      </c>
      <c r="I543" s="291" t="n"/>
      <c r="J543" s="291" t="n"/>
      <c r="K543" s="291" t="n"/>
      <c r="L543" s="292" t="n"/>
      <c r="M543" s="296" t="inlineStr">
        <is>
          <t>N/A</t>
        </is>
      </c>
      <c r="N543" s="291" t="n"/>
      <c r="O543" s="291" t="n"/>
      <c r="P543" s="291" t="n"/>
      <c r="Q543" s="291" t="n"/>
      <c r="R543" s="291" t="n"/>
      <c r="S543" s="291" t="n"/>
      <c r="T543" s="291" t="n"/>
      <c r="U543" s="291" t="n"/>
      <c r="V543" s="291" t="n"/>
      <c r="W543" s="291" t="n"/>
      <c r="X543" s="291" t="n"/>
      <c r="Y543" s="291" t="n"/>
      <c r="Z543" s="291" t="n"/>
      <c r="AA543" s="292" t="n"/>
      <c r="AB543" s="16" t="n"/>
      <c r="AC543" s="16" t="n"/>
      <c r="AD543" s="16" t="n"/>
      <c r="AE543" s="16" t="n"/>
      <c r="AF543" s="16" t="n"/>
      <c r="AG543" s="16" t="n"/>
      <c r="AH543" s="16" t="n"/>
      <c r="AI543" s="16" t="n"/>
      <c r="AJ543" s="16" t="n"/>
      <c r="AK543" s="16" t="n"/>
      <c r="AL543" s="16" t="n"/>
      <c r="AM543" s="16" t="n"/>
      <c r="AN543" s="16" t="n"/>
      <c r="AO543" s="16" t="n"/>
      <c r="AP543" s="16" t="n"/>
      <c r="AQ543" s="16" t="n"/>
      <c r="AR543" s="16" t="n"/>
      <c r="AS543" s="16" t="n"/>
      <c r="AT543" s="16" t="n"/>
      <c r="AU543" s="16" t="n"/>
      <c r="AV543" s="16" t="n"/>
      <c r="AW543" s="16" t="n"/>
      <c r="AX543" s="16" t="n"/>
      <c r="AY543" s="16" t="n"/>
      <c r="AZ543" s="16" t="n"/>
      <c r="BA543" s="16" t="n"/>
      <c r="BB543" s="16" t="n"/>
      <c r="BC543" s="16" t="n"/>
      <c r="BD543" s="16" t="n"/>
      <c r="BE543" s="16" t="n"/>
      <c r="BF543" s="16" t="n"/>
      <c r="BG543" s="16" t="n"/>
      <c r="BH543" s="16" t="n"/>
      <c r="BI543" s="16" t="n"/>
      <c r="BJ543" s="16" t="n"/>
      <c r="BK543" s="16" t="n"/>
      <c r="BL543" s="16" t="n"/>
      <c r="BM543" s="16" t="n"/>
    </row>
    <row r="544" ht="13.5" customHeight="1" s="251">
      <c r="A544" s="16" t="n"/>
      <c r="B544" s="16" t="n"/>
      <c r="C544" s="16" t="n"/>
      <c r="D544" s="16" t="n"/>
      <c r="E544" s="16" t="n"/>
      <c r="F544" s="16" t="n"/>
      <c r="G544" s="16" t="n"/>
      <c r="H544" s="297" t="inlineStr">
        <is>
          <t>Spur Line Cost ($/kW)</t>
        </is>
      </c>
      <c r="I544" s="298" t="n"/>
      <c r="J544" s="298" t="n"/>
      <c r="K544" s="298" t="n"/>
      <c r="L544" s="299" t="n"/>
      <c r="M544" s="300" t="inlineStr">
        <is>
          <t>N/A</t>
        </is>
      </c>
      <c r="N544" s="298" t="n"/>
      <c r="O544" s="298" t="n"/>
      <c r="P544" s="298" t="n"/>
      <c r="Q544" s="298" t="n"/>
      <c r="R544" s="298" t="n"/>
      <c r="S544" s="298" t="n"/>
      <c r="T544" s="298" t="n"/>
      <c r="U544" s="298" t="n"/>
      <c r="V544" s="298" t="n"/>
      <c r="W544" s="298" t="n"/>
      <c r="X544" s="298" t="n"/>
      <c r="Y544" s="298" t="n"/>
      <c r="Z544" s="298" t="n"/>
      <c r="AA544" s="301" t="n"/>
      <c r="AB544" s="16" t="n"/>
      <c r="AC544" s="16" t="n"/>
      <c r="AD544" s="16" t="n"/>
      <c r="AE544" s="16" t="n"/>
      <c r="AF544" s="16" t="n"/>
      <c r="AG544" s="16" t="n"/>
      <c r="AH544" s="16" t="n"/>
      <c r="AI544" s="16" t="n"/>
      <c r="AJ544" s="16" t="n"/>
      <c r="AK544" s="16" t="n"/>
      <c r="AL544" s="16" t="n"/>
      <c r="AM544" s="16" t="n"/>
      <c r="AN544" s="16" t="n"/>
      <c r="AO544" s="16" t="n"/>
      <c r="AP544" s="16" t="n"/>
      <c r="AQ544" s="16" t="n"/>
      <c r="AR544" s="16" t="n"/>
      <c r="AS544" s="16" t="n"/>
      <c r="AT544" s="16" t="n"/>
      <c r="AU544" s="16" t="n"/>
      <c r="AV544" s="16" t="n"/>
      <c r="AW544" s="16" t="n"/>
      <c r="AX544" s="16" t="n"/>
      <c r="AY544" s="16" t="n"/>
      <c r="AZ544" s="16" t="n"/>
      <c r="BA544" s="16" t="n"/>
      <c r="BB544" s="16" t="n"/>
      <c r="BC544" s="16" t="n"/>
      <c r="BD544" s="16" t="n"/>
      <c r="BE544" s="16" t="n"/>
      <c r="BF544" s="16" t="n"/>
      <c r="BG544" s="16" t="n"/>
      <c r="BH544" s="16" t="n"/>
      <c r="BI544" s="16" t="n"/>
      <c r="BJ544" s="16" t="n"/>
      <c r="BK544" s="16" t="n"/>
      <c r="BL544" s="16" t="n"/>
      <c r="BM544" s="16" t="n"/>
    </row>
    <row r="545" ht="13.5" customHeight="1" s="251">
      <c r="A545" s="16" t="n"/>
      <c r="B545" s="16" t="n"/>
      <c r="C545" s="16" t="n"/>
      <c r="D545" s="16" t="n"/>
      <c r="E545" s="16" t="n"/>
      <c r="F545" s="16" t="n"/>
      <c r="G545" s="16" t="n"/>
      <c r="H545" s="246" t="n"/>
      <c r="M545" s="247" t="n"/>
      <c r="N545" s="247" t="n"/>
      <c r="O545" s="247" t="n"/>
      <c r="P545" s="247" t="n"/>
      <c r="Q545" s="247" t="n"/>
      <c r="R545" s="247" t="n"/>
      <c r="S545" s="247" t="n"/>
      <c r="T545" s="247" t="n"/>
      <c r="U545" s="247" t="n"/>
      <c r="V545" s="247" t="n"/>
      <c r="W545" s="247" t="n"/>
      <c r="X545" s="247" t="n"/>
      <c r="Y545" s="247" t="n"/>
      <c r="Z545" s="247" t="n"/>
      <c r="AA545" s="247" t="n"/>
      <c r="AB545" s="16" t="n"/>
      <c r="AC545" s="16" t="n"/>
      <c r="AD545" s="16" t="n"/>
      <c r="AE545" s="16" t="n"/>
      <c r="AF545" s="16" t="n"/>
      <c r="AG545" s="16" t="n"/>
      <c r="AH545" s="16" t="n"/>
      <c r="AI545" s="16" t="n"/>
      <c r="AJ545" s="16" t="n"/>
      <c r="AK545" s="16" t="n"/>
      <c r="AL545" s="16" t="n"/>
      <c r="AM545" s="16" t="n"/>
      <c r="AN545" s="16" t="n"/>
      <c r="AO545" s="16" t="n"/>
      <c r="AP545" s="16" t="n"/>
      <c r="AQ545" s="16" t="n"/>
      <c r="AR545" s="16" t="n"/>
      <c r="AS545" s="16" t="n"/>
      <c r="AT545" s="16" t="n"/>
      <c r="AU545" s="16" t="n"/>
      <c r="AV545" s="16" t="n"/>
      <c r="AW545" s="16" t="n"/>
      <c r="AX545" s="16" t="n"/>
      <c r="AY545" s="16" t="n"/>
      <c r="AZ545" s="16" t="n"/>
      <c r="BA545" s="16" t="n"/>
      <c r="BB545" s="16" t="n"/>
      <c r="BC545" s="16" t="n"/>
      <c r="BD545" s="16" t="n"/>
      <c r="BE545" s="16" t="n"/>
      <c r="BF545" s="16" t="n"/>
      <c r="BG545" s="16" t="n"/>
      <c r="BH545" s="16" t="n"/>
      <c r="BI545" s="16" t="n"/>
      <c r="BJ545" s="16" t="n"/>
      <c r="BK545" s="16" t="n"/>
      <c r="BL545" s="16" t="n"/>
      <c r="BM545" s="16" t="n"/>
    </row>
    <row r="546" ht="13.5" customHeight="1" s="251">
      <c r="A546" s="16" t="n"/>
      <c r="B546" s="16" t="n"/>
      <c r="C546" s="16" t="n"/>
      <c r="D546" s="16" t="n"/>
      <c r="E546" s="16" t="n"/>
      <c r="F546" s="16" t="n"/>
      <c r="G546" s="16" t="n"/>
      <c r="H546" s="286" t="inlineStr">
        <is>
          <t>Future Projections Costs:</t>
        </is>
      </c>
      <c r="I546" s="287" t="n"/>
      <c r="J546" s="287" t="n"/>
      <c r="K546" s="287" t="n"/>
      <c r="L546" s="288" t="n"/>
      <c r="M546" s="302" t="n"/>
      <c r="N546" s="287" t="n"/>
      <c r="O546" s="287" t="n"/>
      <c r="P546" s="287" t="n"/>
      <c r="Q546" s="287" t="n"/>
      <c r="R546" s="287" t="n"/>
      <c r="S546" s="287" t="n"/>
      <c r="T546" s="287" t="n"/>
      <c r="U546" s="287" t="n"/>
      <c r="V546" s="287" t="n"/>
      <c r="W546" s="287" t="n"/>
      <c r="X546" s="287" t="n"/>
      <c r="Y546" s="287" t="n"/>
      <c r="Z546" s="287" t="n"/>
      <c r="AA546" s="303" t="n"/>
      <c r="AB546" s="16" t="n"/>
      <c r="AC546" s="16" t="n"/>
      <c r="AD546" s="16" t="n"/>
      <c r="AE546" s="16" t="n"/>
      <c r="AF546" s="16" t="n"/>
      <c r="AG546" s="16" t="n"/>
      <c r="AH546" s="16" t="n"/>
      <c r="AI546" s="16" t="n"/>
      <c r="AJ546" s="16" t="n"/>
      <c r="AK546" s="16" t="n"/>
      <c r="AL546" s="16" t="n"/>
      <c r="AM546" s="16" t="n"/>
      <c r="AN546" s="16" t="n"/>
      <c r="AO546" s="16" t="n"/>
      <c r="AP546" s="16" t="n"/>
      <c r="AQ546" s="16" t="n"/>
      <c r="AR546" s="16" t="n"/>
      <c r="AS546" s="16" t="n"/>
      <c r="AT546" s="16" t="n"/>
      <c r="AU546" s="16" t="n"/>
      <c r="AV546" s="16" t="n"/>
      <c r="AW546" s="16" t="n"/>
      <c r="AX546" s="16" t="n"/>
      <c r="AY546" s="16" t="n"/>
      <c r="AZ546" s="16" t="n"/>
      <c r="BA546" s="16" t="n"/>
      <c r="BB546" s="16" t="n"/>
      <c r="BC546" s="16" t="n"/>
      <c r="BD546" s="16" t="n"/>
      <c r="BE546" s="16" t="n"/>
      <c r="BF546" s="16" t="n"/>
      <c r="BG546" s="16" t="n"/>
      <c r="BH546" s="16" t="n"/>
      <c r="BI546" s="16" t="n"/>
      <c r="BJ546" s="16" t="n"/>
      <c r="BK546" s="16" t="n"/>
      <c r="BL546" s="16" t="n"/>
      <c r="BM546" s="16" t="n"/>
    </row>
    <row r="547" ht="13.5" customHeight="1" s="251">
      <c r="A547" s="16" t="n"/>
      <c r="B547" s="16" t="n"/>
      <c r="C547" s="16" t="n"/>
      <c r="D547" s="16" t="n"/>
      <c r="E547" s="16" t="n"/>
      <c r="F547" s="16" t="n"/>
      <c r="G547" s="16" t="n"/>
      <c r="H547" s="290" t="inlineStr">
        <is>
          <t>Net Capacity Factor (%)</t>
        </is>
      </c>
      <c r="I547" s="291" t="n"/>
      <c r="J547" s="291" t="n"/>
      <c r="K547" s="291" t="n"/>
      <c r="L547" s="292" t="n"/>
      <c r="M547" s="293" t="inlineStr">
        <is>
          <t>Jones-Albertus, R et al (2015). Technology Advances Needed for Photovoltaics to Achieve Widespread Grid Price Parity.</t>
        </is>
      </c>
      <c r="N547" s="291" t="n"/>
      <c r="O547" s="291" t="n"/>
      <c r="P547" s="291" t="n"/>
      <c r="Q547" s="291" t="n"/>
      <c r="R547" s="291" t="n"/>
      <c r="S547" s="291" t="n"/>
      <c r="T547" s="291" t="n"/>
      <c r="U547" s="291" t="n"/>
      <c r="V547" s="291" t="n"/>
      <c r="W547" s="291" t="n"/>
      <c r="X547" s="291" t="n"/>
      <c r="Y547" s="291" t="n"/>
      <c r="Z547" s="291" t="n"/>
      <c r="AA547" s="294" t="n"/>
      <c r="AB547" s="16" t="n"/>
      <c r="AC547" s="16" t="n"/>
      <c r="AD547" s="16" t="n"/>
      <c r="AE547" s="16" t="n"/>
      <c r="AF547" s="16" t="n"/>
      <c r="AG547" s="16" t="n"/>
      <c r="AH547" s="16" t="n"/>
      <c r="AI547" s="16" t="n"/>
      <c r="AJ547" s="16" t="n"/>
      <c r="AK547" s="16" t="n"/>
      <c r="AL547" s="16" t="n"/>
      <c r="AM547" s="16" t="n"/>
      <c r="AN547" s="16" t="n"/>
      <c r="AO547" s="16" t="n"/>
      <c r="AP547" s="16" t="n"/>
      <c r="AQ547" s="16" t="n"/>
      <c r="AR547" s="16" t="n"/>
      <c r="AS547" s="16" t="n"/>
      <c r="AT547" s="16" t="n"/>
      <c r="AU547" s="16" t="n"/>
      <c r="AV547" s="16" t="n"/>
      <c r="AW547" s="16" t="n"/>
      <c r="AX547" s="16" t="n"/>
      <c r="AY547" s="16" t="n"/>
      <c r="AZ547" s="16" t="n"/>
      <c r="BA547" s="16" t="n"/>
      <c r="BB547" s="16" t="n"/>
      <c r="BC547" s="16" t="n"/>
      <c r="BD547" s="16" t="n"/>
      <c r="BE547" s="16" t="n"/>
      <c r="BF547" s="16" t="n"/>
      <c r="BG547" s="16" t="n"/>
      <c r="BH547" s="16" t="n"/>
      <c r="BI547" s="16" t="n"/>
      <c r="BJ547" s="16" t="n"/>
      <c r="BK547" s="16" t="n"/>
      <c r="BL547" s="16" t="n"/>
      <c r="BM547" s="16" t="n"/>
    </row>
    <row r="548" ht="13.5" customHeight="1" s="251">
      <c r="A548" s="16" t="n"/>
      <c r="B548" s="16" t="n"/>
      <c r="C548" s="16" t="n"/>
      <c r="D548" s="16" t="n"/>
      <c r="E548" s="16" t="n"/>
      <c r="F548" s="16" t="n"/>
      <c r="G548" s="16" t="n"/>
      <c r="H548" s="290" t="inlineStr">
        <is>
          <t>Overnight Capital Cost ($/kW)</t>
        </is>
      </c>
      <c r="I548" s="291" t="n"/>
      <c r="J548" s="291" t="n"/>
      <c r="K548" s="291" t="n"/>
      <c r="L548" s="292" t="n"/>
      <c r="M548" s="293" t="inlineStr">
        <is>
          <t>Literature review of Residential PV capital cost projections.  See accompanying ATB presentation for more information.</t>
        </is>
      </c>
      <c r="N548" s="291" t="n"/>
      <c r="O548" s="291" t="n"/>
      <c r="P548" s="291" t="n"/>
      <c r="Q548" s="291" t="n"/>
      <c r="R548" s="291" t="n"/>
      <c r="S548" s="291" t="n"/>
      <c r="T548" s="291" t="n"/>
      <c r="U548" s="291" t="n"/>
      <c r="V548" s="291" t="n"/>
      <c r="W548" s="291" t="n"/>
      <c r="X548" s="291" t="n"/>
      <c r="Y548" s="291" t="n"/>
      <c r="Z548" s="291" t="n"/>
      <c r="AA548" s="294" t="n"/>
      <c r="AB548" s="16" t="n"/>
      <c r="AC548" s="16" t="n"/>
      <c r="AD548" s="16" t="n"/>
      <c r="AE548" s="16" t="n"/>
      <c r="AF548" s="16" t="n"/>
      <c r="AG548" s="16" t="n"/>
      <c r="AH548" s="16" t="n"/>
      <c r="AI548" s="16" t="n"/>
      <c r="AJ548" s="16" t="n"/>
      <c r="AK548" s="16" t="n"/>
      <c r="AL548" s="16" t="n"/>
      <c r="AM548" s="16" t="n"/>
      <c r="AN548" s="16" t="n"/>
      <c r="AO548" s="16" t="n"/>
      <c r="AP548" s="16" t="n"/>
      <c r="AQ548" s="16" t="n"/>
      <c r="AR548" s="16" t="n"/>
      <c r="AS548" s="16" t="n"/>
      <c r="AT548" s="16" t="n"/>
      <c r="AU548" s="16" t="n"/>
      <c r="AV548" s="16" t="n"/>
      <c r="AW548" s="16" t="n"/>
      <c r="AX548" s="16" t="n"/>
      <c r="AY548" s="16" t="n"/>
      <c r="AZ548" s="16" t="n"/>
      <c r="BA548" s="16" t="n"/>
      <c r="BB548" s="16" t="n"/>
      <c r="BC548" s="16" t="n"/>
      <c r="BD548" s="16" t="n"/>
      <c r="BE548" s="16" t="n"/>
      <c r="BF548" s="16" t="n"/>
      <c r="BG548" s="16" t="n"/>
      <c r="BH548" s="16" t="n"/>
      <c r="BI548" s="16" t="n"/>
      <c r="BJ548" s="16" t="n"/>
      <c r="BK548" s="16" t="n"/>
      <c r="BL548" s="16" t="n"/>
      <c r="BM548" s="16" t="n"/>
    </row>
    <row r="549" ht="27.75" customHeight="1" s="251">
      <c r="A549" s="16" t="n"/>
      <c r="B549" s="16" t="n"/>
      <c r="C549" s="16" t="n"/>
      <c r="D549" s="16" t="n"/>
      <c r="E549" s="16" t="n"/>
      <c r="F549" s="16" t="n"/>
      <c r="G549" s="16" t="n"/>
      <c r="H549" s="290" t="inlineStr">
        <is>
          <t>Fixed Operating Expenses ($/kW-yr)</t>
        </is>
      </c>
      <c r="I549" s="291" t="n"/>
      <c r="J549" s="291" t="n"/>
      <c r="K549" s="291" t="n"/>
      <c r="L549" s="292" t="n"/>
      <c r="M549" s="295" t="inlineStr">
        <is>
          <t>The ratio between O&amp;M costs to CAPEX from: Fu, R., D. Feldman, and R. Margolis. 2018. U.S. Photovoltaic (PV) Prices and Cost Breakdowns: Q1 2018 Benchmarks for Residential, Commercial, and Utility-Scale Systems. Golden, CO: National Renewable Energy Laboratory.  See accompanying ATB presentation for more information.</t>
        </is>
      </c>
      <c r="N549" s="291" t="n"/>
      <c r="O549" s="291" t="n"/>
      <c r="P549" s="291" t="n"/>
      <c r="Q549" s="291" t="n"/>
      <c r="R549" s="291" t="n"/>
      <c r="S549" s="291" t="n"/>
      <c r="T549" s="291" t="n"/>
      <c r="U549" s="291" t="n"/>
      <c r="V549" s="291" t="n"/>
      <c r="W549" s="291" t="n"/>
      <c r="X549" s="291" t="n"/>
      <c r="Y549" s="291" t="n"/>
      <c r="Z549" s="291" t="n"/>
      <c r="AA549" s="292" t="n"/>
      <c r="AB549" s="16" t="n"/>
      <c r="AC549" s="16" t="n"/>
      <c r="AD549" s="16" t="n"/>
      <c r="AE549" s="16" t="n"/>
      <c r="AF549" s="16" t="n"/>
      <c r="AG549" s="16" t="n"/>
      <c r="AH549" s="16" t="n"/>
      <c r="AI549" s="16" t="n"/>
      <c r="AJ549" s="16" t="n"/>
      <c r="AK549" s="16" t="n"/>
      <c r="AL549" s="16" t="n"/>
      <c r="AM549" s="16" t="n"/>
      <c r="AN549" s="16" t="n"/>
      <c r="AO549" s="16" t="n"/>
      <c r="AP549" s="16" t="n"/>
      <c r="AQ549" s="16" t="n"/>
      <c r="AR549" s="16" t="n"/>
      <c r="AS549" s="16" t="n"/>
      <c r="AT549" s="16" t="n"/>
      <c r="AU549" s="16" t="n"/>
      <c r="AV549" s="16" t="n"/>
      <c r="AW549" s="16" t="n"/>
      <c r="AX549" s="16" t="n"/>
      <c r="AY549" s="16" t="n"/>
      <c r="AZ549" s="16" t="n"/>
      <c r="BA549" s="16" t="n"/>
      <c r="BB549" s="16" t="n"/>
      <c r="BC549" s="16" t="n"/>
      <c r="BD549" s="16" t="n"/>
      <c r="BE549" s="16" t="n"/>
      <c r="BF549" s="16" t="n"/>
      <c r="BG549" s="16" t="n"/>
      <c r="BH549" s="16" t="n"/>
      <c r="BI549" s="16" t="n"/>
      <c r="BJ549" s="16" t="n"/>
      <c r="BK549" s="16" t="n"/>
      <c r="BL549" s="16" t="n"/>
      <c r="BM549" s="16" t="n"/>
    </row>
    <row r="550" ht="13.5" customHeight="1" s="251">
      <c r="A550" s="16" t="n"/>
      <c r="B550" s="16" t="n"/>
      <c r="C550" s="16" t="n"/>
      <c r="D550" s="16" t="n"/>
      <c r="E550" s="16" t="n"/>
      <c r="F550" s="16" t="n"/>
      <c r="G550" s="16" t="n"/>
      <c r="H550" s="290" t="inlineStr">
        <is>
          <t>Variable Operating Expenses ($/MWh)</t>
        </is>
      </c>
      <c r="I550" s="291" t="n"/>
      <c r="J550" s="291" t="n"/>
      <c r="K550" s="291" t="n"/>
      <c r="L550" s="292" t="n"/>
      <c r="M550" s="293" t="inlineStr">
        <is>
          <t>N/A</t>
        </is>
      </c>
      <c r="N550" s="291" t="n"/>
      <c r="O550" s="291" t="n"/>
      <c r="P550" s="291" t="n"/>
      <c r="Q550" s="291" t="n"/>
      <c r="R550" s="291" t="n"/>
      <c r="S550" s="291" t="n"/>
      <c r="T550" s="291" t="n"/>
      <c r="U550" s="291" t="n"/>
      <c r="V550" s="291" t="n"/>
      <c r="W550" s="291" t="n"/>
      <c r="X550" s="291" t="n"/>
      <c r="Y550" s="291" t="n"/>
      <c r="Z550" s="291" t="n"/>
      <c r="AA550" s="294" t="n"/>
      <c r="AB550" s="16" t="n"/>
      <c r="AC550" s="16" t="n"/>
      <c r="AD550" s="16" t="n"/>
      <c r="AE550" s="16" t="n"/>
      <c r="AF550" s="16" t="n"/>
      <c r="AG550" s="16" t="n"/>
      <c r="AH550" s="16" t="n"/>
      <c r="AI550" s="16" t="n"/>
      <c r="AJ550" s="16" t="n"/>
      <c r="AK550" s="16" t="n"/>
      <c r="AL550" s="16" t="n"/>
      <c r="AM550" s="16" t="n"/>
      <c r="AN550" s="16" t="n"/>
      <c r="AO550" s="16" t="n"/>
      <c r="AP550" s="16" t="n"/>
      <c r="AQ550" s="16" t="n"/>
      <c r="AR550" s="16" t="n"/>
      <c r="AS550" s="16" t="n"/>
      <c r="AT550" s="16" t="n"/>
      <c r="AU550" s="16" t="n"/>
      <c r="AV550" s="16" t="n"/>
      <c r="AW550" s="16" t="n"/>
      <c r="AX550" s="16" t="n"/>
      <c r="AY550" s="16" t="n"/>
      <c r="AZ550" s="16" t="n"/>
      <c r="BA550" s="16" t="n"/>
      <c r="BB550" s="16" t="n"/>
      <c r="BC550" s="16" t="n"/>
      <c r="BD550" s="16" t="n"/>
      <c r="BE550" s="16" t="n"/>
      <c r="BF550" s="16" t="n"/>
      <c r="BG550" s="16" t="n"/>
      <c r="BH550" s="16" t="n"/>
      <c r="BI550" s="16" t="n"/>
      <c r="BJ550" s="16" t="n"/>
      <c r="BK550" s="16" t="n"/>
      <c r="BL550" s="16" t="n"/>
      <c r="BM550" s="16" t="n"/>
    </row>
    <row r="551" ht="13.5" customHeight="1" s="251">
      <c r="A551" s="16" t="n"/>
      <c r="B551" s="16" t="n"/>
      <c r="C551" s="16" t="n"/>
      <c r="D551" s="16" t="n"/>
      <c r="E551" s="16" t="n"/>
      <c r="F551" s="16" t="n"/>
      <c r="G551" s="16" t="n"/>
      <c r="H551" s="297" t="inlineStr">
        <is>
          <t>Grid Connection Cost ($/kW)</t>
        </is>
      </c>
      <c r="I551" s="298" t="n"/>
      <c r="J551" s="298" t="n"/>
      <c r="K551" s="298" t="n"/>
      <c r="L551" s="299" t="n"/>
      <c r="M551" s="300" t="inlineStr">
        <is>
          <t>N/A</t>
        </is>
      </c>
      <c r="N551" s="298" t="n"/>
      <c r="O551" s="298" t="n"/>
      <c r="P551" s="298" t="n"/>
      <c r="Q551" s="298" t="n"/>
      <c r="R551" s="298" t="n"/>
      <c r="S551" s="298" t="n"/>
      <c r="T551" s="298" t="n"/>
      <c r="U551" s="298" t="n"/>
      <c r="V551" s="298" t="n"/>
      <c r="W551" s="298" t="n"/>
      <c r="X551" s="298" t="n"/>
      <c r="Y551" s="298" t="n"/>
      <c r="Z551" s="298" t="n"/>
      <c r="AA551" s="301" t="n"/>
      <c r="AB551" s="16" t="n"/>
      <c r="AC551" s="16" t="n"/>
      <c r="AD551" s="16" t="n"/>
      <c r="AE551" s="16" t="n"/>
      <c r="AF551" s="16" t="n"/>
      <c r="AG551" s="16" t="n"/>
      <c r="AH551" s="16" t="n"/>
      <c r="AI551" s="16" t="n"/>
      <c r="AJ551" s="16" t="n"/>
      <c r="AK551" s="16" t="n"/>
      <c r="AL551" s="16" t="n"/>
      <c r="AM551" s="16" t="n"/>
      <c r="AN551" s="16" t="n"/>
      <c r="AO551" s="16" t="n"/>
      <c r="AP551" s="16" t="n"/>
      <c r="AQ551" s="16" t="n"/>
      <c r="AR551" s="16" t="n"/>
      <c r="AS551" s="16" t="n"/>
      <c r="AT551" s="16" t="n"/>
      <c r="AU551" s="16" t="n"/>
      <c r="AV551" s="16" t="n"/>
      <c r="AW551" s="16" t="n"/>
      <c r="AX551" s="16" t="n"/>
      <c r="AY551" s="16" t="n"/>
      <c r="AZ551" s="16" t="n"/>
      <c r="BA551" s="16" t="n"/>
      <c r="BB551" s="16" t="n"/>
      <c r="BC551" s="16" t="n"/>
      <c r="BD551" s="16" t="n"/>
      <c r="BE551" s="16" t="n"/>
      <c r="BF551" s="16" t="n"/>
      <c r="BG551" s="16" t="n"/>
      <c r="BH551" s="16" t="n"/>
      <c r="BI551" s="16" t="n"/>
      <c r="BJ551" s="16" t="n"/>
      <c r="BK551" s="16" t="n"/>
      <c r="BL551" s="16" t="n"/>
      <c r="BM551" s="16" t="n"/>
    </row>
    <row r="552" ht="13.5" customHeight="1" s="251">
      <c r="A552" s="16" t="n"/>
      <c r="B552" s="16" t="n"/>
      <c r="C552" s="16" t="n"/>
      <c r="D552" s="16" t="n"/>
      <c r="E552" s="16" t="n"/>
      <c r="F552" s="16" t="n"/>
      <c r="G552" s="16" t="n"/>
      <c r="H552" s="16" t="n"/>
      <c r="I552" s="16" t="n"/>
      <c r="J552" s="16" t="n"/>
      <c r="K552" s="16" t="n"/>
      <c r="L552" s="16" t="n"/>
      <c r="M552" s="16" t="n"/>
      <c r="N552" s="16" t="n"/>
      <c r="O552" s="16" t="n"/>
      <c r="P552" s="16" t="n"/>
      <c r="Q552" s="16" t="n"/>
      <c r="R552" s="16" t="n"/>
      <c r="S552" s="16" t="n"/>
      <c r="T552" s="16" t="n"/>
      <c r="U552" s="16" t="n"/>
      <c r="V552" s="16" t="n"/>
      <c r="W552" s="16" t="n"/>
      <c r="X552" s="16" t="n"/>
      <c r="Y552" s="16" t="n"/>
      <c r="Z552" s="16" t="n"/>
      <c r="AA552" s="16" t="n"/>
      <c r="AB552" s="16" t="n"/>
      <c r="AC552" s="16" t="n"/>
      <c r="AD552" s="16" t="n"/>
      <c r="AE552" s="16" t="n"/>
      <c r="AF552" s="16" t="n"/>
      <c r="AG552" s="16" t="n"/>
      <c r="AH552" s="16" t="n"/>
      <c r="AI552" s="16" t="n"/>
      <c r="AJ552" s="16" t="n"/>
      <c r="AK552" s="16" t="n"/>
      <c r="AL552" s="16" t="n"/>
      <c r="AM552" s="16" t="n"/>
      <c r="AN552" s="16" t="n"/>
      <c r="AO552" s="16" t="n"/>
      <c r="AP552" s="16" t="n"/>
      <c r="AQ552" s="16" t="n"/>
      <c r="AR552" s="16" t="n"/>
      <c r="AS552" s="16" t="n"/>
      <c r="AT552" s="16" t="n"/>
      <c r="AU552" s="16" t="n"/>
      <c r="AV552" s="16" t="n"/>
      <c r="AW552" s="16" t="n"/>
      <c r="AX552" s="16" t="n"/>
      <c r="AY552" s="16" t="n"/>
      <c r="AZ552" s="16" t="n"/>
      <c r="BA552" s="16" t="n"/>
      <c r="BB552" s="16" t="n"/>
      <c r="BC552" s="16" t="n"/>
      <c r="BD552" s="16" t="n"/>
      <c r="BE552" s="16" t="n"/>
      <c r="BF552" s="16" t="n"/>
      <c r="BG552" s="16" t="n"/>
      <c r="BH552" s="16" t="n"/>
      <c r="BI552" s="16" t="n"/>
      <c r="BJ552" s="16" t="n"/>
      <c r="BK552" s="16" t="n"/>
      <c r="BL552" s="16" t="n"/>
      <c r="BM552" s="16" t="n"/>
    </row>
    <row r="553" ht="13.5" customHeight="1" s="251">
      <c r="A553" s="16" t="n"/>
      <c r="B553" s="16" t="n"/>
      <c r="C553" s="16" t="n"/>
      <c r="D553" s="16" t="n"/>
      <c r="E553" s="16" t="n"/>
      <c r="F553" s="16" t="n"/>
      <c r="G553" s="16" t="n"/>
      <c r="H553" s="16" t="n"/>
      <c r="I553" s="16" t="n"/>
      <c r="J553" s="16" t="n"/>
      <c r="K553" s="16" t="n"/>
      <c r="L553" s="16" t="n"/>
      <c r="M553" s="16" t="n"/>
      <c r="N553" s="16" t="n"/>
      <c r="O553" s="16" t="n"/>
      <c r="P553" s="16" t="n"/>
      <c r="Q553" s="16" t="n"/>
      <c r="R553" s="16" t="n"/>
      <c r="S553" s="16" t="n"/>
      <c r="T553" s="16" t="n"/>
      <c r="U553" s="16" t="n"/>
      <c r="V553" s="16" t="n"/>
      <c r="W553" s="16" t="n"/>
      <c r="X553" s="16" t="n"/>
      <c r="Y553" s="16" t="n"/>
      <c r="Z553" s="16" t="n"/>
      <c r="AA553" s="16" t="n"/>
      <c r="AB553" s="16" t="n"/>
      <c r="AC553" s="16" t="n"/>
      <c r="AD553" s="16" t="n"/>
      <c r="AE553" s="16" t="n"/>
      <c r="AF553" s="16" t="n"/>
      <c r="AG553" s="16" t="n"/>
      <c r="AH553" s="16" t="n"/>
      <c r="AI553" s="16" t="n"/>
      <c r="AJ553" s="16" t="n"/>
      <c r="AK553" s="16" t="n"/>
      <c r="AL553" s="16" t="n"/>
      <c r="AM553" s="16" t="n"/>
      <c r="AN553" s="16" t="n"/>
      <c r="AO553" s="16" t="n"/>
      <c r="AP553" s="16" t="n"/>
      <c r="AQ553" s="16" t="n"/>
      <c r="AR553" s="16" t="n"/>
      <c r="AS553" s="16" t="n"/>
      <c r="AT553" s="16" t="n"/>
      <c r="AU553" s="16" t="n"/>
      <c r="AV553" s="16" t="n"/>
      <c r="AW553" s="16" t="n"/>
      <c r="AX553" s="16" t="n"/>
      <c r="AY553" s="16" t="n"/>
      <c r="AZ553" s="16" t="n"/>
      <c r="BA553" s="16" t="n"/>
      <c r="BB553" s="16" t="n"/>
      <c r="BC553" s="16" t="n"/>
      <c r="BD553" s="16" t="n"/>
      <c r="BE553" s="16" t="n"/>
      <c r="BF553" s="16" t="n"/>
      <c r="BG553" s="16" t="n"/>
      <c r="BH553" s="16" t="n"/>
      <c r="BI553" s="16" t="n"/>
      <c r="BJ553" s="16" t="n"/>
      <c r="BK553" s="16" t="n"/>
      <c r="BL553" s="16" t="n"/>
      <c r="BM553" s="16" t="n"/>
    </row>
    <row r="554" ht="13.5" customHeight="1" s="251">
      <c r="A554" s="16" t="n"/>
      <c r="B554" s="16" t="n"/>
      <c r="C554" s="16" t="n"/>
      <c r="D554" s="16" t="n"/>
      <c r="E554" s="16" t="n"/>
      <c r="F554" s="16" t="n"/>
      <c r="G554" s="16" t="n"/>
      <c r="H554" s="16" t="n"/>
      <c r="I554" s="16" t="n"/>
      <c r="J554" s="16" t="n"/>
      <c r="K554" s="16" t="n"/>
      <c r="L554" s="16" t="n"/>
      <c r="M554" s="16" t="n"/>
      <c r="N554" s="16" t="n"/>
      <c r="O554" s="16" t="n"/>
      <c r="P554" s="16" t="n"/>
      <c r="Q554" s="16" t="n"/>
      <c r="R554" s="16" t="n"/>
      <c r="S554" s="16" t="n"/>
      <c r="T554" s="16" t="n"/>
      <c r="U554" s="16" t="n"/>
      <c r="V554" s="16" t="n"/>
      <c r="W554" s="16" t="n"/>
      <c r="X554" s="16" t="n"/>
      <c r="Y554" s="16" t="n"/>
      <c r="Z554" s="16" t="n"/>
      <c r="AA554" s="16" t="n"/>
      <c r="AB554" s="16" t="n"/>
      <c r="AC554" s="16" t="n"/>
      <c r="AD554" s="16" t="n"/>
      <c r="AE554" s="16" t="n"/>
      <c r="AF554" s="16" t="n"/>
      <c r="AG554" s="16" t="n"/>
      <c r="AH554" s="16" t="n"/>
      <c r="AI554" s="16" t="n"/>
      <c r="AJ554" s="16" t="n"/>
      <c r="AK554" s="16" t="n"/>
      <c r="AL554" s="16" t="n"/>
      <c r="AM554" s="16" t="n"/>
      <c r="AN554" s="16" t="n"/>
      <c r="AO554" s="16" t="n"/>
      <c r="AP554" s="16" t="n"/>
      <c r="AQ554" s="16" t="n"/>
      <c r="AR554" s="16" t="n"/>
      <c r="AS554" s="16" t="n"/>
      <c r="AT554" s="16" t="n"/>
      <c r="AU554" s="16" t="n"/>
      <c r="AV554" s="16" t="n"/>
      <c r="AW554" s="16" t="n"/>
      <c r="AX554" s="16" t="n"/>
      <c r="AY554" s="16" t="n"/>
      <c r="AZ554" s="16" t="n"/>
      <c r="BA554" s="16" t="n"/>
      <c r="BB554" s="16" t="n"/>
      <c r="BC554" s="16" t="n"/>
      <c r="BD554" s="16" t="n"/>
      <c r="BE554" s="16" t="n"/>
      <c r="BF554" s="16" t="n"/>
      <c r="BG554" s="16" t="n"/>
      <c r="BH554" s="16" t="n"/>
      <c r="BI554" s="16" t="n"/>
      <c r="BJ554" s="16" t="n"/>
      <c r="BK554" s="16" t="n"/>
      <c r="BL554" s="16" t="n"/>
      <c r="BM554" s="16" t="n"/>
    </row>
    <row r="555" ht="13.5" customHeight="1" s="251">
      <c r="A555" s="16" t="n"/>
      <c r="B555" s="16" t="n"/>
      <c r="C555" s="16" t="n"/>
      <c r="D555" s="16" t="n"/>
      <c r="E555" s="16" t="n"/>
      <c r="F555" s="16" t="n"/>
      <c r="G555" s="16" t="n"/>
      <c r="H555" s="16" t="n"/>
      <c r="I555" s="16" t="n"/>
      <c r="J555" s="16" t="n"/>
      <c r="K555" s="16" t="n"/>
      <c r="L555" s="16" t="n"/>
      <c r="M555" s="16" t="n"/>
      <c r="N555" s="16" t="n"/>
      <c r="O555" s="16" t="n"/>
      <c r="P555" s="16" t="n"/>
      <c r="Q555" s="16" t="n"/>
      <c r="R555" s="16" t="n"/>
      <c r="S555" s="16" t="n"/>
      <c r="T555" s="16" t="n"/>
      <c r="U555" s="16" t="n"/>
      <c r="V555" s="16" t="n"/>
      <c r="W555" s="16" t="n"/>
      <c r="X555" s="16" t="n"/>
      <c r="Y555" s="16" t="n"/>
      <c r="Z555" s="16" t="n"/>
      <c r="AA555" s="16" t="n"/>
      <c r="AB555" s="16" t="n"/>
      <c r="AC555" s="16" t="n"/>
      <c r="AD555" s="16" t="n"/>
      <c r="AE555" s="16" t="n"/>
      <c r="AF555" s="16" t="n"/>
      <c r="AG555" s="16" t="n"/>
      <c r="AH555" s="16" t="n"/>
      <c r="AI555" s="16" t="n"/>
      <c r="AJ555" s="16" t="n"/>
      <c r="AK555" s="16" t="n"/>
      <c r="AL555" s="16" t="n"/>
      <c r="AM555" s="16" t="n"/>
      <c r="AN555" s="16" t="n"/>
      <c r="AO555" s="16" t="n"/>
      <c r="AP555" s="16" t="n"/>
      <c r="AQ555" s="16" t="n"/>
      <c r="AR555" s="16" t="n"/>
      <c r="AS555" s="16" t="n"/>
      <c r="AT555" s="16" t="n"/>
      <c r="AU555" s="16" t="n"/>
      <c r="AV555" s="16" t="n"/>
      <c r="AW555" s="16" t="n"/>
      <c r="AX555" s="16" t="n"/>
      <c r="AY555" s="16" t="n"/>
      <c r="AZ555" s="16" t="n"/>
      <c r="BA555" s="16" t="n"/>
      <c r="BB555" s="16" t="n"/>
      <c r="BC555" s="16" t="n"/>
      <c r="BD555" s="16" t="n"/>
      <c r="BE555" s="16" t="n"/>
      <c r="BF555" s="16" t="n"/>
      <c r="BG555" s="16" t="n"/>
      <c r="BH555" s="16" t="n"/>
      <c r="BI555" s="16" t="n"/>
      <c r="BJ555" s="16" t="n"/>
      <c r="BK555" s="16" t="n"/>
      <c r="BL555" s="16" t="n"/>
      <c r="BM555" s="16" t="n"/>
    </row>
    <row r="556" ht="13.5" customHeight="1" s="251">
      <c r="A556" s="16" t="n"/>
      <c r="B556" s="16" t="n"/>
      <c r="C556" s="16" t="n"/>
      <c r="D556" s="16" t="n"/>
      <c r="E556" s="16" t="n"/>
      <c r="F556" s="16" t="n"/>
      <c r="G556" s="16" t="n"/>
      <c r="H556" s="16" t="n"/>
      <c r="I556" s="16" t="n"/>
      <c r="J556" s="16" t="n"/>
      <c r="K556" s="16" t="n"/>
      <c r="L556" s="16" t="n"/>
      <c r="M556" s="250" t="n"/>
      <c r="N556" s="16" t="n"/>
      <c r="O556" s="16" t="n"/>
      <c r="P556" s="16" t="n"/>
      <c r="Q556" s="16" t="n"/>
      <c r="R556" s="16" t="n"/>
      <c r="S556" s="16" t="n"/>
      <c r="T556" s="16" t="n"/>
      <c r="U556" s="16" t="n"/>
      <c r="V556" s="16" t="n"/>
      <c r="W556" s="16" t="n"/>
      <c r="X556" s="16" t="n"/>
      <c r="Y556" s="16" t="n"/>
      <c r="Z556" s="16" t="n"/>
      <c r="AA556" s="16" t="n"/>
      <c r="AB556" s="16" t="n"/>
      <c r="AC556" s="16" t="n"/>
      <c r="AD556" s="16" t="n"/>
      <c r="AE556" s="16" t="n"/>
      <c r="AF556" s="16" t="n"/>
      <c r="AG556" s="16" t="n"/>
      <c r="AH556" s="16" t="n"/>
      <c r="AI556" s="16" t="n"/>
      <c r="AJ556" s="16" t="n"/>
      <c r="AK556" s="16" t="n"/>
      <c r="AL556" s="16" t="n"/>
      <c r="AM556" s="16" t="n"/>
      <c r="AN556" s="16" t="n"/>
      <c r="AO556" s="16" t="n"/>
      <c r="AP556" s="16" t="n"/>
      <c r="AQ556" s="16" t="n"/>
      <c r="AR556" s="16" t="n"/>
      <c r="AS556" s="16" t="n"/>
      <c r="AT556" s="16" t="n"/>
      <c r="AU556" s="16" t="n"/>
      <c r="AV556" s="16" t="n"/>
      <c r="AW556" s="16" t="n"/>
      <c r="AX556" s="16" t="n"/>
      <c r="AY556" s="16" t="n"/>
      <c r="AZ556" s="16" t="n"/>
      <c r="BA556" s="16" t="n"/>
      <c r="BB556" s="16" t="n"/>
      <c r="BC556" s="16" t="n"/>
      <c r="BD556" s="16" t="n"/>
      <c r="BE556" s="16" t="n"/>
      <c r="BF556" s="16" t="n"/>
      <c r="BG556" s="16" t="n"/>
      <c r="BH556" s="16" t="n"/>
      <c r="BI556" s="16" t="n"/>
      <c r="BJ556" s="16" t="n"/>
      <c r="BK556" s="16" t="n"/>
      <c r="BL556" s="16" t="n"/>
      <c r="BM556" s="16" t="n"/>
    </row>
    <row r="557" ht="13.5" customHeight="1" s="251">
      <c r="A557" s="16" t="n"/>
      <c r="B557" s="16" t="n"/>
      <c r="C557" s="16" t="n"/>
      <c r="D557" s="16" t="n"/>
      <c r="E557" s="16" t="n"/>
      <c r="F557" s="16" t="n"/>
      <c r="G557" s="16" t="n"/>
      <c r="H557" s="16" t="n"/>
      <c r="I557" s="16" t="n"/>
      <c r="J557" s="16" t="n"/>
      <c r="K557" s="16" t="n"/>
      <c r="L557" s="16" t="n"/>
      <c r="M557" s="16" t="n"/>
      <c r="N557" s="16" t="n"/>
      <c r="O557" s="16" t="n"/>
      <c r="P557" s="16" t="n"/>
      <c r="Q557" s="16" t="n"/>
      <c r="R557" s="16" t="n"/>
      <c r="S557" s="16" t="n"/>
      <c r="T557" s="16" t="n"/>
      <c r="U557" s="16" t="n"/>
      <c r="V557" s="16" t="n"/>
      <c r="W557" s="16" t="n"/>
      <c r="X557" s="16" t="n"/>
      <c r="Y557" s="16" t="n"/>
      <c r="Z557" s="16" t="n"/>
      <c r="AA557" s="16" t="n"/>
      <c r="AB557" s="16" t="n"/>
      <c r="AC557" s="16" t="n"/>
      <c r="AD557" s="16" t="n"/>
      <c r="AE557" s="16" t="n"/>
      <c r="AF557" s="16" t="n"/>
      <c r="AG557" s="16" t="n"/>
      <c r="AH557" s="16" t="n"/>
      <c r="AI557" s="16" t="n"/>
      <c r="AJ557" s="16" t="n"/>
      <c r="AK557" s="16" t="n"/>
      <c r="AL557" s="16" t="n"/>
      <c r="AM557" s="16" t="n"/>
      <c r="AN557" s="16" t="n"/>
      <c r="AO557" s="16" t="n"/>
      <c r="AP557" s="16" t="n"/>
      <c r="AQ557" s="16" t="n"/>
      <c r="AR557" s="16" t="n"/>
      <c r="AS557" s="16" t="n"/>
      <c r="AT557" s="16" t="n"/>
      <c r="AU557" s="16" t="n"/>
      <c r="AV557" s="16" t="n"/>
      <c r="AW557" s="16" t="n"/>
      <c r="AX557" s="16" t="n"/>
      <c r="AY557" s="16" t="n"/>
      <c r="AZ557" s="16" t="n"/>
      <c r="BA557" s="16" t="n"/>
      <c r="BB557" s="16" t="n"/>
      <c r="BC557" s="16" t="n"/>
      <c r="BD557" s="16" t="n"/>
      <c r="BE557" s="16" t="n"/>
      <c r="BF557" s="16" t="n"/>
      <c r="BG557" s="16" t="n"/>
      <c r="BH557" s="16" t="n"/>
      <c r="BI557" s="16" t="n"/>
      <c r="BJ557" s="16" t="n"/>
      <c r="BK557" s="16" t="n"/>
      <c r="BL557" s="16" t="n"/>
      <c r="BM557" s="16" t="n"/>
    </row>
    <row r="558" ht="13.5" customHeight="1" s="251">
      <c r="A558" s="16" t="n"/>
      <c r="B558" s="16" t="n"/>
      <c r="C558" s="16" t="n"/>
      <c r="D558" s="16" t="n"/>
      <c r="E558" s="16" t="n"/>
      <c r="F558" s="16" t="n"/>
      <c r="G558" s="16" t="n"/>
      <c r="H558" s="16" t="n"/>
      <c r="I558" s="16" t="n"/>
      <c r="J558" s="16" t="n"/>
      <c r="K558" s="16" t="n"/>
      <c r="L558" s="250" t="n"/>
      <c r="M558" s="16" t="n"/>
      <c r="N558" s="16" t="n"/>
      <c r="O558" s="16" t="n"/>
      <c r="P558" s="16" t="n"/>
      <c r="Q558" s="16" t="n"/>
      <c r="R558" s="16" t="n"/>
      <c r="S558" s="16" t="n"/>
      <c r="T558" s="16" t="n"/>
      <c r="U558" s="16" t="n"/>
      <c r="V558" s="16" t="n"/>
      <c r="W558" s="16" t="n"/>
      <c r="X558" s="16" t="n"/>
      <c r="Y558" s="16" t="n"/>
      <c r="Z558" s="16" t="n"/>
      <c r="AA558" s="16" t="n"/>
      <c r="AB558" s="16" t="n"/>
      <c r="AC558" s="16" t="n"/>
      <c r="AD558" s="16" t="n"/>
      <c r="AE558" s="16" t="n"/>
      <c r="AF558" s="16" t="n"/>
      <c r="AG558" s="16" t="n"/>
      <c r="AH558" s="16" t="n"/>
      <c r="AI558" s="16" t="n"/>
      <c r="AJ558" s="16" t="n"/>
      <c r="AK558" s="16" t="n"/>
      <c r="AL558" s="16" t="n"/>
      <c r="AM558" s="16" t="n"/>
      <c r="AN558" s="16" t="n"/>
      <c r="AO558" s="16" t="n"/>
      <c r="AP558" s="16" t="n"/>
      <c r="AQ558" s="16" t="n"/>
      <c r="AR558" s="16" t="n"/>
      <c r="AS558" s="16" t="n"/>
      <c r="AT558" s="16" t="n"/>
      <c r="AU558" s="16" t="n"/>
      <c r="AV558" s="16" t="n"/>
      <c r="AW558" s="16" t="n"/>
      <c r="AX558" s="16" t="n"/>
      <c r="AY558" s="16" t="n"/>
      <c r="AZ558" s="16" t="n"/>
      <c r="BA558" s="16" t="n"/>
      <c r="BB558" s="16" t="n"/>
      <c r="BC558" s="16" t="n"/>
      <c r="BD558" s="16" t="n"/>
      <c r="BE558" s="16" t="n"/>
      <c r="BF558" s="16" t="n"/>
      <c r="BG558" s="16" t="n"/>
      <c r="BH558" s="16" t="n"/>
      <c r="BI558" s="16" t="n"/>
      <c r="BJ558" s="16" t="n"/>
      <c r="BK558" s="16" t="n"/>
      <c r="BL558" s="16" t="n"/>
      <c r="BM558" s="16" t="n"/>
    </row>
    <row r="559" ht="13.5" customHeight="1" s="251">
      <c r="A559" s="16" t="n"/>
      <c r="B559" s="16" t="n"/>
      <c r="C559" s="16" t="n"/>
      <c r="D559" s="16" t="n"/>
      <c r="E559" s="16" t="n"/>
      <c r="F559" s="16" t="n"/>
      <c r="G559" s="16" t="n"/>
      <c r="H559" s="16" t="n"/>
      <c r="I559" s="16" t="n"/>
      <c r="J559" s="16" t="n"/>
      <c r="K559" s="16" t="n"/>
      <c r="L559" s="16" t="n"/>
      <c r="M559" s="16" t="n"/>
      <c r="N559" s="16" t="n"/>
      <c r="O559" s="16" t="n"/>
      <c r="P559" s="16" t="n"/>
      <c r="Q559" s="16" t="n"/>
      <c r="R559" s="16" t="n"/>
      <c r="S559" s="16" t="n"/>
      <c r="T559" s="16" t="n"/>
      <c r="U559" s="16" t="n"/>
      <c r="V559" s="16" t="n"/>
      <c r="W559" s="16" t="n"/>
      <c r="X559" s="16" t="n"/>
      <c r="Y559" s="16" t="n"/>
      <c r="Z559" s="16" t="n"/>
      <c r="AA559" s="16" t="n"/>
      <c r="AB559" s="16" t="n"/>
      <c r="AC559" s="16" t="n"/>
      <c r="AD559" s="16" t="n"/>
      <c r="AE559" s="16" t="n"/>
      <c r="AF559" s="16" t="n"/>
      <c r="AG559" s="16" t="n"/>
      <c r="AH559" s="16" t="n"/>
      <c r="AI559" s="16" t="n"/>
      <c r="AJ559" s="16" t="n"/>
      <c r="AK559" s="16" t="n"/>
      <c r="AL559" s="16" t="n"/>
      <c r="AM559" s="16" t="n"/>
      <c r="AN559" s="16" t="n"/>
      <c r="AO559" s="16" t="n"/>
      <c r="AP559" s="16" t="n"/>
      <c r="AQ559" s="16" t="n"/>
      <c r="AR559" s="16" t="n"/>
      <c r="AS559" s="16" t="n"/>
      <c r="AT559" s="16" t="n"/>
      <c r="AU559" s="16" t="n"/>
      <c r="AV559" s="16" t="n"/>
      <c r="AW559" s="16" t="n"/>
      <c r="AX559" s="16" t="n"/>
      <c r="AY559" s="16" t="n"/>
      <c r="AZ559" s="16" t="n"/>
      <c r="BA559" s="16" t="n"/>
      <c r="BB559" s="16" t="n"/>
      <c r="BC559" s="16" t="n"/>
      <c r="BD559" s="16" t="n"/>
      <c r="BE559" s="16" t="n"/>
      <c r="BF559" s="16" t="n"/>
      <c r="BG559" s="16" t="n"/>
      <c r="BH559" s="16" t="n"/>
      <c r="BI559" s="16" t="n"/>
      <c r="BJ559" s="16" t="n"/>
      <c r="BK559" s="16" t="n"/>
      <c r="BL559" s="16" t="n"/>
      <c r="BM559" s="16" t="n"/>
    </row>
    <row r="560" ht="13.5" customHeight="1" s="251">
      <c r="A560" s="16" t="n"/>
      <c r="B560" s="16" t="n"/>
      <c r="C560" s="16" t="n"/>
      <c r="D560" s="16" t="n"/>
      <c r="E560" s="16" t="n"/>
      <c r="F560" s="16" t="n"/>
      <c r="G560" s="16" t="n"/>
      <c r="H560" s="16" t="n"/>
      <c r="I560" s="16" t="n"/>
      <c r="J560" s="16" t="n"/>
      <c r="K560" s="16" t="n"/>
      <c r="L560" s="16" t="n"/>
      <c r="M560" s="16" t="n"/>
      <c r="N560" s="16" t="n"/>
      <c r="O560" s="16" t="n"/>
      <c r="P560" s="16" t="n"/>
      <c r="Q560" s="16" t="n"/>
      <c r="R560" s="16" t="n"/>
      <c r="S560" s="16" t="n"/>
      <c r="T560" s="16" t="n"/>
      <c r="U560" s="16" t="n"/>
      <c r="V560" s="16" t="n"/>
      <c r="W560" s="16" t="n"/>
      <c r="X560" s="16" t="n"/>
      <c r="Y560" s="16" t="n"/>
      <c r="Z560" s="16" t="n"/>
      <c r="AA560" s="16" t="n"/>
      <c r="AB560" s="16" t="n"/>
      <c r="AC560" s="16" t="n"/>
      <c r="AD560" s="16" t="n"/>
      <c r="AE560" s="16" t="n"/>
      <c r="AF560" s="16" t="n"/>
      <c r="AG560" s="16" t="n"/>
      <c r="AH560" s="16" t="n"/>
      <c r="AI560" s="16" t="n"/>
      <c r="AJ560" s="16" t="n"/>
      <c r="AK560" s="16" t="n"/>
      <c r="AL560" s="16" t="n"/>
      <c r="AM560" s="16" t="n"/>
      <c r="AN560" s="16" t="n"/>
      <c r="AO560" s="16" t="n"/>
      <c r="AP560" s="16" t="n"/>
      <c r="AQ560" s="16" t="n"/>
      <c r="AR560" s="16" t="n"/>
      <c r="AS560" s="16" t="n"/>
      <c r="AT560" s="16" t="n"/>
      <c r="AU560" s="16" t="n"/>
      <c r="AV560" s="16" t="n"/>
      <c r="AW560" s="16" t="n"/>
      <c r="AX560" s="16" t="n"/>
      <c r="AY560" s="16" t="n"/>
      <c r="AZ560" s="16" t="n"/>
      <c r="BA560" s="16" t="n"/>
      <c r="BB560" s="16" t="n"/>
      <c r="BC560" s="16" t="n"/>
      <c r="BD560" s="16" t="n"/>
      <c r="BE560" s="16" t="n"/>
      <c r="BF560" s="16" t="n"/>
      <c r="BG560" s="16" t="n"/>
      <c r="BH560" s="16" t="n"/>
      <c r="BI560" s="16" t="n"/>
      <c r="BJ560" s="16" t="n"/>
      <c r="BK560" s="16" t="n"/>
      <c r="BL560" s="16" t="n"/>
      <c r="BM560" s="16" t="n"/>
    </row>
    <row r="561" ht="13.5" customHeight="1" s="251">
      <c r="A561" s="16" t="n"/>
      <c r="B561" s="16" t="n"/>
      <c r="C561" s="16" t="n"/>
      <c r="D561" s="16" t="n"/>
      <c r="E561" s="16" t="n"/>
      <c r="F561" s="16" t="n"/>
      <c r="G561" s="16" t="n"/>
      <c r="H561" s="16" t="n"/>
      <c r="I561" s="16" t="n"/>
      <c r="J561" s="16" t="n"/>
      <c r="K561" s="16" t="n"/>
      <c r="L561" s="16" t="n"/>
      <c r="M561" s="16" t="n"/>
      <c r="N561" s="16" t="n"/>
      <c r="O561" s="16" t="n"/>
      <c r="P561" s="16" t="n"/>
      <c r="Q561" s="16" t="n"/>
      <c r="R561" s="16" t="n"/>
      <c r="S561" s="16" t="n"/>
      <c r="T561" s="16" t="n"/>
      <c r="U561" s="16" t="n"/>
      <c r="V561" s="16" t="n"/>
      <c r="W561" s="16" t="n"/>
      <c r="X561" s="16" t="n"/>
      <c r="Y561" s="16" t="n"/>
      <c r="Z561" s="16" t="n"/>
      <c r="AA561" s="16" t="n"/>
      <c r="AB561" s="16" t="n"/>
      <c r="AC561" s="16" t="n"/>
      <c r="AD561" s="16" t="n"/>
      <c r="AE561" s="16" t="n"/>
      <c r="AF561" s="16" t="n"/>
      <c r="AG561" s="16" t="n"/>
      <c r="AH561" s="16" t="n"/>
      <c r="AI561" s="16" t="n"/>
      <c r="AJ561" s="16" t="n"/>
      <c r="AK561" s="16" t="n"/>
      <c r="AL561" s="16" t="n"/>
      <c r="AM561" s="16" t="n"/>
      <c r="AN561" s="16" t="n"/>
      <c r="AO561" s="16" t="n"/>
      <c r="AP561" s="16" t="n"/>
      <c r="AQ561" s="16" t="n"/>
      <c r="AR561" s="16" t="n"/>
      <c r="AS561" s="16" t="n"/>
      <c r="AT561" s="16" t="n"/>
      <c r="AU561" s="16" t="n"/>
      <c r="AV561" s="16" t="n"/>
      <c r="AW561" s="16" t="n"/>
      <c r="AX561" s="16" t="n"/>
      <c r="AY561" s="16" t="n"/>
      <c r="AZ561" s="16" t="n"/>
      <c r="BA561" s="16" t="n"/>
      <c r="BB561" s="16" t="n"/>
      <c r="BC561" s="16" t="n"/>
      <c r="BD561" s="16" t="n"/>
      <c r="BE561" s="16" t="n"/>
      <c r="BF561" s="16" t="n"/>
      <c r="BG561" s="16" t="n"/>
      <c r="BH561" s="16" t="n"/>
      <c r="BI561" s="16" t="n"/>
      <c r="BJ561" s="16" t="n"/>
      <c r="BK561" s="16" t="n"/>
      <c r="BL561" s="16" t="n"/>
      <c r="BM561" s="16" t="n"/>
    </row>
    <row r="562" ht="13.5" customHeight="1" s="251">
      <c r="A562" s="16" t="n"/>
      <c r="B562" s="16" t="n"/>
      <c r="C562" s="16" t="n"/>
      <c r="D562" s="16" t="n"/>
      <c r="E562" s="16" t="n"/>
      <c r="F562" s="16" t="n"/>
      <c r="G562" s="16" t="n"/>
      <c r="H562" s="16" t="n"/>
      <c r="I562" s="16" t="n"/>
      <c r="J562" s="16" t="n"/>
      <c r="K562" s="16" t="n"/>
      <c r="L562" s="16" t="n"/>
      <c r="M562" s="16" t="n"/>
      <c r="N562" s="16" t="n"/>
      <c r="O562" s="16" t="n"/>
      <c r="P562" s="16" t="n"/>
      <c r="Q562" s="16" t="n"/>
      <c r="R562" s="16" t="n"/>
      <c r="S562" s="16" t="n"/>
      <c r="T562" s="16" t="n"/>
      <c r="U562" s="16" t="n"/>
      <c r="V562" s="16" t="n"/>
      <c r="W562" s="16" t="n"/>
      <c r="X562" s="16" t="n"/>
      <c r="Y562" s="16" t="n"/>
      <c r="Z562" s="16" t="n"/>
      <c r="AA562" s="16" t="n"/>
      <c r="AB562" s="16" t="n"/>
      <c r="AC562" s="16" t="n"/>
      <c r="AD562" s="16" t="n"/>
      <c r="AE562" s="16" t="n"/>
      <c r="AF562" s="16" t="n"/>
      <c r="AG562" s="16" t="n"/>
      <c r="AH562" s="16" t="n"/>
      <c r="AI562" s="16" t="n"/>
      <c r="AJ562" s="16" t="n"/>
      <c r="AK562" s="16" t="n"/>
      <c r="AL562" s="16" t="n"/>
      <c r="AM562" s="16" t="n"/>
      <c r="AN562" s="16" t="n"/>
      <c r="AO562" s="16" t="n"/>
      <c r="AP562" s="16" t="n"/>
      <c r="AQ562" s="16" t="n"/>
      <c r="AR562" s="16" t="n"/>
      <c r="AS562" s="16" t="n"/>
      <c r="AT562" s="16" t="n"/>
      <c r="AU562" s="16" t="n"/>
      <c r="AV562" s="16" t="n"/>
      <c r="AW562" s="16" t="n"/>
      <c r="AX562" s="16" t="n"/>
      <c r="AY562" s="16" t="n"/>
      <c r="AZ562" s="16" t="n"/>
      <c r="BA562" s="16" t="n"/>
      <c r="BB562" s="16" t="n"/>
      <c r="BC562" s="16" t="n"/>
      <c r="BD562" s="16" t="n"/>
      <c r="BE562" s="16" t="n"/>
      <c r="BF562" s="16" t="n"/>
      <c r="BG562" s="16" t="n"/>
      <c r="BH562" s="16" t="n"/>
      <c r="BI562" s="16" t="n"/>
      <c r="BJ562" s="16" t="n"/>
      <c r="BK562" s="16" t="n"/>
      <c r="BL562" s="16" t="n"/>
      <c r="BM562" s="16" t="n"/>
    </row>
    <row r="563" ht="13.5" customHeight="1" s="251">
      <c r="A563" s="16" t="n"/>
      <c r="B563" s="16" t="n"/>
      <c r="C563" s="16" t="n"/>
      <c r="D563" s="16" t="n"/>
      <c r="E563" s="16" t="n"/>
      <c r="F563" s="16" t="n"/>
      <c r="G563" s="16" t="n"/>
      <c r="H563" s="16" t="n"/>
      <c r="I563" s="16" t="n"/>
      <c r="J563" s="16" t="n"/>
      <c r="K563" s="16" t="n"/>
      <c r="L563" s="16" t="n"/>
      <c r="M563" s="16" t="n"/>
      <c r="N563" s="16" t="n"/>
      <c r="O563" s="16" t="n"/>
      <c r="P563" s="16" t="n"/>
      <c r="Q563" s="16" t="n"/>
      <c r="R563" s="16" t="n"/>
      <c r="S563" s="16" t="n"/>
      <c r="T563" s="16" t="n"/>
      <c r="U563" s="16" t="n"/>
      <c r="V563" s="16" t="n"/>
      <c r="W563" s="16" t="n"/>
      <c r="X563" s="16" t="n"/>
      <c r="Y563" s="16" t="n"/>
      <c r="Z563" s="16" t="n"/>
      <c r="AA563" s="16" t="n"/>
      <c r="AB563" s="16" t="n"/>
      <c r="AC563" s="16" t="n"/>
      <c r="AD563" s="16" t="n"/>
      <c r="AE563" s="16" t="n"/>
      <c r="AF563" s="16" t="n"/>
      <c r="AG563" s="16" t="n"/>
      <c r="AH563" s="16" t="n"/>
      <c r="AI563" s="16" t="n"/>
      <c r="AJ563" s="16" t="n"/>
      <c r="AK563" s="16" t="n"/>
      <c r="AL563" s="16" t="n"/>
      <c r="AM563" s="16" t="n"/>
      <c r="AN563" s="16" t="n"/>
      <c r="AO563" s="16" t="n"/>
      <c r="AP563" s="16" t="n"/>
      <c r="AQ563" s="16" t="n"/>
      <c r="AR563" s="16" t="n"/>
      <c r="AS563" s="16" t="n"/>
      <c r="AT563" s="16" t="n"/>
      <c r="AU563" s="16" t="n"/>
      <c r="AV563" s="16" t="n"/>
      <c r="AW563" s="16" t="n"/>
      <c r="AX563" s="16" t="n"/>
      <c r="AY563" s="16" t="n"/>
      <c r="AZ563" s="16" t="n"/>
      <c r="BA563" s="16" t="n"/>
      <c r="BB563" s="16" t="n"/>
      <c r="BC563" s="16" t="n"/>
      <c r="BD563" s="16" t="n"/>
      <c r="BE563" s="16" t="n"/>
      <c r="BF563" s="16" t="n"/>
      <c r="BG563" s="16" t="n"/>
      <c r="BH563" s="16" t="n"/>
      <c r="BI563" s="16" t="n"/>
      <c r="BJ563" s="16" t="n"/>
      <c r="BK563" s="16" t="n"/>
      <c r="BL563" s="16" t="n"/>
      <c r="BM563" s="16" t="n"/>
    </row>
    <row r="564" ht="13.5" customHeight="1" s="251">
      <c r="A564" s="16" t="n"/>
      <c r="B564" s="16" t="n"/>
      <c r="C564" s="16" t="n"/>
      <c r="D564" s="16" t="n"/>
      <c r="E564" s="16" t="n"/>
      <c r="F564" s="16" t="n"/>
      <c r="G564" s="16" t="n"/>
      <c r="H564" s="16" t="n"/>
      <c r="I564" s="16" t="n"/>
      <c r="J564" s="16" t="n"/>
      <c r="K564" s="16" t="n"/>
      <c r="L564" s="16" t="n"/>
      <c r="M564" s="16" t="n"/>
      <c r="N564" s="16" t="n"/>
      <c r="O564" s="16" t="n"/>
      <c r="P564" s="16" t="n"/>
      <c r="Q564" s="16" t="n"/>
      <c r="R564" s="16" t="n"/>
      <c r="S564" s="16" t="n"/>
      <c r="T564" s="16" t="n"/>
      <c r="U564" s="16" t="n"/>
      <c r="V564" s="16" t="n"/>
      <c r="W564" s="16" t="n"/>
      <c r="X564" s="16" t="n"/>
      <c r="Y564" s="16" t="n"/>
      <c r="Z564" s="16" t="n"/>
      <c r="AA564" s="16" t="n"/>
      <c r="AB564" s="16" t="n"/>
      <c r="AC564" s="16" t="n"/>
      <c r="AD564" s="16" t="n"/>
      <c r="AE564" s="16" t="n"/>
      <c r="AF564" s="16" t="n"/>
      <c r="AG564" s="16" t="n"/>
      <c r="AH564" s="16" t="n"/>
      <c r="AI564" s="16" t="n"/>
      <c r="AJ564" s="16" t="n"/>
      <c r="AK564" s="16" t="n"/>
      <c r="AL564" s="16" t="n"/>
      <c r="AM564" s="16" t="n"/>
      <c r="AN564" s="16" t="n"/>
      <c r="AO564" s="16" t="n"/>
      <c r="AP564" s="16" t="n"/>
      <c r="AQ564" s="16" t="n"/>
      <c r="AR564" s="16" t="n"/>
      <c r="AS564" s="16" t="n"/>
      <c r="AT564" s="16" t="n"/>
      <c r="AU564" s="16" t="n"/>
      <c r="AV564" s="16" t="n"/>
      <c r="AW564" s="16" t="n"/>
      <c r="AX564" s="16" t="n"/>
      <c r="AY564" s="16" t="n"/>
      <c r="AZ564" s="16" t="n"/>
      <c r="BA564" s="16" t="n"/>
      <c r="BB564" s="16" t="n"/>
      <c r="BC564" s="16" t="n"/>
      <c r="BD564" s="16" t="n"/>
      <c r="BE564" s="16" t="n"/>
      <c r="BF564" s="16" t="n"/>
      <c r="BG564" s="16" t="n"/>
      <c r="BH564" s="16" t="n"/>
      <c r="BI564" s="16" t="n"/>
      <c r="BJ564" s="16" t="n"/>
      <c r="BK564" s="16" t="n"/>
      <c r="BL564" s="16" t="n"/>
      <c r="BM564" s="16" t="n"/>
    </row>
    <row r="565" ht="13.5" customHeight="1" s="251">
      <c r="A565" s="16" t="n"/>
      <c r="B565" s="16" t="n"/>
      <c r="C565" s="16" t="n"/>
      <c r="D565" s="16" t="n"/>
      <c r="E565" s="16" t="n"/>
      <c r="F565" s="16" t="n"/>
      <c r="G565" s="16" t="n"/>
      <c r="H565" s="25" t="inlineStr">
        <is>
          <t>X</t>
        </is>
      </c>
      <c r="I565" s="16" t="n"/>
      <c r="J565" s="16" t="n"/>
      <c r="K565" s="16" t="n"/>
      <c r="L565" s="16" t="n"/>
      <c r="M565" s="16" t="n"/>
      <c r="N565" s="16" t="n"/>
      <c r="O565" s="16" t="n"/>
      <c r="P565" s="16" t="n"/>
      <c r="Q565" s="16" t="n"/>
      <c r="R565" s="16" t="n"/>
      <c r="S565" s="16" t="n"/>
      <c r="T565" s="16" t="n"/>
      <c r="U565" s="16" t="n"/>
      <c r="V565" s="16" t="n"/>
      <c r="W565" s="16" t="n"/>
      <c r="X565" s="16" t="n"/>
      <c r="Y565" s="16" t="n"/>
      <c r="Z565" s="16" t="n"/>
      <c r="AA565" s="16" t="n"/>
      <c r="AB565" s="16" t="n"/>
      <c r="AC565" s="16" t="n"/>
      <c r="AD565" s="16" t="n"/>
      <c r="AE565" s="16" t="n"/>
      <c r="AF565" s="16" t="n"/>
      <c r="AG565" s="16" t="n"/>
      <c r="AH565" s="16" t="n"/>
      <c r="AI565" s="16" t="n"/>
      <c r="AJ565" s="16" t="n"/>
      <c r="AK565" s="16" t="n"/>
      <c r="AL565" s="16" t="n"/>
      <c r="AM565" s="16" t="n"/>
      <c r="AN565" s="16" t="n"/>
      <c r="AO565" s="16" t="n"/>
      <c r="AP565" s="16" t="n"/>
      <c r="AQ565" s="16" t="n"/>
      <c r="AR565" s="16" t="n"/>
      <c r="AS565" s="16" t="n"/>
      <c r="AT565" s="16" t="n"/>
      <c r="AU565" s="16" t="n"/>
      <c r="AV565" s="16" t="n"/>
      <c r="AW565" s="16" t="n"/>
      <c r="AX565" s="16" t="n"/>
      <c r="AY565" s="16" t="n"/>
      <c r="AZ565" s="16" t="n"/>
      <c r="BA565" s="16" t="n"/>
      <c r="BB565" s="16" t="n"/>
      <c r="BC565" s="16" t="n"/>
      <c r="BD565" s="16" t="n"/>
      <c r="BE565" s="16" t="n"/>
      <c r="BF565" s="16" t="n"/>
      <c r="BG565" s="16" t="n"/>
      <c r="BH565" s="16" t="n"/>
      <c r="BI565" s="16" t="n"/>
      <c r="BJ565" s="16" t="n"/>
      <c r="BK565" s="16" t="n"/>
      <c r="BL565" s="16" t="n"/>
      <c r="BM565" s="16" t="n"/>
    </row>
  </sheetData>
  <mergeCells count="100">
    <mergeCell ref="J12:J16"/>
    <mergeCell ref="J18:J22"/>
    <mergeCell ref="O18:T18"/>
    <mergeCell ref="O19:T19"/>
    <mergeCell ref="O20:T20"/>
    <mergeCell ref="O23:R25"/>
    <mergeCell ref="J24:J28"/>
    <mergeCell ref="O26:R26"/>
    <mergeCell ref="O29:P29"/>
    <mergeCell ref="Q29:T33"/>
    <mergeCell ref="O30:P30"/>
    <mergeCell ref="O31:P31"/>
    <mergeCell ref="J36:J40"/>
    <mergeCell ref="O36:R36"/>
    <mergeCell ref="O37:R37"/>
    <mergeCell ref="O38:R38"/>
    <mergeCell ref="O41:R41"/>
    <mergeCell ref="J42:J46"/>
    <mergeCell ref="J30:J34"/>
    <mergeCell ref="O35:S35"/>
    <mergeCell ref="O42:R42"/>
    <mergeCell ref="O43:R43"/>
    <mergeCell ref="O44:R44"/>
    <mergeCell ref="O47:R47"/>
    <mergeCell ref="G10:S10"/>
    <mergeCell ref="H12:H52"/>
    <mergeCell ref="O12:P12"/>
    <mergeCell ref="Q12:T12"/>
    <mergeCell ref="O14:T14"/>
    <mergeCell ref="V14:Z35"/>
    <mergeCell ref="O17:T17"/>
    <mergeCell ref="O54:R54"/>
    <mergeCell ref="O55:R55"/>
    <mergeCell ref="O56:R56"/>
    <mergeCell ref="O57:R57"/>
    <mergeCell ref="J87:J91"/>
    <mergeCell ref="G97:T97"/>
    <mergeCell ref="J298:J317"/>
    <mergeCell ref="H324:T324"/>
    <mergeCell ref="G534:AA534"/>
    <mergeCell ref="H537:L537"/>
    <mergeCell ref="M537:AA537"/>
    <mergeCell ref="H538:L538"/>
    <mergeCell ref="M538:AA538"/>
    <mergeCell ref="M543:AA543"/>
    <mergeCell ref="M544:AA544"/>
    <mergeCell ref="M546:AA546"/>
    <mergeCell ref="M547:AA547"/>
    <mergeCell ref="M548:AA548"/>
    <mergeCell ref="M549:AA549"/>
    <mergeCell ref="M550:AA550"/>
    <mergeCell ref="M551:AA551"/>
    <mergeCell ref="H539:L539"/>
    <mergeCell ref="M539:AA539"/>
    <mergeCell ref="H540:L540"/>
    <mergeCell ref="M540:AA540"/>
    <mergeCell ref="H541:L541"/>
    <mergeCell ref="M541:AA541"/>
    <mergeCell ref="M542:AA542"/>
    <mergeCell ref="J48:J52"/>
    <mergeCell ref="O48:R48"/>
    <mergeCell ref="O49:R49"/>
    <mergeCell ref="O50:R50"/>
    <mergeCell ref="O53:R53"/>
    <mergeCell ref="J55:J59"/>
    <mergeCell ref="O60:R60"/>
    <mergeCell ref="O62:P62"/>
    <mergeCell ref="J81:J85"/>
    <mergeCell ref="J100:J114"/>
    <mergeCell ref="J117:J131"/>
    <mergeCell ref="J134:J148"/>
    <mergeCell ref="H100:H199"/>
    <mergeCell ref="H203:H249"/>
    <mergeCell ref="H252:H266"/>
    <mergeCell ref="H269:H283"/>
    <mergeCell ref="H287:H296"/>
    <mergeCell ref="H55:H59"/>
    <mergeCell ref="H62:H78"/>
    <mergeCell ref="J62:J66"/>
    <mergeCell ref="J68:J72"/>
    <mergeCell ref="J74:J78"/>
    <mergeCell ref="H81:H91"/>
    <mergeCell ref="J185:J199"/>
    <mergeCell ref="J151:J165"/>
    <mergeCell ref="J168:J182"/>
    <mergeCell ref="J203:J230"/>
    <mergeCell ref="J235:J249"/>
    <mergeCell ref="J252:J266"/>
    <mergeCell ref="J269:J283"/>
    <mergeCell ref="J287:J296"/>
    <mergeCell ref="H549:L549"/>
    <mergeCell ref="H550:L550"/>
    <mergeCell ref="H551:L551"/>
    <mergeCell ref="H542:L542"/>
    <mergeCell ref="H543:L543"/>
    <mergeCell ref="H544:L544"/>
    <mergeCell ref="H545:L545"/>
    <mergeCell ref="H546:L546"/>
    <mergeCell ref="H547:L547"/>
    <mergeCell ref="H548:L548"/>
  </mergeCells>
  <hyperlinks>
    <hyperlink xmlns:r="http://schemas.openxmlformats.org/officeDocument/2006/relationships" ref="L1" r:id="rId1"/>
  </hyperlinks>
  <pageMargins left="0.7" right="0.7" top="0.75" bottom="0.75" header="0" footer="0"/>
  <pageSetup orientation="portrait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1F497D"/>
    <outlinePr summaryBelow="1" summaryRight="1"/>
    <pageSetUpPr/>
  </sheetPr>
  <dimension ref="A1:AI2"/>
  <sheetViews>
    <sheetView workbookViewId="0">
      <selection activeCell="A1" sqref="A1"/>
    </sheetView>
  </sheetViews>
  <sheetFormatPr baseColWidth="8" defaultColWidth="12.63" defaultRowHeight="15" customHeight="1"/>
  <cols>
    <col width="14.75" customWidth="1" style="251" min="1" max="1"/>
    <col width="8" customWidth="1" style="251" min="2" max="2"/>
    <col width="7.63" customWidth="1" style="251" min="3" max="35"/>
  </cols>
  <sheetData>
    <row r="1">
      <c r="B1" s="12" t="n">
        <v>2017</v>
      </c>
      <c r="C1" s="3" t="n">
        <v>2018</v>
      </c>
      <c r="D1" s="12" t="n">
        <v>2019</v>
      </c>
      <c r="E1" s="3" t="n">
        <v>2020</v>
      </c>
      <c r="F1" s="12" t="n">
        <v>2021</v>
      </c>
      <c r="G1" s="3" t="n">
        <v>2022</v>
      </c>
      <c r="H1" s="12" t="n">
        <v>2023</v>
      </c>
      <c r="I1" s="3" t="n">
        <v>2024</v>
      </c>
      <c r="J1" s="12" t="n">
        <v>2025</v>
      </c>
      <c r="K1" s="3" t="n">
        <v>2026</v>
      </c>
      <c r="L1" s="12" t="n">
        <v>2027</v>
      </c>
      <c r="M1" s="3" t="n">
        <v>2028</v>
      </c>
      <c r="N1" s="12" t="n">
        <v>2029</v>
      </c>
      <c r="O1" s="3" t="n">
        <v>2030</v>
      </c>
      <c r="P1" s="12" t="n">
        <v>2031</v>
      </c>
      <c r="Q1" s="3" t="n">
        <v>2032</v>
      </c>
      <c r="R1" s="12" t="n">
        <v>2033</v>
      </c>
      <c r="S1" s="3" t="n">
        <v>2034</v>
      </c>
      <c r="T1" s="12" t="n">
        <v>2035</v>
      </c>
      <c r="U1" s="3" t="n">
        <v>2036</v>
      </c>
      <c r="V1" s="12" t="n">
        <v>2037</v>
      </c>
      <c r="W1" s="3" t="n">
        <v>2038</v>
      </c>
      <c r="X1" s="12" t="n">
        <v>2039</v>
      </c>
      <c r="Y1" s="3" t="n">
        <v>2040</v>
      </c>
      <c r="Z1" s="12" t="n">
        <v>2041</v>
      </c>
      <c r="AA1" s="3" t="n">
        <v>2042</v>
      </c>
      <c r="AB1" s="12" t="n">
        <v>2043</v>
      </c>
      <c r="AC1" s="3" t="n">
        <v>2044</v>
      </c>
      <c r="AD1" s="12" t="n">
        <v>2045</v>
      </c>
      <c r="AE1" s="3" t="n">
        <v>2046</v>
      </c>
      <c r="AF1" s="12" t="n">
        <v>2047</v>
      </c>
      <c r="AG1" s="3" t="n">
        <v>2048</v>
      </c>
      <c r="AH1" s="12" t="n">
        <v>2049</v>
      </c>
      <c r="AI1" s="3" t="n">
        <v>2050</v>
      </c>
    </row>
    <row r="2" ht="30" customHeight="1" s="251">
      <c r="A2" s="13" t="inlineStr">
        <is>
          <t>Capacity Factor (dimensionless)</t>
        </is>
      </c>
      <c r="B2" s="14">
        <f>SUMIFS('From SAM Data Pull'!$B1:$B21,'From SAM Data Pull'!$A1:$A21,About!$B$1)*'From SAM Data Pull'!B30/100</f>
        <v/>
      </c>
      <c r="C2" s="14">
        <f>SUMIFS('From SAM Data Pull'!$B1:$B21,'From SAM Data Pull'!$A1:$A21,About!$B$1)*'From SAM Data Pull'!C30/100</f>
        <v/>
      </c>
      <c r="D2" s="14">
        <f>SUMIFS('From SAM Data Pull'!$B1:$B21,'From SAM Data Pull'!$A1:$A21,About!$B$1)*'From SAM Data Pull'!D30/100</f>
        <v/>
      </c>
      <c r="E2" s="14">
        <f>SUMIFS('From SAM Data Pull'!$B1:$B21,'From SAM Data Pull'!$A1:$A21,About!$B$1)*'From SAM Data Pull'!E30/100</f>
        <v/>
      </c>
      <c r="F2" s="14">
        <f>SUMIFS('From SAM Data Pull'!$B1:$B21,'From SAM Data Pull'!$A1:$A21,About!$B$1)*'From SAM Data Pull'!F30/100</f>
        <v/>
      </c>
      <c r="G2" s="14">
        <f>SUMIFS('From SAM Data Pull'!$B1:$B21,'From SAM Data Pull'!$A1:$A21,About!$B$1)*'From SAM Data Pull'!G30/100</f>
        <v/>
      </c>
      <c r="H2" s="14">
        <f>SUMIFS('From SAM Data Pull'!$B1:$B21,'From SAM Data Pull'!$A1:$A21,About!$B$1)*'From SAM Data Pull'!H30/100</f>
        <v/>
      </c>
      <c r="I2" s="14">
        <f>SUMIFS('From SAM Data Pull'!$B1:$B21,'From SAM Data Pull'!$A1:$A21,About!$B$1)*'From SAM Data Pull'!I30/100</f>
        <v/>
      </c>
      <c r="J2" s="14">
        <f>SUMIFS('From SAM Data Pull'!$B1:$B21,'From SAM Data Pull'!$A1:$A21,About!$B$1)*'From SAM Data Pull'!J30/100</f>
        <v/>
      </c>
      <c r="K2" s="14">
        <f>SUMIFS('From SAM Data Pull'!$B1:$B21,'From SAM Data Pull'!$A1:$A21,About!$B$1)*'From SAM Data Pull'!K30/100</f>
        <v/>
      </c>
      <c r="L2" s="14">
        <f>SUMIFS('From SAM Data Pull'!$B1:$B21,'From SAM Data Pull'!$A1:$A21,About!$B$1)*'From SAM Data Pull'!L30/100</f>
        <v/>
      </c>
      <c r="M2" s="14">
        <f>SUMIFS('From SAM Data Pull'!$B1:$B21,'From SAM Data Pull'!$A1:$A21,About!$B$1)*'From SAM Data Pull'!M30/100</f>
        <v/>
      </c>
      <c r="N2" s="14">
        <f>SUMIFS('From SAM Data Pull'!$B1:$B21,'From SAM Data Pull'!$A1:$A21,About!$B$1)*'From SAM Data Pull'!N30/100</f>
        <v/>
      </c>
      <c r="O2" s="14">
        <f>SUMIFS('From SAM Data Pull'!$B1:$B21,'From SAM Data Pull'!$A1:$A21,About!$B$1)*'From SAM Data Pull'!O30/100</f>
        <v/>
      </c>
      <c r="P2" s="14">
        <f>SUMIFS('From SAM Data Pull'!$B1:$B21,'From SAM Data Pull'!$A1:$A21,About!$B$1)*'From SAM Data Pull'!P30/100</f>
        <v/>
      </c>
      <c r="Q2" s="14">
        <f>SUMIFS('From SAM Data Pull'!$B1:$B21,'From SAM Data Pull'!$A1:$A21,About!$B$1)*'From SAM Data Pull'!Q30/100</f>
        <v/>
      </c>
      <c r="R2" s="14">
        <f>SUMIFS('From SAM Data Pull'!$B1:$B21,'From SAM Data Pull'!$A1:$A21,About!$B$1)*'From SAM Data Pull'!R30/100</f>
        <v/>
      </c>
      <c r="S2" s="14">
        <f>SUMIFS('From SAM Data Pull'!$B1:$B21,'From SAM Data Pull'!$A1:$A21,About!$B$1)*'From SAM Data Pull'!S30/100</f>
        <v/>
      </c>
      <c r="T2" s="14">
        <f>SUMIFS('From SAM Data Pull'!$B1:$B21,'From SAM Data Pull'!$A1:$A21,About!$B$1)*'From SAM Data Pull'!T30/100</f>
        <v/>
      </c>
      <c r="U2" s="14">
        <f>SUMIFS('From SAM Data Pull'!$B1:$B21,'From SAM Data Pull'!$A1:$A21,About!$B$1)*'From SAM Data Pull'!U30/100</f>
        <v/>
      </c>
      <c r="V2" s="14">
        <f>SUMIFS('From SAM Data Pull'!$B1:$B21,'From SAM Data Pull'!$A1:$A21,About!$B$1)*'From SAM Data Pull'!V30/100</f>
        <v/>
      </c>
      <c r="W2" s="14">
        <f>SUMIFS('From SAM Data Pull'!$B1:$B21,'From SAM Data Pull'!$A1:$A21,About!$B$1)*'From SAM Data Pull'!W30/100</f>
        <v/>
      </c>
      <c r="X2" s="14">
        <f>SUMIFS('From SAM Data Pull'!$B1:$B21,'From SAM Data Pull'!$A1:$A21,About!$B$1)*'From SAM Data Pull'!X30/100</f>
        <v/>
      </c>
      <c r="Y2" s="14">
        <f>SUMIFS('From SAM Data Pull'!$B1:$B21,'From SAM Data Pull'!$A1:$A21,About!$B$1)*'From SAM Data Pull'!Y30/100</f>
        <v/>
      </c>
      <c r="Z2" s="14">
        <f>SUMIFS('From SAM Data Pull'!$B1:$B21,'From SAM Data Pull'!$A1:$A21,About!$B$1)*'From SAM Data Pull'!Z30/100</f>
        <v/>
      </c>
      <c r="AA2" s="14">
        <f>SUMIFS('From SAM Data Pull'!$B1:$B21,'From SAM Data Pull'!$A1:$A21,About!$B$1)*'From SAM Data Pull'!AA30/100</f>
        <v/>
      </c>
      <c r="AB2" s="14">
        <f>SUMIFS('From SAM Data Pull'!$B1:$B21,'From SAM Data Pull'!$A1:$A21,About!$B$1)*'From SAM Data Pull'!AB30/100</f>
        <v/>
      </c>
      <c r="AC2" s="14">
        <f>SUMIFS('From SAM Data Pull'!$B1:$B21,'From SAM Data Pull'!$A1:$A21,About!$B$1)*'From SAM Data Pull'!AC30/100</f>
        <v/>
      </c>
      <c r="AD2" s="14">
        <f>SUMIFS('From SAM Data Pull'!$B1:$B21,'From SAM Data Pull'!$A1:$A21,About!$B$1)*'From SAM Data Pull'!AD30/100</f>
        <v/>
      </c>
      <c r="AE2" s="14">
        <f>SUMIFS('From SAM Data Pull'!$B1:$B21,'From SAM Data Pull'!$A1:$A21,About!$B$1)*'From SAM Data Pull'!AE30/100</f>
        <v/>
      </c>
      <c r="AF2" s="14">
        <f>SUMIFS('From SAM Data Pull'!$B1:$B21,'From SAM Data Pull'!$A1:$A21,About!$B$1)*'From SAM Data Pull'!AF30/100</f>
        <v/>
      </c>
      <c r="AG2" s="14">
        <f>SUMIFS('From SAM Data Pull'!$B1:$B21,'From SAM Data Pull'!$A1:$A21,About!$B$1)*'From SAM Data Pull'!AG30/100</f>
        <v/>
      </c>
      <c r="AH2" s="14">
        <f>SUMIFS('From SAM Data Pull'!$B1:$B21,'From SAM Data Pull'!$A1:$A21,About!$B$1)*'From SAM Data Pull'!AH30/100</f>
        <v/>
      </c>
      <c r="AI2" s="14">
        <f>SUMIFS('From SAM Data Pull'!$B1:$B21,'From SAM Data Pull'!$A1:$A21,About!$B$1)*'From SAM Data Pull'!AI30/100</f>
        <v/>
      </c>
    </row>
    <row r="21" ht="15.75" customHeight="1" s="251"/>
    <row r="22" ht="15.75" customHeight="1" s="251"/>
    <row r="23" ht="15.75" customHeight="1" s="251"/>
    <row r="24" ht="15.75" customHeight="1" s="251"/>
    <row r="25" ht="15.75" customHeight="1" s="251"/>
    <row r="26" ht="15.75" customHeight="1" s="251"/>
    <row r="27" ht="15.75" customHeight="1" s="251"/>
    <row r="28" ht="15.75" customHeight="1" s="251"/>
    <row r="29" ht="15.75" customHeight="1" s="251"/>
    <row r="30" ht="15.75" customHeight="1" s="251"/>
    <row r="31" ht="15.75" customHeight="1" s="251"/>
    <row r="32" ht="15.75" customHeight="1" s="251"/>
    <row r="33" ht="15.75" customHeight="1" s="251"/>
    <row r="34" ht="15.75" customHeight="1" s="251"/>
    <row r="35" ht="15.75" customHeight="1" s="251"/>
    <row r="36" ht="15.75" customHeight="1" s="251"/>
    <row r="37" ht="15.75" customHeight="1" s="251"/>
    <row r="38" ht="15.75" customHeight="1" s="251"/>
    <row r="39" ht="15.75" customHeight="1" s="251"/>
    <row r="40" ht="15.75" customHeight="1" s="251"/>
    <row r="41" ht="15.75" customHeight="1" s="251"/>
    <row r="42" ht="15.75" customHeight="1" s="251"/>
    <row r="43" ht="15.75" customHeight="1" s="251"/>
    <row r="44" ht="15.75" customHeight="1" s="251"/>
    <row r="45" ht="15.75" customHeight="1" s="251"/>
    <row r="46" ht="15.75" customHeight="1" s="251"/>
    <row r="47" ht="15.75" customHeight="1" s="251"/>
    <row r="48" ht="15.75" customHeight="1" s="251"/>
    <row r="49" ht="15.75" customHeight="1" s="251"/>
    <row r="50" ht="15.75" customHeight="1" s="251"/>
    <row r="51" ht="15.75" customHeight="1" s="251"/>
    <row r="52" ht="15.75" customHeight="1" s="251"/>
    <row r="53" ht="15.75" customHeight="1" s="251"/>
    <row r="54" ht="15.75" customHeight="1" s="251"/>
    <row r="55" ht="15.75" customHeight="1" s="251"/>
    <row r="56" ht="15.75" customHeight="1" s="251"/>
    <row r="57" ht="15.75" customHeight="1" s="251"/>
    <row r="58" ht="15.75" customHeight="1" s="251"/>
    <row r="59" ht="15.75" customHeight="1" s="251"/>
    <row r="60" ht="15.75" customHeight="1" s="251"/>
    <row r="61" ht="15.75" customHeight="1" s="251"/>
    <row r="62" ht="15.75" customHeight="1" s="251"/>
    <row r="63" ht="15.75" customHeight="1" s="251"/>
    <row r="64" ht="15.75" customHeight="1" s="251"/>
    <row r="65" ht="15.75" customHeight="1" s="251"/>
    <row r="66" ht="15.75" customHeight="1" s="251"/>
    <row r="67" ht="15.75" customHeight="1" s="251"/>
    <row r="68" ht="15.75" customHeight="1" s="251"/>
    <row r="69" ht="15.75" customHeight="1" s="251"/>
    <row r="70" ht="15.75" customHeight="1" s="251"/>
    <row r="71" ht="15.75" customHeight="1" s="251"/>
    <row r="72" ht="15.75" customHeight="1" s="251"/>
    <row r="73" ht="15.75" customHeight="1" s="251"/>
    <row r="74" ht="15.75" customHeight="1" s="251"/>
    <row r="75" ht="15.75" customHeight="1" s="251"/>
    <row r="76" ht="15.75" customHeight="1" s="251"/>
    <row r="77" ht="15.75" customHeight="1" s="251"/>
    <row r="78" ht="15.75" customHeight="1" s="251"/>
    <row r="79" ht="15.75" customHeight="1" s="251"/>
    <row r="80" ht="15.75" customHeight="1" s="251"/>
    <row r="81" ht="15.75" customHeight="1" s="251"/>
    <row r="82" ht="15.75" customHeight="1" s="251"/>
    <row r="83" ht="15.75" customHeight="1" s="251"/>
    <row r="84" ht="15.75" customHeight="1" s="251"/>
    <row r="85" ht="15.75" customHeight="1" s="251"/>
    <row r="86" ht="15.75" customHeight="1" s="251"/>
    <row r="87" ht="15.75" customHeight="1" s="251"/>
    <row r="88" ht="15.75" customHeight="1" s="251"/>
    <row r="89" ht="15.75" customHeight="1" s="251"/>
    <row r="90" ht="15.75" customHeight="1" s="251"/>
    <row r="91" ht="15.75" customHeight="1" s="251"/>
    <row r="92" ht="15.75" customHeight="1" s="251"/>
    <row r="93" ht="15.75" customHeight="1" s="251"/>
    <row r="94" ht="15.75" customHeight="1" s="251"/>
    <row r="95" ht="15.75" customHeight="1" s="251"/>
    <row r="96" ht="15.75" customHeight="1" s="251"/>
    <row r="97" ht="15.75" customHeight="1" s="251"/>
    <row r="98" ht="15.75" customHeight="1" s="251"/>
    <row r="99" ht="15.75" customHeight="1" s="251"/>
    <row r="100" ht="15.75" customHeight="1" s="251"/>
    <row r="101" ht="15.75" customHeight="1" s="251"/>
    <row r="102" ht="15.75" customHeight="1" s="251"/>
    <row r="103" ht="15.75" customHeight="1" s="251"/>
    <row r="104" ht="15.75" customHeight="1" s="251"/>
    <row r="105" ht="15.75" customHeight="1" s="251"/>
    <row r="106" ht="15.75" customHeight="1" s="251"/>
    <row r="107" ht="15.75" customHeight="1" s="251"/>
    <row r="108" ht="15.75" customHeight="1" s="251"/>
    <row r="109" ht="15.75" customHeight="1" s="251"/>
    <row r="110" ht="15.75" customHeight="1" s="251"/>
    <row r="111" ht="15.75" customHeight="1" s="251"/>
    <row r="112" ht="15.75" customHeight="1" s="251"/>
    <row r="113" ht="15.75" customHeight="1" s="251"/>
    <row r="114" ht="15.75" customHeight="1" s="251"/>
    <row r="115" ht="15.75" customHeight="1" s="251"/>
    <row r="116" ht="15.75" customHeight="1" s="251"/>
    <row r="117" ht="15.75" customHeight="1" s="251"/>
    <row r="118" ht="15.75" customHeight="1" s="251"/>
    <row r="119" ht="15.75" customHeight="1" s="251"/>
    <row r="120" ht="15.75" customHeight="1" s="251"/>
    <row r="121" ht="15.75" customHeight="1" s="251"/>
    <row r="122" ht="15.75" customHeight="1" s="251"/>
    <row r="123" ht="15.75" customHeight="1" s="251"/>
    <row r="124" ht="15.75" customHeight="1" s="251"/>
    <row r="125" ht="15.75" customHeight="1" s="251"/>
    <row r="126" ht="15.75" customHeight="1" s="251"/>
    <row r="127" ht="15.75" customHeight="1" s="251"/>
    <row r="128" ht="15.75" customHeight="1" s="251"/>
    <row r="129" ht="15.75" customHeight="1" s="251"/>
    <row r="130" ht="15.75" customHeight="1" s="251"/>
    <row r="131" ht="15.75" customHeight="1" s="251"/>
    <row r="132" ht="15.75" customHeight="1" s="251"/>
    <row r="133" ht="15.75" customHeight="1" s="251"/>
    <row r="134" ht="15.75" customHeight="1" s="251"/>
    <row r="135" ht="15.75" customHeight="1" s="251"/>
    <row r="136" ht="15.75" customHeight="1" s="251"/>
    <row r="137" ht="15.75" customHeight="1" s="251"/>
    <row r="138" ht="15.75" customHeight="1" s="251"/>
    <row r="139" ht="15.75" customHeight="1" s="251"/>
    <row r="140" ht="15.75" customHeight="1" s="251"/>
    <row r="141" ht="15.75" customHeight="1" s="251"/>
    <row r="142" ht="15.75" customHeight="1" s="251"/>
    <row r="143" ht="15.75" customHeight="1" s="251"/>
    <row r="144" ht="15.75" customHeight="1" s="251"/>
    <row r="145" ht="15.75" customHeight="1" s="251"/>
    <row r="146" ht="15.75" customHeight="1" s="251"/>
    <row r="147" ht="15.75" customHeight="1" s="251"/>
    <row r="148" ht="15.75" customHeight="1" s="251"/>
    <row r="149" ht="15.75" customHeight="1" s="251"/>
    <row r="150" ht="15.75" customHeight="1" s="251"/>
    <row r="151" ht="15.75" customHeight="1" s="251"/>
    <row r="152" ht="15.75" customHeight="1" s="251"/>
    <row r="153" ht="15.75" customHeight="1" s="251"/>
    <row r="154" ht="15.75" customHeight="1" s="251"/>
    <row r="155" ht="15.75" customHeight="1" s="251"/>
    <row r="156" ht="15.75" customHeight="1" s="251"/>
    <row r="157" ht="15.75" customHeight="1" s="251"/>
    <row r="158" ht="15.75" customHeight="1" s="251"/>
    <row r="159" ht="15.75" customHeight="1" s="251"/>
    <row r="160" ht="15.75" customHeight="1" s="251"/>
    <row r="161" ht="15.75" customHeight="1" s="251"/>
    <row r="162" ht="15.75" customHeight="1" s="251"/>
    <row r="163" ht="15.75" customHeight="1" s="251"/>
    <row r="164" ht="15.75" customHeight="1" s="251"/>
    <row r="165" ht="15.75" customHeight="1" s="251"/>
    <row r="166" ht="15.75" customHeight="1" s="251"/>
    <row r="167" ht="15.75" customHeight="1" s="251"/>
    <row r="168" ht="15.75" customHeight="1" s="251"/>
    <row r="169" ht="15.75" customHeight="1" s="251"/>
    <row r="170" ht="15.75" customHeight="1" s="251"/>
    <row r="171" ht="15.75" customHeight="1" s="251"/>
    <row r="172" ht="15.75" customHeight="1" s="251"/>
    <row r="173" ht="15.75" customHeight="1" s="251"/>
    <row r="174" ht="15.75" customHeight="1" s="251"/>
    <row r="175" ht="15.75" customHeight="1" s="251"/>
    <row r="176" ht="15.75" customHeight="1" s="251"/>
    <row r="177" ht="15.75" customHeight="1" s="251"/>
    <row r="178" ht="15.75" customHeight="1" s="251"/>
    <row r="179" ht="15.75" customHeight="1" s="251"/>
    <row r="180" ht="15.75" customHeight="1" s="251"/>
    <row r="181" ht="15.75" customHeight="1" s="251"/>
    <row r="182" ht="15.75" customHeight="1" s="251"/>
    <row r="183" ht="15.75" customHeight="1" s="251"/>
    <row r="184" ht="15.75" customHeight="1" s="251"/>
    <row r="185" ht="15.75" customHeight="1" s="251"/>
    <row r="186" ht="15.75" customHeight="1" s="251"/>
    <row r="187" ht="15.75" customHeight="1" s="251"/>
    <row r="188" ht="15.75" customHeight="1" s="251"/>
    <row r="189" ht="15.75" customHeight="1" s="251"/>
    <row r="190" ht="15.75" customHeight="1" s="251"/>
    <row r="191" ht="15.75" customHeight="1" s="251"/>
    <row r="192" ht="15.75" customHeight="1" s="251"/>
    <row r="193" ht="15.75" customHeight="1" s="251"/>
    <row r="194" ht="15.75" customHeight="1" s="251"/>
    <row r="195" ht="15.75" customHeight="1" s="251"/>
    <row r="196" ht="15.75" customHeight="1" s="251"/>
    <row r="197" ht="15.75" customHeight="1" s="251"/>
    <row r="198" ht="15.75" customHeight="1" s="251"/>
    <row r="199" ht="15.75" customHeight="1" s="251"/>
    <row r="200" ht="15.75" customHeight="1" s="251"/>
    <row r="201" ht="15.75" customHeight="1" s="251"/>
    <row r="202" ht="15.75" customHeight="1" s="251"/>
    <row r="203" ht="15.75" customHeight="1" s="251"/>
    <row r="204" ht="15.75" customHeight="1" s="251"/>
    <row r="205" ht="15.75" customHeight="1" s="251"/>
    <row r="206" ht="15.75" customHeight="1" s="251"/>
    <row r="207" ht="15.75" customHeight="1" s="251"/>
    <row r="208" ht="15.75" customHeight="1" s="251"/>
    <row r="209" ht="15.75" customHeight="1" s="251"/>
    <row r="210" ht="15.75" customHeight="1" s="251"/>
    <row r="211" ht="15.75" customHeight="1" s="251"/>
    <row r="212" ht="15.75" customHeight="1" s="251"/>
    <row r="213" ht="15.75" customHeight="1" s="251"/>
    <row r="214" ht="15.75" customHeight="1" s="251"/>
    <row r="215" ht="15.75" customHeight="1" s="251"/>
    <row r="216" ht="15.75" customHeight="1" s="251"/>
    <row r="217" ht="15.75" customHeight="1" s="251"/>
    <row r="218" ht="15.75" customHeight="1" s="251"/>
    <row r="219" ht="15.75" customHeight="1" s="251"/>
    <row r="220" ht="15.75" customHeight="1" s="251"/>
    <row r="221" ht="15.75" customHeight="1" s="251"/>
    <row r="222" ht="15.75" customHeight="1" s="251"/>
    <row r="223" ht="15.75" customHeight="1" s="251"/>
    <row r="224" ht="15.75" customHeight="1" s="251"/>
    <row r="225" ht="15.75" customHeight="1" s="251"/>
    <row r="226" ht="15.75" customHeight="1" s="251"/>
    <row r="227" ht="15.75" customHeight="1" s="251"/>
    <row r="228" ht="15.75" customHeight="1" s="251"/>
    <row r="229" ht="15.75" customHeight="1" s="251"/>
    <row r="230" ht="15.75" customHeight="1" s="251"/>
    <row r="231" ht="15.75" customHeight="1" s="251"/>
    <row r="232" ht="15.75" customHeight="1" s="251"/>
    <row r="233" ht="15.75" customHeight="1" s="251"/>
    <row r="234" ht="15.75" customHeight="1" s="251"/>
    <row r="235" ht="15.75" customHeight="1" s="251"/>
    <row r="236" ht="15.75" customHeight="1" s="251"/>
    <row r="237" ht="15.75" customHeight="1" s="251"/>
    <row r="238" ht="15.75" customHeight="1" s="251"/>
    <row r="239" ht="15.75" customHeight="1" s="251"/>
    <row r="240" ht="15.75" customHeight="1" s="251"/>
    <row r="241" ht="15.75" customHeight="1" s="251"/>
    <row r="242" ht="15.75" customHeight="1" s="251"/>
    <row r="243" ht="15.75" customHeight="1" s="251"/>
    <row r="244" ht="15.75" customHeight="1" s="251"/>
    <row r="245" ht="15.75" customHeight="1" s="251"/>
    <row r="246" ht="15.75" customHeight="1" s="251"/>
    <row r="247" ht="15.75" customHeight="1" s="251"/>
    <row r="248" ht="15.75" customHeight="1" s="251"/>
    <row r="249" ht="15.75" customHeight="1" s="251"/>
    <row r="250" ht="15.75" customHeight="1" s="251"/>
    <row r="251" ht="15.75" customHeight="1" s="251"/>
    <row r="252" ht="15.75" customHeight="1" s="251"/>
    <row r="253" ht="15.75" customHeight="1" s="251"/>
    <row r="254" ht="15.75" customHeight="1" s="251"/>
    <row r="255" ht="15.75" customHeight="1" s="251"/>
    <row r="256" ht="15.75" customHeight="1" s="251"/>
    <row r="257" ht="15.75" customHeight="1" s="251"/>
    <row r="258" ht="15.75" customHeight="1" s="251"/>
    <row r="259" ht="15.75" customHeight="1" s="251"/>
    <row r="260" ht="15.75" customHeight="1" s="251"/>
    <row r="261" ht="15.75" customHeight="1" s="251"/>
    <row r="262" ht="15.75" customHeight="1" s="251"/>
    <row r="263" ht="15.75" customHeight="1" s="251"/>
    <row r="264" ht="15.75" customHeight="1" s="251"/>
    <row r="265" ht="15.75" customHeight="1" s="251"/>
    <row r="266" ht="15.75" customHeight="1" s="251"/>
    <row r="267" ht="15.75" customHeight="1" s="251"/>
    <row r="268" ht="15.75" customHeight="1" s="251"/>
    <row r="269" ht="15.75" customHeight="1" s="251"/>
    <row r="270" ht="15.75" customHeight="1" s="251"/>
    <row r="271" ht="15.75" customHeight="1" s="251"/>
    <row r="272" ht="15.75" customHeight="1" s="251"/>
    <row r="273" ht="15.75" customHeight="1" s="251"/>
    <row r="274" ht="15.75" customHeight="1" s="251"/>
    <row r="275" ht="15.75" customHeight="1" s="251"/>
    <row r="276" ht="15.75" customHeight="1" s="251"/>
    <row r="277" ht="15.75" customHeight="1" s="251"/>
    <row r="278" ht="15.75" customHeight="1" s="251"/>
    <row r="279" ht="15.75" customHeight="1" s="251"/>
    <row r="280" ht="15.75" customHeight="1" s="251"/>
    <row r="281" ht="15.75" customHeight="1" s="251"/>
    <row r="282" ht="15.75" customHeight="1" s="251"/>
    <row r="283" ht="15.75" customHeight="1" s="251"/>
    <row r="284" ht="15.75" customHeight="1" s="251"/>
    <row r="285" ht="15.75" customHeight="1" s="251"/>
    <row r="286" ht="15.75" customHeight="1" s="251"/>
    <row r="287" ht="15.75" customHeight="1" s="251"/>
    <row r="288" ht="15.75" customHeight="1" s="251"/>
    <row r="289" ht="15.75" customHeight="1" s="251"/>
    <row r="290" ht="15.75" customHeight="1" s="251"/>
    <row r="291" ht="15.75" customHeight="1" s="251"/>
    <row r="292" ht="15.75" customHeight="1" s="251"/>
    <row r="293" ht="15.75" customHeight="1" s="251"/>
    <row r="294" ht="15.75" customHeight="1" s="251"/>
    <row r="295" ht="15.75" customHeight="1" s="251"/>
    <row r="296" ht="15.75" customHeight="1" s="251"/>
    <row r="297" ht="15.75" customHeight="1" s="251"/>
    <row r="298" ht="15.75" customHeight="1" s="251"/>
    <row r="299" ht="15.75" customHeight="1" s="251"/>
    <row r="300" ht="15.75" customHeight="1" s="251"/>
    <row r="301" ht="15.75" customHeight="1" s="251"/>
    <row r="302" ht="15.75" customHeight="1" s="251"/>
    <row r="303" ht="15.75" customHeight="1" s="251"/>
    <row r="304" ht="15.75" customHeight="1" s="251"/>
    <row r="305" ht="15.75" customHeight="1" s="251"/>
    <row r="306" ht="15.75" customHeight="1" s="251"/>
    <row r="307" ht="15.75" customHeight="1" s="251"/>
    <row r="308" ht="15.75" customHeight="1" s="251"/>
    <row r="309" ht="15.75" customHeight="1" s="251"/>
    <row r="310" ht="15.75" customHeight="1" s="251"/>
    <row r="311" ht="15.75" customHeight="1" s="251"/>
    <row r="312" ht="15.75" customHeight="1" s="251"/>
    <row r="313" ht="15.75" customHeight="1" s="251"/>
    <row r="314" ht="15.75" customHeight="1" s="251"/>
    <row r="315" ht="15.75" customHeight="1" s="251"/>
    <row r="316" ht="15.75" customHeight="1" s="251"/>
    <row r="317" ht="15.75" customHeight="1" s="251"/>
    <row r="318" ht="15.75" customHeight="1" s="251"/>
    <row r="319" ht="15.75" customHeight="1" s="251"/>
    <row r="320" ht="15.75" customHeight="1" s="251"/>
    <row r="321" ht="15.75" customHeight="1" s="251"/>
    <row r="322" ht="15.75" customHeight="1" s="251"/>
    <row r="323" ht="15.75" customHeight="1" s="251"/>
    <row r="324" ht="15.75" customHeight="1" s="251"/>
    <row r="325" ht="15.75" customHeight="1" s="251"/>
    <row r="326" ht="15.75" customHeight="1" s="251"/>
    <row r="327" ht="15.75" customHeight="1" s="251"/>
    <row r="328" ht="15.75" customHeight="1" s="251"/>
    <row r="329" ht="15.75" customHeight="1" s="251"/>
    <row r="330" ht="15.75" customHeight="1" s="251"/>
    <row r="331" ht="15.75" customHeight="1" s="251"/>
    <row r="332" ht="15.75" customHeight="1" s="251"/>
    <row r="333" ht="15.75" customHeight="1" s="251"/>
    <row r="334" ht="15.75" customHeight="1" s="251"/>
    <row r="335" ht="15.75" customHeight="1" s="251"/>
    <row r="336" ht="15.75" customHeight="1" s="251"/>
    <row r="337" ht="15.75" customHeight="1" s="251"/>
    <row r="338" ht="15.75" customHeight="1" s="251"/>
    <row r="339" ht="15.75" customHeight="1" s="251"/>
    <row r="340" ht="15.75" customHeight="1" s="251"/>
    <row r="341" ht="15.75" customHeight="1" s="251"/>
    <row r="342" ht="15.75" customHeight="1" s="251"/>
    <row r="343" ht="15.75" customHeight="1" s="251"/>
    <row r="344" ht="15.75" customHeight="1" s="251"/>
    <row r="345" ht="15.75" customHeight="1" s="251"/>
    <row r="346" ht="15.75" customHeight="1" s="251"/>
    <row r="347" ht="15.75" customHeight="1" s="251"/>
    <row r="348" ht="15.75" customHeight="1" s="251"/>
    <row r="349" ht="15.75" customHeight="1" s="251"/>
    <row r="350" ht="15.75" customHeight="1" s="251"/>
    <row r="351" ht="15.75" customHeight="1" s="251"/>
    <row r="352" ht="15.75" customHeight="1" s="251"/>
    <row r="353" ht="15.75" customHeight="1" s="251"/>
    <row r="354" ht="15.75" customHeight="1" s="251"/>
    <row r="355" ht="15.75" customHeight="1" s="251"/>
    <row r="356" ht="15.75" customHeight="1" s="251"/>
    <row r="357" ht="15.75" customHeight="1" s="251"/>
    <row r="358" ht="15.75" customHeight="1" s="251"/>
    <row r="359" ht="15.75" customHeight="1" s="251"/>
    <row r="360" ht="15.75" customHeight="1" s="251"/>
    <row r="361" ht="15.75" customHeight="1" s="251"/>
    <row r="362" ht="15.75" customHeight="1" s="251"/>
    <row r="363" ht="15.75" customHeight="1" s="251"/>
    <row r="364" ht="15.75" customHeight="1" s="251"/>
    <row r="365" ht="15.75" customHeight="1" s="251"/>
    <row r="366" ht="15.75" customHeight="1" s="251"/>
    <row r="367" ht="15.75" customHeight="1" s="251"/>
    <row r="368" ht="15.75" customHeight="1" s="251"/>
    <row r="369" ht="15.75" customHeight="1" s="251"/>
    <row r="370" ht="15.75" customHeight="1" s="251"/>
    <row r="371" ht="15.75" customHeight="1" s="251"/>
    <row r="372" ht="15.75" customHeight="1" s="251"/>
    <row r="373" ht="15.75" customHeight="1" s="251"/>
    <row r="374" ht="15.75" customHeight="1" s="251"/>
    <row r="375" ht="15.75" customHeight="1" s="251"/>
    <row r="376" ht="15.75" customHeight="1" s="251"/>
    <row r="377" ht="15.75" customHeight="1" s="251"/>
    <row r="378" ht="15.75" customHeight="1" s="251"/>
    <row r="379" ht="15.75" customHeight="1" s="251"/>
    <row r="380" ht="15.75" customHeight="1" s="251"/>
    <row r="381" ht="15.75" customHeight="1" s="251"/>
    <row r="382" ht="15.75" customHeight="1" s="251"/>
    <row r="383" ht="15.75" customHeight="1" s="251"/>
    <row r="384" ht="15.75" customHeight="1" s="251"/>
    <row r="385" ht="15.75" customHeight="1" s="251"/>
    <row r="386" ht="15.75" customHeight="1" s="251"/>
    <row r="387" ht="15.75" customHeight="1" s="251"/>
    <row r="388" ht="15.75" customHeight="1" s="251"/>
    <row r="389" ht="15.75" customHeight="1" s="251"/>
    <row r="390" ht="15.75" customHeight="1" s="251"/>
    <row r="391" ht="15.75" customHeight="1" s="251"/>
    <row r="392" ht="15.75" customHeight="1" s="251"/>
    <row r="393" ht="15.75" customHeight="1" s="251"/>
    <row r="394" ht="15.75" customHeight="1" s="251"/>
    <row r="395" ht="15.75" customHeight="1" s="251"/>
    <row r="396" ht="15.75" customHeight="1" s="251"/>
    <row r="397" ht="15.75" customHeight="1" s="251"/>
    <row r="398" ht="15.75" customHeight="1" s="251"/>
    <row r="399" ht="15.75" customHeight="1" s="251"/>
    <row r="400" ht="15.75" customHeight="1" s="251"/>
    <row r="401" ht="15.75" customHeight="1" s="251"/>
    <row r="402" ht="15.75" customHeight="1" s="251"/>
    <row r="403" ht="15.75" customHeight="1" s="251"/>
    <row r="404" ht="15.75" customHeight="1" s="251"/>
    <row r="405" ht="15.75" customHeight="1" s="251"/>
    <row r="406" ht="15.75" customHeight="1" s="251"/>
    <row r="407" ht="15.75" customHeight="1" s="251"/>
    <row r="408" ht="15.75" customHeight="1" s="251"/>
    <row r="409" ht="15.75" customHeight="1" s="251"/>
    <row r="410" ht="15.75" customHeight="1" s="251"/>
    <row r="411" ht="15.75" customHeight="1" s="251"/>
    <row r="412" ht="15.75" customHeight="1" s="251"/>
    <row r="413" ht="15.75" customHeight="1" s="251"/>
    <row r="414" ht="15.75" customHeight="1" s="251"/>
    <row r="415" ht="15.75" customHeight="1" s="251"/>
    <row r="416" ht="15.75" customHeight="1" s="251"/>
    <row r="417" ht="15.75" customHeight="1" s="251"/>
    <row r="418" ht="15.75" customHeight="1" s="251"/>
    <row r="419" ht="15.75" customHeight="1" s="251"/>
    <row r="420" ht="15.75" customHeight="1" s="251"/>
    <row r="421" ht="15.75" customHeight="1" s="251"/>
    <row r="422" ht="15.75" customHeight="1" s="251"/>
    <row r="423" ht="15.75" customHeight="1" s="251"/>
    <row r="424" ht="15.75" customHeight="1" s="251"/>
    <row r="425" ht="15.75" customHeight="1" s="251"/>
    <row r="426" ht="15.75" customHeight="1" s="251"/>
    <row r="427" ht="15.75" customHeight="1" s="251"/>
    <row r="428" ht="15.75" customHeight="1" s="251"/>
    <row r="429" ht="15.75" customHeight="1" s="251"/>
    <row r="430" ht="15.75" customHeight="1" s="251"/>
    <row r="431" ht="15.75" customHeight="1" s="251"/>
    <row r="432" ht="15.75" customHeight="1" s="251"/>
    <row r="433" ht="15.75" customHeight="1" s="251"/>
    <row r="434" ht="15.75" customHeight="1" s="251"/>
    <row r="435" ht="15.75" customHeight="1" s="251"/>
    <row r="436" ht="15.75" customHeight="1" s="251"/>
    <row r="437" ht="15.75" customHeight="1" s="251"/>
    <row r="438" ht="15.75" customHeight="1" s="251"/>
    <row r="439" ht="15.75" customHeight="1" s="251"/>
    <row r="440" ht="15.75" customHeight="1" s="251"/>
    <row r="441" ht="15.75" customHeight="1" s="251"/>
    <row r="442" ht="15.75" customHeight="1" s="251"/>
    <row r="443" ht="15.75" customHeight="1" s="251"/>
    <row r="444" ht="15.75" customHeight="1" s="251"/>
    <row r="445" ht="15.75" customHeight="1" s="251"/>
    <row r="446" ht="15.75" customHeight="1" s="251"/>
    <row r="447" ht="15.75" customHeight="1" s="251"/>
    <row r="448" ht="15.75" customHeight="1" s="251"/>
    <row r="449" ht="15.75" customHeight="1" s="251"/>
    <row r="450" ht="15.75" customHeight="1" s="251"/>
    <row r="451" ht="15.75" customHeight="1" s="251"/>
    <row r="452" ht="15.75" customHeight="1" s="251"/>
    <row r="453" ht="15.75" customHeight="1" s="251"/>
    <row r="454" ht="15.75" customHeight="1" s="251"/>
    <row r="455" ht="15.75" customHeight="1" s="251"/>
    <row r="456" ht="15.75" customHeight="1" s="251"/>
    <row r="457" ht="15.75" customHeight="1" s="251"/>
    <row r="458" ht="15.75" customHeight="1" s="251"/>
    <row r="459" ht="15.75" customHeight="1" s="251"/>
    <row r="460" ht="15.75" customHeight="1" s="251"/>
    <row r="461" ht="15.75" customHeight="1" s="251"/>
    <row r="462" ht="15.75" customHeight="1" s="251"/>
    <row r="463" ht="15.75" customHeight="1" s="251"/>
    <row r="464" ht="15.75" customHeight="1" s="251"/>
    <row r="465" ht="15.75" customHeight="1" s="251"/>
    <row r="466" ht="15.75" customHeight="1" s="251"/>
    <row r="467" ht="15.75" customHeight="1" s="251"/>
    <row r="468" ht="15.75" customHeight="1" s="251"/>
    <row r="469" ht="15.75" customHeight="1" s="251"/>
    <row r="470" ht="15.75" customHeight="1" s="251"/>
    <row r="471" ht="15.75" customHeight="1" s="251"/>
    <row r="472" ht="15.75" customHeight="1" s="251"/>
    <row r="473" ht="15.75" customHeight="1" s="251"/>
    <row r="474" ht="15.75" customHeight="1" s="251"/>
    <row r="475" ht="15.75" customHeight="1" s="251"/>
    <row r="476" ht="15.75" customHeight="1" s="251"/>
    <row r="477" ht="15.75" customHeight="1" s="251"/>
    <row r="478" ht="15.75" customHeight="1" s="251"/>
    <row r="479" ht="15.75" customHeight="1" s="251"/>
    <row r="480" ht="15.75" customHeight="1" s="251"/>
    <row r="481" ht="15.75" customHeight="1" s="251"/>
    <row r="482" ht="15.75" customHeight="1" s="251"/>
    <row r="483" ht="15.75" customHeight="1" s="251"/>
    <row r="484" ht="15.75" customHeight="1" s="251"/>
    <row r="485" ht="15.75" customHeight="1" s="251"/>
    <row r="486" ht="15.75" customHeight="1" s="251"/>
    <row r="487" ht="15.75" customHeight="1" s="251"/>
    <row r="488" ht="15.75" customHeight="1" s="251"/>
    <row r="489" ht="15.75" customHeight="1" s="251"/>
    <row r="490" ht="15.75" customHeight="1" s="251"/>
    <row r="491" ht="15.75" customHeight="1" s="251"/>
    <row r="492" ht="15.75" customHeight="1" s="251"/>
    <row r="493" ht="15.75" customHeight="1" s="251"/>
    <row r="494" ht="15.75" customHeight="1" s="251"/>
    <row r="495" ht="15.75" customHeight="1" s="251"/>
    <row r="496" ht="15.75" customHeight="1" s="251"/>
    <row r="497" ht="15.75" customHeight="1" s="251"/>
    <row r="498" ht="15.75" customHeight="1" s="251"/>
    <row r="499" ht="15.75" customHeight="1" s="251"/>
    <row r="500" ht="15.75" customHeight="1" s="251"/>
    <row r="501" ht="15.75" customHeight="1" s="251"/>
    <row r="502" ht="15.75" customHeight="1" s="251"/>
    <row r="503" ht="15.75" customHeight="1" s="251"/>
    <row r="504" ht="15.75" customHeight="1" s="251"/>
    <row r="505" ht="15.75" customHeight="1" s="251"/>
    <row r="506" ht="15.75" customHeight="1" s="251"/>
    <row r="507" ht="15.75" customHeight="1" s="251"/>
    <row r="508" ht="15.75" customHeight="1" s="251"/>
    <row r="509" ht="15.75" customHeight="1" s="251"/>
    <row r="510" ht="15.75" customHeight="1" s="251"/>
    <row r="511" ht="15.75" customHeight="1" s="251"/>
    <row r="512" ht="15.75" customHeight="1" s="251"/>
    <row r="513" ht="15.75" customHeight="1" s="251"/>
    <row r="514" ht="15.75" customHeight="1" s="251"/>
    <row r="515" ht="15.75" customHeight="1" s="251"/>
    <row r="516" ht="15.75" customHeight="1" s="251"/>
    <row r="517" ht="15.75" customHeight="1" s="251"/>
    <row r="518" ht="15.75" customHeight="1" s="251"/>
    <row r="519" ht="15.75" customHeight="1" s="251"/>
    <row r="520" ht="15.75" customHeight="1" s="251"/>
    <row r="521" ht="15.75" customHeight="1" s="251"/>
    <row r="522" ht="15.75" customHeight="1" s="251"/>
    <row r="523" ht="15.75" customHeight="1" s="251"/>
    <row r="524" ht="15.75" customHeight="1" s="251"/>
    <row r="525" ht="15.75" customHeight="1" s="251"/>
    <row r="526" ht="15.75" customHeight="1" s="251"/>
    <row r="527" ht="15.75" customHeight="1" s="251"/>
    <row r="528" ht="15.75" customHeight="1" s="251"/>
    <row r="529" ht="15.75" customHeight="1" s="251"/>
    <row r="530" ht="15.75" customHeight="1" s="251"/>
    <row r="531" ht="15.75" customHeight="1" s="251"/>
    <row r="532" ht="15.75" customHeight="1" s="251"/>
    <row r="533" ht="15.75" customHeight="1" s="251"/>
    <row r="534" ht="15.75" customHeight="1" s="251"/>
    <row r="535" ht="15.75" customHeight="1" s="251"/>
    <row r="536" ht="15.75" customHeight="1" s="251"/>
    <row r="537" ht="15.75" customHeight="1" s="251"/>
    <row r="538" ht="15.75" customHeight="1" s="251"/>
    <row r="539" ht="15.75" customHeight="1" s="251"/>
    <row r="540" ht="15.75" customHeight="1" s="251"/>
    <row r="541" ht="15.75" customHeight="1" s="251"/>
    <row r="542" ht="15.75" customHeight="1" s="251"/>
    <row r="543" ht="15.75" customHeight="1" s="251"/>
    <row r="544" ht="15.75" customHeight="1" s="251"/>
    <row r="545" ht="15.75" customHeight="1" s="251"/>
    <row r="546" ht="15.75" customHeight="1" s="251"/>
    <row r="547" ht="15.75" customHeight="1" s="251"/>
    <row r="548" ht="15.75" customHeight="1" s="251"/>
    <row r="549" ht="15.75" customHeight="1" s="251"/>
    <row r="550" ht="15.75" customHeight="1" s="251"/>
    <row r="551" ht="15.75" customHeight="1" s="251"/>
    <row r="552" ht="15.75" customHeight="1" s="251"/>
    <row r="553" ht="15.75" customHeight="1" s="251"/>
    <row r="554" ht="15.75" customHeight="1" s="251"/>
    <row r="555" ht="15.75" customHeight="1" s="251"/>
    <row r="556" ht="15.75" customHeight="1" s="251"/>
    <row r="557" ht="15.75" customHeight="1" s="251"/>
    <row r="558" ht="15.75" customHeight="1" s="251"/>
    <row r="559" ht="15.75" customHeight="1" s="251"/>
    <row r="560" ht="15.75" customHeight="1" s="251"/>
    <row r="561" ht="15.75" customHeight="1" s="251"/>
    <row r="562" ht="15.75" customHeight="1" s="251"/>
    <row r="563" ht="15.75" customHeight="1" s="251"/>
    <row r="564" ht="15.75" customHeight="1" s="251"/>
    <row r="565" ht="15.75" customHeight="1" s="251"/>
    <row r="566" ht="15.75" customHeight="1" s="251"/>
    <row r="567" ht="15.75" customHeight="1" s="251"/>
    <row r="568" ht="15.75" customHeight="1" s="251"/>
    <row r="569" ht="15.75" customHeight="1" s="251"/>
    <row r="570" ht="15.75" customHeight="1" s="251"/>
    <row r="571" ht="15.75" customHeight="1" s="251"/>
    <row r="572" ht="15.75" customHeight="1" s="251"/>
    <row r="573" ht="15.75" customHeight="1" s="251"/>
    <row r="574" ht="15.75" customHeight="1" s="251"/>
    <row r="575" ht="15.75" customHeight="1" s="251"/>
    <row r="576" ht="15.75" customHeight="1" s="251"/>
    <row r="577" ht="15.75" customHeight="1" s="251"/>
    <row r="578" ht="15.75" customHeight="1" s="251"/>
    <row r="579" ht="15.75" customHeight="1" s="251"/>
    <row r="580" ht="15.75" customHeight="1" s="251"/>
    <row r="581" ht="15.75" customHeight="1" s="251"/>
    <row r="582" ht="15.75" customHeight="1" s="251"/>
    <row r="583" ht="15.75" customHeight="1" s="251"/>
    <row r="584" ht="15.75" customHeight="1" s="251"/>
    <row r="585" ht="15.75" customHeight="1" s="251"/>
    <row r="586" ht="15.75" customHeight="1" s="251"/>
    <row r="587" ht="15.75" customHeight="1" s="251"/>
    <row r="588" ht="15.75" customHeight="1" s="251"/>
    <row r="589" ht="15.75" customHeight="1" s="251"/>
    <row r="590" ht="15.75" customHeight="1" s="251"/>
    <row r="591" ht="15.75" customHeight="1" s="251"/>
    <row r="592" ht="15.75" customHeight="1" s="251"/>
    <row r="593" ht="15.75" customHeight="1" s="251"/>
    <row r="594" ht="15.75" customHeight="1" s="251"/>
    <row r="595" ht="15.75" customHeight="1" s="251"/>
    <row r="596" ht="15.75" customHeight="1" s="251"/>
    <row r="597" ht="15.75" customHeight="1" s="251"/>
    <row r="598" ht="15.75" customHeight="1" s="251"/>
    <row r="599" ht="15.75" customHeight="1" s="251"/>
    <row r="600" ht="15.75" customHeight="1" s="251"/>
    <row r="601" ht="15.75" customHeight="1" s="251"/>
    <row r="602" ht="15.75" customHeight="1" s="251"/>
    <row r="603" ht="15.75" customHeight="1" s="251"/>
    <row r="604" ht="15.75" customHeight="1" s="251"/>
    <row r="605" ht="15.75" customHeight="1" s="251"/>
    <row r="606" ht="15.75" customHeight="1" s="251"/>
    <row r="607" ht="15.75" customHeight="1" s="251"/>
    <row r="608" ht="15.75" customHeight="1" s="251"/>
    <row r="609" ht="15.75" customHeight="1" s="251"/>
    <row r="610" ht="15.75" customHeight="1" s="251"/>
    <row r="611" ht="15.75" customHeight="1" s="251"/>
    <row r="612" ht="15.75" customHeight="1" s="251"/>
    <row r="613" ht="15.75" customHeight="1" s="251"/>
    <row r="614" ht="15.75" customHeight="1" s="251"/>
    <row r="615" ht="15.75" customHeight="1" s="251"/>
    <row r="616" ht="15.75" customHeight="1" s="251"/>
    <row r="617" ht="15.75" customHeight="1" s="251"/>
    <row r="618" ht="15.75" customHeight="1" s="251"/>
    <row r="619" ht="15.75" customHeight="1" s="251"/>
    <row r="620" ht="15.75" customHeight="1" s="251"/>
    <row r="621" ht="15.75" customHeight="1" s="251"/>
    <row r="622" ht="15.75" customHeight="1" s="251"/>
    <row r="623" ht="15.75" customHeight="1" s="251"/>
    <row r="624" ht="15.75" customHeight="1" s="251"/>
    <row r="625" ht="15.75" customHeight="1" s="251"/>
    <row r="626" ht="15.75" customHeight="1" s="251"/>
    <row r="627" ht="15.75" customHeight="1" s="251"/>
    <row r="628" ht="15.75" customHeight="1" s="251"/>
    <row r="629" ht="15.75" customHeight="1" s="251"/>
    <row r="630" ht="15.75" customHeight="1" s="251"/>
    <row r="631" ht="15.75" customHeight="1" s="251"/>
    <row r="632" ht="15.75" customHeight="1" s="251"/>
    <row r="633" ht="15.75" customHeight="1" s="251"/>
    <row r="634" ht="15.75" customHeight="1" s="251"/>
    <row r="635" ht="15.75" customHeight="1" s="251"/>
    <row r="636" ht="15.75" customHeight="1" s="251"/>
    <row r="637" ht="15.75" customHeight="1" s="251"/>
    <row r="638" ht="15.75" customHeight="1" s="251"/>
    <row r="639" ht="15.75" customHeight="1" s="251"/>
    <row r="640" ht="15.75" customHeight="1" s="251"/>
    <row r="641" ht="15.75" customHeight="1" s="251"/>
    <row r="642" ht="15.75" customHeight="1" s="251"/>
    <row r="643" ht="15.75" customHeight="1" s="251"/>
    <row r="644" ht="15.75" customHeight="1" s="251"/>
    <row r="645" ht="15.75" customHeight="1" s="251"/>
    <row r="646" ht="15.75" customHeight="1" s="251"/>
    <row r="647" ht="15.75" customHeight="1" s="251"/>
    <row r="648" ht="15.75" customHeight="1" s="251"/>
    <row r="649" ht="15.75" customHeight="1" s="251"/>
    <row r="650" ht="15.75" customHeight="1" s="251"/>
    <row r="651" ht="15.75" customHeight="1" s="251"/>
    <row r="652" ht="15.75" customHeight="1" s="251"/>
    <row r="653" ht="15.75" customHeight="1" s="251"/>
    <row r="654" ht="15.75" customHeight="1" s="251"/>
    <row r="655" ht="15.75" customHeight="1" s="251"/>
    <row r="656" ht="15.75" customHeight="1" s="251"/>
    <row r="657" ht="15.75" customHeight="1" s="251"/>
    <row r="658" ht="15.75" customHeight="1" s="251"/>
    <row r="659" ht="15.75" customHeight="1" s="251"/>
    <row r="660" ht="15.75" customHeight="1" s="251"/>
    <row r="661" ht="15.75" customHeight="1" s="251"/>
    <row r="662" ht="15.75" customHeight="1" s="251"/>
    <row r="663" ht="15.75" customHeight="1" s="251"/>
    <row r="664" ht="15.75" customHeight="1" s="251"/>
    <row r="665" ht="15.75" customHeight="1" s="251"/>
    <row r="666" ht="15.75" customHeight="1" s="251"/>
    <row r="667" ht="15.75" customHeight="1" s="251"/>
    <row r="668" ht="15.75" customHeight="1" s="251"/>
    <row r="669" ht="15.75" customHeight="1" s="251"/>
    <row r="670" ht="15.75" customHeight="1" s="251"/>
    <row r="671" ht="15.75" customHeight="1" s="251"/>
    <row r="672" ht="15.75" customHeight="1" s="251"/>
    <row r="673" ht="15.75" customHeight="1" s="251"/>
    <row r="674" ht="15.75" customHeight="1" s="251"/>
    <row r="675" ht="15.75" customHeight="1" s="251"/>
    <row r="676" ht="15.75" customHeight="1" s="251"/>
    <row r="677" ht="15.75" customHeight="1" s="251"/>
    <row r="678" ht="15.75" customHeight="1" s="251"/>
    <row r="679" ht="15.75" customHeight="1" s="251"/>
    <row r="680" ht="15.75" customHeight="1" s="251"/>
    <row r="681" ht="15.75" customHeight="1" s="251"/>
    <row r="682" ht="15.75" customHeight="1" s="251"/>
    <row r="683" ht="15.75" customHeight="1" s="251"/>
    <row r="684" ht="15.75" customHeight="1" s="251"/>
    <row r="685" ht="15.75" customHeight="1" s="251"/>
    <row r="686" ht="15.75" customHeight="1" s="251"/>
    <row r="687" ht="15.75" customHeight="1" s="251"/>
    <row r="688" ht="15.75" customHeight="1" s="251"/>
    <row r="689" ht="15.75" customHeight="1" s="251"/>
    <row r="690" ht="15.75" customHeight="1" s="251"/>
    <row r="691" ht="15.75" customHeight="1" s="251"/>
    <row r="692" ht="15.75" customHeight="1" s="251"/>
    <row r="693" ht="15.75" customHeight="1" s="251"/>
    <row r="694" ht="15.75" customHeight="1" s="251"/>
    <row r="695" ht="15.75" customHeight="1" s="251"/>
    <row r="696" ht="15.75" customHeight="1" s="251"/>
    <row r="697" ht="15.75" customHeight="1" s="251"/>
    <row r="698" ht="15.75" customHeight="1" s="251"/>
    <row r="699" ht="15.75" customHeight="1" s="251"/>
    <row r="700" ht="15.75" customHeight="1" s="251"/>
    <row r="701" ht="15.75" customHeight="1" s="251"/>
    <row r="702" ht="15.75" customHeight="1" s="251"/>
    <row r="703" ht="15.75" customHeight="1" s="251"/>
    <row r="704" ht="15.75" customHeight="1" s="251"/>
    <row r="705" ht="15.75" customHeight="1" s="251"/>
    <row r="706" ht="15.75" customHeight="1" s="251"/>
    <row r="707" ht="15.75" customHeight="1" s="251"/>
    <row r="708" ht="15.75" customHeight="1" s="251"/>
    <row r="709" ht="15.75" customHeight="1" s="251"/>
    <row r="710" ht="15.75" customHeight="1" s="251"/>
    <row r="711" ht="15.75" customHeight="1" s="251"/>
    <row r="712" ht="15.75" customHeight="1" s="251"/>
    <row r="713" ht="15.75" customHeight="1" s="251"/>
    <row r="714" ht="15.75" customHeight="1" s="251"/>
    <row r="715" ht="15.75" customHeight="1" s="251"/>
    <row r="716" ht="15.75" customHeight="1" s="251"/>
    <row r="717" ht="15.75" customHeight="1" s="251"/>
    <row r="718" ht="15.75" customHeight="1" s="251"/>
    <row r="719" ht="15.75" customHeight="1" s="251"/>
    <row r="720" ht="15.75" customHeight="1" s="251"/>
    <row r="721" ht="15.75" customHeight="1" s="251"/>
    <row r="722" ht="15.75" customHeight="1" s="251"/>
    <row r="723" ht="15.75" customHeight="1" s="251"/>
    <row r="724" ht="15.75" customHeight="1" s="251"/>
    <row r="725" ht="15.75" customHeight="1" s="251"/>
    <row r="726" ht="15.75" customHeight="1" s="251"/>
    <row r="727" ht="15.75" customHeight="1" s="251"/>
    <row r="728" ht="15.75" customHeight="1" s="251"/>
    <row r="729" ht="15.75" customHeight="1" s="251"/>
    <row r="730" ht="15.75" customHeight="1" s="251"/>
    <row r="731" ht="15.75" customHeight="1" s="251"/>
    <row r="732" ht="15.75" customHeight="1" s="251"/>
    <row r="733" ht="15.75" customHeight="1" s="251"/>
    <row r="734" ht="15.75" customHeight="1" s="251"/>
    <row r="735" ht="15.75" customHeight="1" s="251"/>
    <row r="736" ht="15.75" customHeight="1" s="251"/>
    <row r="737" ht="15.75" customHeight="1" s="251"/>
    <row r="738" ht="15.75" customHeight="1" s="251"/>
    <row r="739" ht="15.75" customHeight="1" s="251"/>
    <row r="740" ht="15.75" customHeight="1" s="251"/>
    <row r="741" ht="15.75" customHeight="1" s="251"/>
    <row r="742" ht="15.75" customHeight="1" s="251"/>
    <row r="743" ht="15.75" customHeight="1" s="251"/>
    <row r="744" ht="15.75" customHeight="1" s="251"/>
    <row r="745" ht="15.75" customHeight="1" s="251"/>
    <row r="746" ht="15.75" customHeight="1" s="251"/>
    <row r="747" ht="15.75" customHeight="1" s="251"/>
    <row r="748" ht="15.75" customHeight="1" s="251"/>
    <row r="749" ht="15.75" customHeight="1" s="251"/>
    <row r="750" ht="15.75" customHeight="1" s="251"/>
    <row r="751" ht="15.75" customHeight="1" s="251"/>
    <row r="752" ht="15.75" customHeight="1" s="251"/>
    <row r="753" ht="15.75" customHeight="1" s="251"/>
    <row r="754" ht="15.75" customHeight="1" s="251"/>
    <row r="755" ht="15.75" customHeight="1" s="251"/>
    <row r="756" ht="15.75" customHeight="1" s="251"/>
    <row r="757" ht="15.75" customHeight="1" s="251"/>
    <row r="758" ht="15.75" customHeight="1" s="251"/>
    <row r="759" ht="15.75" customHeight="1" s="251"/>
    <row r="760" ht="15.75" customHeight="1" s="251"/>
    <row r="761" ht="15.75" customHeight="1" s="251"/>
    <row r="762" ht="15.75" customHeight="1" s="251"/>
    <row r="763" ht="15.75" customHeight="1" s="251"/>
    <row r="764" ht="15.75" customHeight="1" s="251"/>
    <row r="765" ht="15.75" customHeight="1" s="251"/>
    <row r="766" ht="15.75" customHeight="1" s="251"/>
    <row r="767" ht="15.75" customHeight="1" s="251"/>
    <row r="768" ht="15.75" customHeight="1" s="251"/>
    <row r="769" ht="15.75" customHeight="1" s="251"/>
    <row r="770" ht="15.75" customHeight="1" s="251"/>
    <row r="771" ht="15.75" customHeight="1" s="251"/>
    <row r="772" ht="15.75" customHeight="1" s="251"/>
    <row r="773" ht="15.75" customHeight="1" s="251"/>
    <row r="774" ht="15.75" customHeight="1" s="251"/>
    <row r="775" ht="15.75" customHeight="1" s="251"/>
    <row r="776" ht="15.75" customHeight="1" s="251"/>
    <row r="777" ht="15.75" customHeight="1" s="251"/>
    <row r="778" ht="15.75" customHeight="1" s="251"/>
    <row r="779" ht="15.75" customHeight="1" s="251"/>
    <row r="780" ht="15.75" customHeight="1" s="251"/>
    <row r="781" ht="15.75" customHeight="1" s="251"/>
    <row r="782" ht="15.75" customHeight="1" s="251"/>
    <row r="783" ht="15.75" customHeight="1" s="251"/>
    <row r="784" ht="15.75" customHeight="1" s="251"/>
    <row r="785" ht="15.75" customHeight="1" s="251"/>
    <row r="786" ht="15.75" customHeight="1" s="251"/>
    <row r="787" ht="15.75" customHeight="1" s="251"/>
    <row r="788" ht="15.75" customHeight="1" s="251"/>
    <row r="789" ht="15.75" customHeight="1" s="251"/>
    <row r="790" ht="15.75" customHeight="1" s="251"/>
    <row r="791" ht="15.75" customHeight="1" s="251"/>
    <row r="792" ht="15.75" customHeight="1" s="251"/>
    <row r="793" ht="15.75" customHeight="1" s="251"/>
    <row r="794" ht="15.75" customHeight="1" s="251"/>
    <row r="795" ht="15.75" customHeight="1" s="251"/>
    <row r="796" ht="15.75" customHeight="1" s="251"/>
    <row r="797" ht="15.75" customHeight="1" s="251"/>
    <row r="798" ht="15.75" customHeight="1" s="251"/>
    <row r="799" ht="15.75" customHeight="1" s="251"/>
    <row r="800" ht="15.75" customHeight="1" s="251"/>
    <row r="801" ht="15.75" customHeight="1" s="251"/>
    <row r="802" ht="15.75" customHeight="1" s="251"/>
    <row r="803" ht="15.75" customHeight="1" s="251"/>
    <row r="804" ht="15.75" customHeight="1" s="251"/>
    <row r="805" ht="15.75" customHeight="1" s="251"/>
    <row r="806" ht="15.75" customHeight="1" s="251"/>
    <row r="807" ht="15.75" customHeight="1" s="251"/>
    <row r="808" ht="15.75" customHeight="1" s="251"/>
    <row r="809" ht="15.75" customHeight="1" s="251"/>
    <row r="810" ht="15.75" customHeight="1" s="251"/>
    <row r="811" ht="15.75" customHeight="1" s="251"/>
    <row r="812" ht="15.75" customHeight="1" s="251"/>
    <row r="813" ht="15.75" customHeight="1" s="251"/>
    <row r="814" ht="15.75" customHeight="1" s="251"/>
    <row r="815" ht="15.75" customHeight="1" s="251"/>
    <row r="816" ht="15.75" customHeight="1" s="251"/>
    <row r="817" ht="15.75" customHeight="1" s="251"/>
    <row r="818" ht="15.75" customHeight="1" s="251"/>
    <row r="819" ht="15.75" customHeight="1" s="251"/>
    <row r="820" ht="15.75" customHeight="1" s="251"/>
    <row r="821" ht="15.75" customHeight="1" s="251"/>
    <row r="822" ht="15.75" customHeight="1" s="251"/>
    <row r="823" ht="15.75" customHeight="1" s="251"/>
    <row r="824" ht="15.75" customHeight="1" s="251"/>
    <row r="825" ht="15.75" customHeight="1" s="251"/>
    <row r="826" ht="15.75" customHeight="1" s="251"/>
    <row r="827" ht="15.75" customHeight="1" s="251"/>
    <row r="828" ht="15.75" customHeight="1" s="251"/>
    <row r="829" ht="15.75" customHeight="1" s="251"/>
    <row r="830" ht="15.75" customHeight="1" s="251"/>
    <row r="831" ht="15.75" customHeight="1" s="251"/>
    <row r="832" ht="15.75" customHeight="1" s="251"/>
    <row r="833" ht="15.75" customHeight="1" s="251"/>
    <row r="834" ht="15.75" customHeight="1" s="251"/>
    <row r="835" ht="15.75" customHeight="1" s="251"/>
    <row r="836" ht="15.75" customHeight="1" s="251"/>
    <row r="837" ht="15.75" customHeight="1" s="251"/>
    <row r="838" ht="15.75" customHeight="1" s="251"/>
    <row r="839" ht="15.75" customHeight="1" s="251"/>
    <row r="840" ht="15.75" customHeight="1" s="251"/>
    <row r="841" ht="15.75" customHeight="1" s="251"/>
    <row r="842" ht="15.75" customHeight="1" s="251"/>
    <row r="843" ht="15.75" customHeight="1" s="251"/>
    <row r="844" ht="15.75" customHeight="1" s="251"/>
    <row r="845" ht="15.75" customHeight="1" s="251"/>
    <row r="846" ht="15.75" customHeight="1" s="251"/>
    <row r="847" ht="15.75" customHeight="1" s="251"/>
    <row r="848" ht="15.75" customHeight="1" s="251"/>
    <row r="849" ht="15.75" customHeight="1" s="251"/>
    <row r="850" ht="15.75" customHeight="1" s="251"/>
    <row r="851" ht="15.75" customHeight="1" s="251"/>
    <row r="852" ht="15.75" customHeight="1" s="251"/>
    <row r="853" ht="15.75" customHeight="1" s="251"/>
    <row r="854" ht="15.75" customHeight="1" s="251"/>
    <row r="855" ht="15.75" customHeight="1" s="251"/>
    <row r="856" ht="15.75" customHeight="1" s="251"/>
    <row r="857" ht="15.75" customHeight="1" s="251"/>
    <row r="858" ht="15.75" customHeight="1" s="251"/>
    <row r="859" ht="15.75" customHeight="1" s="251"/>
    <row r="860" ht="15.75" customHeight="1" s="251"/>
    <row r="861" ht="15.75" customHeight="1" s="251"/>
    <row r="862" ht="15.75" customHeight="1" s="251"/>
    <row r="863" ht="15.75" customHeight="1" s="251"/>
    <row r="864" ht="15.75" customHeight="1" s="251"/>
    <row r="865" ht="15.75" customHeight="1" s="251"/>
    <row r="866" ht="15.75" customHeight="1" s="251"/>
    <row r="867" ht="15.75" customHeight="1" s="251"/>
    <row r="868" ht="15.75" customHeight="1" s="251"/>
    <row r="869" ht="15.75" customHeight="1" s="251"/>
    <row r="870" ht="15.75" customHeight="1" s="251"/>
    <row r="871" ht="15.75" customHeight="1" s="251"/>
    <row r="872" ht="15.75" customHeight="1" s="251"/>
    <row r="873" ht="15.75" customHeight="1" s="251"/>
    <row r="874" ht="15.75" customHeight="1" s="251"/>
    <row r="875" ht="15.75" customHeight="1" s="251"/>
    <row r="876" ht="15.75" customHeight="1" s="251"/>
    <row r="877" ht="15.75" customHeight="1" s="251"/>
    <row r="878" ht="15.75" customHeight="1" s="251"/>
    <row r="879" ht="15.75" customHeight="1" s="251"/>
    <row r="880" ht="15.75" customHeight="1" s="251"/>
    <row r="881" ht="15.75" customHeight="1" s="251"/>
    <row r="882" ht="15.75" customHeight="1" s="251"/>
    <row r="883" ht="15.75" customHeight="1" s="251"/>
    <row r="884" ht="15.75" customHeight="1" s="251"/>
    <row r="885" ht="15.75" customHeight="1" s="251"/>
    <row r="886" ht="15.75" customHeight="1" s="251"/>
    <row r="887" ht="15.75" customHeight="1" s="251"/>
    <row r="888" ht="15.75" customHeight="1" s="251"/>
    <row r="889" ht="15.75" customHeight="1" s="251"/>
    <row r="890" ht="15.75" customHeight="1" s="251"/>
    <row r="891" ht="15.75" customHeight="1" s="251"/>
    <row r="892" ht="15.75" customHeight="1" s="251"/>
    <row r="893" ht="15.75" customHeight="1" s="251"/>
    <row r="894" ht="15.75" customHeight="1" s="251"/>
    <row r="895" ht="15.75" customHeight="1" s="251"/>
    <row r="896" ht="15.75" customHeight="1" s="251"/>
    <row r="897" ht="15.75" customHeight="1" s="251"/>
    <row r="898" ht="15.75" customHeight="1" s="251"/>
    <row r="899" ht="15.75" customHeight="1" s="251"/>
    <row r="900" ht="15.75" customHeight="1" s="251"/>
    <row r="901" ht="15.75" customHeight="1" s="251"/>
    <row r="902" ht="15.75" customHeight="1" s="251"/>
    <row r="903" ht="15.75" customHeight="1" s="251"/>
    <row r="904" ht="15.75" customHeight="1" s="251"/>
    <row r="905" ht="15.75" customHeight="1" s="251"/>
    <row r="906" ht="15.75" customHeight="1" s="251"/>
    <row r="907" ht="15.75" customHeight="1" s="251"/>
    <row r="908" ht="15.75" customHeight="1" s="251"/>
    <row r="909" ht="15.75" customHeight="1" s="251"/>
    <row r="910" ht="15.75" customHeight="1" s="251"/>
    <row r="911" ht="15.75" customHeight="1" s="251"/>
    <row r="912" ht="15.75" customHeight="1" s="251"/>
    <row r="913" ht="15.75" customHeight="1" s="251"/>
    <row r="914" ht="15.75" customHeight="1" s="251"/>
    <row r="915" ht="15.75" customHeight="1" s="251"/>
    <row r="916" ht="15.75" customHeight="1" s="251"/>
    <row r="917" ht="15.75" customHeight="1" s="251"/>
    <row r="918" ht="15.75" customHeight="1" s="251"/>
    <row r="919" ht="15.75" customHeight="1" s="251"/>
    <row r="920" ht="15.75" customHeight="1" s="251"/>
    <row r="921" ht="15.75" customHeight="1" s="251"/>
    <row r="922" ht="15.75" customHeight="1" s="251"/>
    <row r="923" ht="15.75" customHeight="1" s="251"/>
    <row r="924" ht="15.75" customHeight="1" s="251"/>
    <row r="925" ht="15.75" customHeight="1" s="251"/>
    <row r="926" ht="15.75" customHeight="1" s="251"/>
    <row r="927" ht="15.75" customHeight="1" s="251"/>
    <row r="928" ht="15.75" customHeight="1" s="251"/>
    <row r="929" ht="15.75" customHeight="1" s="251"/>
    <row r="930" ht="15.75" customHeight="1" s="251"/>
    <row r="931" ht="15.75" customHeight="1" s="251"/>
    <row r="932" ht="15.75" customHeight="1" s="251"/>
    <row r="933" ht="15.75" customHeight="1" s="251"/>
    <row r="934" ht="15.75" customHeight="1" s="251"/>
    <row r="935" ht="15.75" customHeight="1" s="251"/>
    <row r="936" ht="15.75" customHeight="1" s="251"/>
    <row r="937" ht="15.75" customHeight="1" s="251"/>
    <row r="938" ht="15.75" customHeight="1" s="251"/>
    <row r="939" ht="15.75" customHeight="1" s="251"/>
    <row r="940" ht="15.75" customHeight="1" s="251"/>
    <row r="941" ht="15.75" customHeight="1" s="251"/>
    <row r="942" ht="15.75" customHeight="1" s="251"/>
    <row r="943" ht="15.75" customHeight="1" s="251"/>
    <row r="944" ht="15.75" customHeight="1" s="251"/>
    <row r="945" ht="15.75" customHeight="1" s="251"/>
    <row r="946" ht="15.75" customHeight="1" s="251"/>
    <row r="947" ht="15.75" customHeight="1" s="251"/>
    <row r="948" ht="15.75" customHeight="1" s="251"/>
    <row r="949" ht="15.75" customHeight="1" s="251"/>
    <row r="950" ht="15.75" customHeight="1" s="251"/>
    <row r="951" ht="15.75" customHeight="1" s="251"/>
    <row r="952" ht="15.75" customHeight="1" s="251"/>
    <row r="953" ht="15.75" customHeight="1" s="251"/>
    <row r="954" ht="15.75" customHeight="1" s="251"/>
    <row r="955" ht="15.75" customHeight="1" s="251"/>
    <row r="956" ht="15.75" customHeight="1" s="251"/>
    <row r="957" ht="15.75" customHeight="1" s="251"/>
    <row r="958" ht="15.75" customHeight="1" s="251"/>
    <row r="959" ht="15.75" customHeight="1" s="251"/>
    <row r="960" ht="15.75" customHeight="1" s="251"/>
    <row r="961" ht="15.75" customHeight="1" s="251"/>
    <row r="962" ht="15.75" customHeight="1" s="251"/>
    <row r="963" ht="15.75" customHeight="1" s="251"/>
    <row r="964" ht="15.75" customHeight="1" s="251"/>
    <row r="965" ht="15.75" customHeight="1" s="251"/>
    <row r="966" ht="15.75" customHeight="1" s="251"/>
    <row r="967" ht="15.75" customHeight="1" s="251"/>
    <row r="968" ht="15.75" customHeight="1" s="251"/>
    <row r="969" ht="15.75" customHeight="1" s="251"/>
    <row r="970" ht="15.75" customHeight="1" s="251"/>
    <row r="971" ht="15.75" customHeight="1" s="251"/>
    <row r="972" ht="15.75" customHeight="1" s="251"/>
    <row r="973" ht="15.75" customHeight="1" s="251"/>
    <row r="974" ht="15.75" customHeight="1" s="251"/>
    <row r="975" ht="15.75" customHeight="1" s="251"/>
    <row r="976" ht="15.75" customHeight="1" s="251"/>
    <row r="977" ht="15.75" customHeight="1" s="251"/>
    <row r="978" ht="15.75" customHeight="1" s="251"/>
    <row r="979" ht="15.75" customHeight="1" s="251"/>
    <row r="980" ht="15.75" customHeight="1" s="251"/>
    <row r="981" ht="15.75" customHeight="1" s="251"/>
    <row r="982" ht="15.75" customHeight="1" s="251"/>
    <row r="983" ht="15.75" customHeight="1" s="251"/>
    <row r="984" ht="15.75" customHeight="1" s="251"/>
    <row r="985" ht="15.75" customHeight="1" s="251"/>
    <row r="986" ht="15.75" customHeight="1" s="251"/>
    <row r="987" ht="15.75" customHeight="1" s="251"/>
    <row r="988" ht="15.75" customHeight="1" s="251"/>
    <row r="989" ht="15.75" customHeight="1" s="251"/>
    <row r="990" ht="15.75" customHeight="1" s="251"/>
    <row r="991" ht="15.75" customHeight="1" s="251"/>
    <row r="992" ht="15.75" customHeight="1" s="251"/>
    <row r="993" ht="15.75" customHeight="1" s="251"/>
    <row r="994" ht="15.75" customHeight="1" s="251"/>
    <row r="995" ht="15.75" customHeight="1" s="251"/>
    <row r="996" ht="15.75" customHeight="1" s="251"/>
    <row r="997" ht="15.75" customHeight="1" s="251"/>
    <row r="998" ht="15.75" customHeight="1" s="251"/>
    <row r="999" ht="15.75" customHeight="1" s="251"/>
    <row r="1000" ht="15.75" customHeight="1" s="25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2016-01-27T18:45:33Z</dcterms:created>
  <dcterms:modified xmlns:dcterms="http://purl.org/dc/terms/" xmlns:xsi="http://www.w3.org/2001/XMLSchema-instance" xsi:type="dcterms:W3CDTF">2020-12-18T12:52:19Z</dcterms:modified>
</cp:coreProperties>
</file>