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9880" yWindow="2900" windowWidth="24100" windowHeight="141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Broiler production" sheetId="2" state="visible" r:id="rId2"/>
    <sheet xmlns:r="http://schemas.openxmlformats.org/officeDocument/2006/relationships" name="Dairy production" sheetId="3" state="visible" r:id="rId3"/>
    <sheet xmlns:r="http://schemas.openxmlformats.org/officeDocument/2006/relationships" name="Beef and pork production" sheetId="4" state="visible" r:id="rId4"/>
    <sheet xmlns:r="http://schemas.openxmlformats.org/officeDocument/2006/relationships" name="Egg production" sheetId="5" state="visible" r:id="rId5"/>
    <sheet xmlns:r="http://schemas.openxmlformats.org/officeDocument/2006/relationships" name="Calculations" sheetId="6" state="visible" r:id="rId6"/>
    <sheet xmlns:r="http://schemas.openxmlformats.org/officeDocument/2006/relationships" name="CoNEPPpCAPS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(* #,##0_);_(* \(#,##0\);_(* &quot;-&quot;??_);_(@_)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8"/>
        <bgColor indexed="64"/>
      </patternFill>
    </fill>
  </fills>
  <borders count="1">
    <border>
      <left/>
      <right/>
      <top/>
      <bottom/>
      <diagonal/>
    </border>
  </borders>
  <cellStyleXfs count="4">
    <xf numFmtId="0" fontId="5" fillId="0" borderId="0"/>
    <xf numFmtId="0" fontId="2" fillId="0" borderId="0"/>
    <xf numFmtId="0" fontId="3" fillId="0" borderId="0"/>
    <xf numFmtId="43" fontId="5" fillId="0" borderId="0"/>
  </cellStyleXfs>
  <cellXfs count="1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64" fontId="0" fillId="0" borderId="0" pivotButton="0" quotePrefix="0" xfId="0"/>
    <xf numFmtId="0" fontId="1" fillId="0" borderId="0" applyAlignment="1" pivotButton="0" quotePrefix="0" xfId="0">
      <alignment wrapText="1"/>
    </xf>
    <xf numFmtId="0" fontId="0" fillId="0" borderId="0" pivotButton="0" quotePrefix="0" xfId="0"/>
    <xf numFmtId="165" fontId="0" fillId="0" borderId="0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wrapText="1"/>
    </xf>
    <xf numFmtId="0" fontId="0" fillId="3" borderId="0" pivotButton="0" quotePrefix="0" xfId="0"/>
    <xf numFmtId="0" fontId="1" fillId="3" borderId="0" pivotButton="0" quotePrefix="0" xfId="0"/>
    <xf numFmtId="3" fontId="0" fillId="0" borderId="0" pivotButton="0" quotePrefix="0" xfId="0"/>
    <xf numFmtId="0" fontId="4" fillId="0" borderId="0" applyAlignment="1" pivotButton="0" quotePrefix="0" xfId="0">
      <alignment horizontal="left"/>
    </xf>
    <xf numFmtId="0" fontId="6" fillId="0" borderId="0" pivotButton="0" quotePrefix="0" xfId="0"/>
    <xf numFmtId="166" fontId="0" fillId="0" borderId="0" pivotButton="0" quotePrefix="0" xfId="3"/>
    <xf numFmtId="166" fontId="0" fillId="0" borderId="0" applyAlignment="1" pivotButton="0" quotePrefix="0" xfId="3">
      <alignment wrapText="1"/>
    </xf>
  </cellXfs>
  <cellStyles count="4">
    <cellStyle name="Normal" xfId="0" builtinId="0"/>
    <cellStyle name="Hyperlink" xfId="1" builtinId="8"/>
    <cellStyle name="Normal 2" xfId="2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109538</colOff>
      <row>7</row>
      <rowOff>0</rowOff>
    </from>
    <to>
      <col>4</col>
      <colOff>13519</colOff>
      <row>34</row>
      <rowOff>151770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9538" y="4186238"/>
          <a:ext cx="6152381" cy="50380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pnas.org/content/115/15/3804" TargetMode="External" Id="rId1"/><Relationship Type="http://schemas.openxmlformats.org/officeDocument/2006/relationships/hyperlink" Target="https://downloads.usda.library.cornell.edu/usda-esmis/files/k930bx04x/q237j272j/f4752s627/meatsb19.pdf" TargetMode="External" Id="rId2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2"/>
  <sheetViews>
    <sheetView tabSelected="1" workbookViewId="0">
      <selection activeCell="L9" sqref="L9"/>
    </sheetView>
  </sheetViews>
  <sheetFormatPr baseColWidth="10" defaultColWidth="8.83203125" defaultRowHeight="15"/>
  <cols>
    <col width="12.5" customWidth="1" style="8" min="1" max="1"/>
  </cols>
  <sheetData>
    <row r="1">
      <c r="A1" s="1" t="inlineStr">
        <is>
          <t>Selected State</t>
        </is>
      </c>
      <c r="B1" s="1" t="inlineStr">
        <is>
          <t>Oregon</t>
        </is>
      </c>
    </row>
    <row r="3">
      <c r="A3" s="1" t="inlineStr">
        <is>
          <t>CoNEPPpCAPS Calories of Nutritionally Equivalent Plant Products per Calorie Animal Products Shifted</t>
        </is>
      </c>
      <c r="K3" s="16" t="inlineStr">
        <is>
          <t>Alabama</t>
        </is>
      </c>
    </row>
    <row r="4">
      <c r="K4" s="16" t="inlineStr">
        <is>
          <t>Alaska</t>
        </is>
      </c>
    </row>
    <row r="5">
      <c r="A5" s="1" t="inlineStr">
        <is>
          <t>Source:</t>
        </is>
      </c>
      <c r="B5" s="13" t="inlineStr">
        <is>
          <t>Opportunity food loss</t>
        </is>
      </c>
      <c r="C5" s="12" t="n"/>
      <c r="D5" s="12" t="n"/>
      <c r="E5" s="12" t="n"/>
      <c r="F5" s="12" t="n"/>
      <c r="G5" s="12" t="n"/>
      <c r="K5" s="16" t="inlineStr">
        <is>
          <t>Arizona</t>
        </is>
      </c>
    </row>
    <row r="6">
      <c r="B6" t="inlineStr">
        <is>
          <t>Alan Shepon, Gidon Eshel, Elad Noor, and Ron Milo</t>
        </is>
      </c>
      <c r="K6" s="16" t="inlineStr">
        <is>
          <t>Arkansas</t>
        </is>
      </c>
    </row>
    <row r="7">
      <c r="B7" s="2" t="n">
        <v>2018</v>
      </c>
      <c r="K7" s="16" t="inlineStr">
        <is>
          <t>California</t>
        </is>
      </c>
    </row>
    <row r="8">
      <c r="B8" t="inlineStr">
        <is>
          <t>The opportunity cost of animal based diets exceeds all food losses</t>
        </is>
      </c>
      <c r="K8" s="16" t="inlineStr">
        <is>
          <t>Colorado</t>
        </is>
      </c>
    </row>
    <row r="9">
      <c r="B9" s="3" t="inlineStr">
        <is>
          <t>https://www.pnas.org/content/115/15/3804</t>
        </is>
      </c>
      <c r="K9" s="16" t="inlineStr">
        <is>
          <t>Connecticut</t>
        </is>
      </c>
    </row>
    <row r="10">
      <c r="B10" t="inlineStr">
        <is>
          <t>Discussion, paragraph 2</t>
        </is>
      </c>
      <c r="K10" s="16" t="inlineStr">
        <is>
          <t>Delaware</t>
        </is>
      </c>
    </row>
    <row r="11">
      <c r="K11" s="16" t="inlineStr">
        <is>
          <t>Florida</t>
        </is>
      </c>
    </row>
    <row r="12">
      <c r="B12" s="13" t="inlineStr">
        <is>
          <t>Historical Beef and Pork Production</t>
        </is>
      </c>
      <c r="C12" s="12" t="n"/>
      <c r="D12" s="12" t="n"/>
      <c r="E12" s="12" t="n"/>
      <c r="F12" s="12" t="n"/>
      <c r="G12" s="12" t="n"/>
      <c r="K12" s="16" t="inlineStr">
        <is>
          <t>Georgia</t>
        </is>
      </c>
    </row>
    <row r="13">
      <c r="B13" t="inlineStr">
        <is>
          <t>United States Department of Agriculture</t>
        </is>
      </c>
      <c r="K13" s="16" t="inlineStr">
        <is>
          <t>Hawaii</t>
        </is>
      </c>
    </row>
    <row r="14">
      <c r="B14" t="n">
        <v>2019</v>
      </c>
      <c r="K14" s="16" t="inlineStr">
        <is>
          <t>Idaho</t>
        </is>
      </c>
    </row>
    <row r="15">
      <c r="B15" t="inlineStr">
        <is>
          <t>Meat Animals Production, Disposition, and Income</t>
        </is>
      </c>
      <c r="K15" s="16" t="inlineStr">
        <is>
          <t>Illinois</t>
        </is>
      </c>
    </row>
    <row r="16">
      <c r="B16" s="3" t="inlineStr">
        <is>
          <t>https://downloads.usda.library.cornell.edu/usda-esmis/files/k930bx04x/q237j272j/f4752s627/meatsb19.pdf</t>
        </is>
      </c>
      <c r="K16" s="16" t="inlineStr">
        <is>
          <t>Indiana</t>
        </is>
      </c>
    </row>
    <row r="17">
      <c r="B17" t="inlineStr">
        <is>
          <t>pages 27 and 47</t>
        </is>
      </c>
      <c r="K17" s="16" t="inlineStr">
        <is>
          <t>Iowa</t>
        </is>
      </c>
    </row>
    <row r="18">
      <c r="K18" s="16" t="inlineStr">
        <is>
          <t>Kansas</t>
        </is>
      </c>
    </row>
    <row r="19">
      <c r="B19" s="13" t="inlineStr">
        <is>
          <t>Historical Broiler Inventory by State</t>
        </is>
      </c>
      <c r="C19" s="12" t="n"/>
      <c r="D19" s="12" t="n"/>
      <c r="E19" s="12" t="n"/>
      <c r="F19" s="12" t="n"/>
      <c r="G19" s="12" t="n"/>
      <c r="K19" s="16" t="inlineStr">
        <is>
          <t>Kentucky</t>
        </is>
      </c>
    </row>
    <row r="20">
      <c r="B20" t="inlineStr">
        <is>
          <t>United States Department of Agriculture</t>
        </is>
      </c>
      <c r="K20" s="16" t="inlineStr">
        <is>
          <t>Louisiana</t>
        </is>
      </c>
    </row>
    <row r="21">
      <c r="B21" s="2" t="n">
        <v>2020</v>
      </c>
      <c r="K21" s="16" t="inlineStr">
        <is>
          <t>Maine</t>
        </is>
      </c>
    </row>
    <row r="22">
      <c r="B22" t="inlineStr">
        <is>
          <t>Broilers: Inventory by State, US</t>
        </is>
      </c>
      <c r="K22" s="16" t="inlineStr">
        <is>
          <t>Maryland</t>
        </is>
      </c>
    </row>
    <row r="23">
      <c r="B23" s="3" t="inlineStr">
        <is>
          <t>https://www.nass.usda.gov/Charts_and_Maps/Poultry/brlmap.php</t>
        </is>
      </c>
      <c r="K23" s="16" t="inlineStr">
        <is>
          <t>Massachusetts</t>
        </is>
      </c>
    </row>
    <row r="24">
      <c r="K24" s="16" t="inlineStr">
        <is>
          <t>Michigan</t>
        </is>
      </c>
    </row>
    <row r="25">
      <c r="B25" s="13" t="inlineStr">
        <is>
          <t>Historical Broiler Production by State</t>
        </is>
      </c>
      <c r="C25" s="12" t="n"/>
      <c r="D25" s="12" t="n"/>
      <c r="E25" s="12" t="n"/>
      <c r="F25" s="12" t="n"/>
      <c r="G25" s="12" t="n"/>
      <c r="K25" s="16" t="inlineStr">
        <is>
          <t>Minnesota</t>
        </is>
      </c>
    </row>
    <row r="26">
      <c r="B26" t="inlineStr">
        <is>
          <t>United States Department of Agriculture</t>
        </is>
      </c>
      <c r="K26" s="16" t="inlineStr">
        <is>
          <t>Mississippi</t>
        </is>
      </c>
    </row>
    <row r="27">
      <c r="B27" s="2" t="n">
        <v>2020</v>
      </c>
      <c r="K27" s="16" t="inlineStr">
        <is>
          <t>Missouri</t>
        </is>
      </c>
    </row>
    <row r="28">
      <c r="B28" t="inlineStr">
        <is>
          <t>Broilers: Production and Value of Production by Year, US</t>
        </is>
      </c>
      <c r="K28" s="16" t="inlineStr">
        <is>
          <t>Montana</t>
        </is>
      </c>
    </row>
    <row r="29">
      <c r="B29" s="3" t="inlineStr">
        <is>
          <t>https://www.nass.usda.gov/Charts_and_Maps/Poultry/brprvl.php</t>
        </is>
      </c>
      <c r="K29" s="16" t="inlineStr">
        <is>
          <t>Nebraska</t>
        </is>
      </c>
    </row>
    <row r="30">
      <c r="K30" s="16" t="inlineStr">
        <is>
          <t>Nevada</t>
        </is>
      </c>
    </row>
    <row r="31">
      <c r="B31" s="13" t="inlineStr">
        <is>
          <t>Historical Dairy Production</t>
        </is>
      </c>
      <c r="C31" s="12" t="n"/>
      <c r="D31" s="12" t="n"/>
      <c r="E31" s="12" t="n"/>
      <c r="F31" s="12" t="n"/>
      <c r="G31" s="12" t="n"/>
      <c r="K31" s="16" t="inlineStr">
        <is>
          <t>New Hampshire</t>
        </is>
      </c>
    </row>
    <row r="32">
      <c r="B32" t="inlineStr">
        <is>
          <t>United States Department of Agriculture</t>
        </is>
      </c>
      <c r="K32" s="16" t="inlineStr">
        <is>
          <t>New Jersey</t>
        </is>
      </c>
    </row>
    <row r="33">
      <c r="B33" s="2" t="n">
        <v>2017</v>
      </c>
      <c r="K33" s="16" t="inlineStr">
        <is>
          <t>New Mexico</t>
        </is>
      </c>
    </row>
    <row r="34">
      <c r="B34" t="inlineStr">
        <is>
          <t>Dairy Operations Establishing Production History for 214, 2015, 2016, and 2017 Margin Protection Program</t>
        </is>
      </c>
      <c r="K34" s="16" t="inlineStr">
        <is>
          <t>New York</t>
        </is>
      </c>
    </row>
    <row r="35">
      <c r="B35" s="3" t="inlineStr">
        <is>
          <t>https://www.fsa.usda.gov/Assets/USDA-FSA-Public/usdafiles/Price-Support/pdf/MPP-Dairy/table_1_dairy_production_history.pdf</t>
        </is>
      </c>
      <c r="K35" s="16" t="inlineStr">
        <is>
          <t>North Carolina</t>
        </is>
      </c>
    </row>
    <row r="36">
      <c r="K36" s="16" t="inlineStr">
        <is>
          <t>North Dakota</t>
        </is>
      </c>
    </row>
    <row r="37">
      <c r="B37" s="13" t="inlineStr">
        <is>
          <t>Historical Egg Production</t>
        </is>
      </c>
      <c r="C37" s="12" t="n"/>
      <c r="D37" s="12" t="n"/>
      <c r="E37" s="12" t="n"/>
      <c r="F37" s="12" t="n"/>
      <c r="G37" s="12" t="n"/>
      <c r="K37" s="16" t="inlineStr">
        <is>
          <t>Ohio</t>
        </is>
      </c>
    </row>
    <row r="38">
      <c r="B38" t="inlineStr">
        <is>
          <t>United States Department of Agriculture</t>
        </is>
      </c>
      <c r="K38" s="16" t="inlineStr">
        <is>
          <t>Oklahoma</t>
        </is>
      </c>
    </row>
    <row r="39">
      <c r="B39" s="2" t="n">
        <v>2020</v>
      </c>
      <c r="K39" s="16" t="inlineStr">
        <is>
          <t>Oregon</t>
        </is>
      </c>
    </row>
    <row r="40">
      <c r="B40" t="inlineStr">
        <is>
          <t>Layers and Eggs: Production by State, US</t>
        </is>
      </c>
      <c r="K40" s="16" t="inlineStr">
        <is>
          <t>Pennsylvania</t>
        </is>
      </c>
    </row>
    <row r="41">
      <c r="B41" s="3" t="inlineStr">
        <is>
          <t>https://www.nass.usda.gov/Charts_and_Maps/Poultry/eggmap.php</t>
        </is>
      </c>
      <c r="K41" s="16" t="inlineStr">
        <is>
          <t>Rhode Island</t>
        </is>
      </c>
    </row>
    <row r="42">
      <c r="K42" s="16" t="inlineStr">
        <is>
          <t>South Carolina</t>
        </is>
      </c>
    </row>
    <row r="43">
      <c r="A43" t="inlineStr">
        <is>
          <t>Notes</t>
        </is>
      </c>
      <c r="K43" s="16" t="inlineStr">
        <is>
          <t>South Dakota</t>
        </is>
      </c>
    </row>
    <row r="44">
      <c r="A44" t="inlineStr">
        <is>
          <t>The variable uses a study that reported the opportunity food loss from production</t>
        </is>
      </c>
      <c r="K44" s="16" t="inlineStr">
        <is>
          <t>Tennessee</t>
        </is>
      </c>
    </row>
    <row r="45">
      <c r="A45" t="inlineStr">
        <is>
          <t>to final consumption for the five major animal product categories and their plant-</t>
        </is>
      </c>
      <c r="K45" s="16" t="inlineStr">
        <is>
          <t>Texas</t>
        </is>
      </c>
    </row>
    <row r="46">
      <c r="A46" t="inlineStr">
        <is>
          <t>based replacement diets, paired with historical state on animal product production.</t>
        </is>
      </c>
      <c r="K46" s="16" t="inlineStr">
        <is>
          <t>Utah</t>
        </is>
      </c>
    </row>
    <row r="47">
      <c r="K47" s="16" t="inlineStr">
        <is>
          <t>Vermont</t>
        </is>
      </c>
    </row>
    <row r="48">
      <c r="K48" s="16" t="inlineStr">
        <is>
          <t>Virginia</t>
        </is>
      </c>
    </row>
    <row r="49">
      <c r="K49" s="16" t="inlineStr">
        <is>
          <t>Washington</t>
        </is>
      </c>
    </row>
    <row r="50">
      <c r="K50" s="16" t="inlineStr">
        <is>
          <t>West Virginia</t>
        </is>
      </c>
    </row>
    <row r="51">
      <c r="K51" s="16" t="inlineStr">
        <is>
          <t>Wisconsin</t>
        </is>
      </c>
    </row>
    <row r="52">
      <c r="K52" s="16" t="inlineStr">
        <is>
          <t>Wyoming</t>
        </is>
      </c>
    </row>
  </sheetData>
  <dataValidations count="1">
    <dataValidation sqref="B1" showErrorMessage="1" showInputMessage="1" allowBlank="0" type="list">
      <formula1>$K$3:$K$52</formula1>
    </dataValidation>
  </dataValidations>
  <hyperlinks>
    <hyperlink xmlns:r="http://schemas.openxmlformats.org/officeDocument/2006/relationships" ref="B9" r:id="rId1"/>
    <hyperlink xmlns:r="http://schemas.openxmlformats.org/officeDocument/2006/relationships" ref="B16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E8" sqref="E8"/>
    </sheetView>
  </sheetViews>
  <sheetFormatPr baseColWidth="10" defaultColWidth="8.83203125" defaultRowHeight="15"/>
  <cols>
    <col width="9" customWidth="1" style="11" min="2" max="2"/>
    <col width="10.6640625" bestFit="1" customWidth="1" style="11" min="3" max="3"/>
    <col width="21.33203125" customWidth="1" style="8" min="5" max="5"/>
  </cols>
  <sheetData>
    <row r="1" ht="32" customHeight="1" s="8">
      <c r="B1" s="11" t="inlineStr">
        <is>
          <t>Million head</t>
        </is>
      </c>
      <c r="C1" s="11" t="inlineStr">
        <is>
          <t>Pounds</t>
        </is>
      </c>
      <c r="E1" s="11" t="inlineStr">
        <is>
          <t>US Production (billion pounds)</t>
        </is>
      </c>
      <c r="F1" t="n">
        <v>32</v>
      </c>
    </row>
    <row r="2" ht="32" customHeight="1" s="8">
      <c r="A2" s="16" t="inlineStr">
        <is>
          <t>Alabama</t>
        </is>
      </c>
      <c r="B2" s="11" t="n">
        <v>1134.6</v>
      </c>
      <c r="C2" s="11">
        <f>$F$2*1000000000*(B2/SUM($B$2:$B$51))</f>
        <v/>
      </c>
      <c r="E2" s="11" t="inlineStr">
        <is>
          <t>Listed States Account for 93.8% of US production</t>
        </is>
      </c>
      <c r="F2">
        <f>F1*0.938</f>
        <v/>
      </c>
    </row>
    <row r="3">
      <c r="A3" s="16" t="inlineStr">
        <is>
          <t>Alaska</t>
        </is>
      </c>
      <c r="B3" s="11" t="n">
        <v>0</v>
      </c>
      <c r="C3" s="11">
        <f>$F$2*1000000000*(B3/SUM($B$2:$B$51))</f>
        <v/>
      </c>
    </row>
    <row r="4">
      <c r="A4" s="16" t="inlineStr">
        <is>
          <t>Arizona</t>
        </is>
      </c>
      <c r="B4" s="11" t="n">
        <v>0</v>
      </c>
      <c r="C4" s="11">
        <f>$F$2*1000000000*(B4/SUM($B$2:$B$51))</f>
        <v/>
      </c>
    </row>
    <row r="5">
      <c r="A5" s="16" t="inlineStr">
        <is>
          <t>Arkansas</t>
        </is>
      </c>
      <c r="B5" s="11" t="n">
        <v>1108.8</v>
      </c>
      <c r="C5" s="11">
        <f>$F$2*1000000000*(B5/SUM($B$2:$B$51))</f>
        <v/>
      </c>
    </row>
    <row r="6">
      <c r="A6" s="16" t="inlineStr">
        <is>
          <t>California</t>
        </is>
      </c>
      <c r="B6" s="11" t="n">
        <v>0</v>
      </c>
      <c r="C6" s="11">
        <f>$F$2*1000000000*(B6/SUM($B$2:$B$51))</f>
        <v/>
      </c>
    </row>
    <row r="7">
      <c r="A7" s="16" t="inlineStr">
        <is>
          <t>Colorado</t>
        </is>
      </c>
      <c r="B7" s="11" t="n">
        <v>0</v>
      </c>
      <c r="C7" s="11">
        <f>$F$2*1000000000*(B7/SUM($B$2:$B$51))</f>
        <v/>
      </c>
    </row>
    <row r="8">
      <c r="A8" s="16" t="inlineStr">
        <is>
          <t>Connecticut</t>
        </is>
      </c>
      <c r="B8" s="11" t="n">
        <v>0</v>
      </c>
      <c r="C8" s="11">
        <f>$F$2*1000000000*(B8/SUM($B$2:$B$51))</f>
        <v/>
      </c>
    </row>
    <row r="9">
      <c r="A9" s="16" t="inlineStr">
        <is>
          <t>Delaware</t>
        </is>
      </c>
      <c r="B9" s="11" t="n">
        <v>268.8</v>
      </c>
      <c r="C9" s="11">
        <f>$F$2*1000000000*(B9/SUM($B$2:$B$51))</f>
        <v/>
      </c>
    </row>
    <row r="10">
      <c r="A10" s="16" t="inlineStr">
        <is>
          <t>Florida</t>
        </is>
      </c>
      <c r="B10" s="11" t="n">
        <v>61.7</v>
      </c>
      <c r="C10" s="11">
        <f>$F$2*1000000000*(B10/SUM($B$2:$B$51))</f>
        <v/>
      </c>
    </row>
    <row r="11">
      <c r="A11" s="16" t="inlineStr">
        <is>
          <t>Georgia</t>
        </is>
      </c>
      <c r="B11" s="11" t="n">
        <v>1360.3</v>
      </c>
      <c r="C11" s="11">
        <f>$F$2*1000000000*(B11/SUM($B$2:$B$51))</f>
        <v/>
      </c>
    </row>
    <row r="12">
      <c r="A12" s="16" t="inlineStr">
        <is>
          <t>Hawaii</t>
        </is>
      </c>
      <c r="B12" s="11" t="n">
        <v>0</v>
      </c>
      <c r="C12" s="11">
        <f>$F$2*1000000000*(B12/SUM($B$2:$B$51))</f>
        <v/>
      </c>
    </row>
    <row r="13">
      <c r="A13" s="16" t="inlineStr">
        <is>
          <t>Idaho</t>
        </is>
      </c>
      <c r="B13" s="11" t="n">
        <v>0</v>
      </c>
      <c r="C13" s="11">
        <f>$F$2*1000000000*(B13/SUM($B$2:$B$51))</f>
        <v/>
      </c>
    </row>
    <row r="14">
      <c r="A14" s="16" t="inlineStr">
        <is>
          <t>Illinois</t>
        </is>
      </c>
      <c r="B14" s="11" t="n">
        <v>0</v>
      </c>
      <c r="C14" s="11">
        <f>$F$2*1000000000*(B14/SUM($B$2:$B$51))</f>
        <v/>
      </c>
    </row>
    <row r="15">
      <c r="A15" s="16" t="inlineStr">
        <is>
          <t>Indiana</t>
        </is>
      </c>
      <c r="B15" s="11" t="n">
        <v>0</v>
      </c>
      <c r="C15" s="11">
        <f>$F$2*1000000000*(B15/SUM($B$2:$B$51))</f>
        <v/>
      </c>
    </row>
    <row r="16">
      <c r="A16" s="16" t="inlineStr">
        <is>
          <t>Iowa</t>
        </is>
      </c>
      <c r="B16" s="11" t="n">
        <v>0</v>
      </c>
      <c r="C16" s="11">
        <f>$F$2*1000000000*(B16/SUM($B$2:$B$51))</f>
        <v/>
      </c>
    </row>
    <row r="17">
      <c r="A17" s="16" t="inlineStr">
        <is>
          <t>Kansas</t>
        </is>
      </c>
      <c r="B17" s="11" t="n">
        <v>0</v>
      </c>
      <c r="C17" s="11">
        <f>$F$2*1000000000*(B17/SUM($B$2:$B$51))</f>
        <v/>
      </c>
    </row>
    <row r="18">
      <c r="A18" s="16" t="inlineStr">
        <is>
          <t>Kentucky</t>
        </is>
      </c>
      <c r="B18" s="11" t="n">
        <v>299.2</v>
      </c>
      <c r="C18" s="11">
        <f>$F$2*1000000000*(B18/SUM($B$2:$B$51))</f>
        <v/>
      </c>
    </row>
    <row r="19">
      <c r="A19" s="16" t="inlineStr">
        <is>
          <t>Louisiana</t>
        </is>
      </c>
      <c r="B19" s="11" t="n">
        <v>0</v>
      </c>
      <c r="C19" s="11">
        <f>$F$2*1000000000*(B19/SUM($B$2:$B$51))</f>
        <v/>
      </c>
    </row>
    <row r="20">
      <c r="A20" s="16" t="inlineStr">
        <is>
          <t>Maine</t>
        </is>
      </c>
      <c r="B20" s="11" t="n">
        <v>0</v>
      </c>
      <c r="C20" s="11">
        <f>$F$2*1000000000*(B20/SUM($B$2:$B$51))</f>
        <v/>
      </c>
    </row>
    <row r="21">
      <c r="A21" s="16" t="inlineStr">
        <is>
          <t>Maryland</t>
        </is>
      </c>
      <c r="B21" s="11" t="n">
        <v>295</v>
      </c>
      <c r="C21" s="11">
        <f>$F$2*1000000000*(B21/SUM($B$2:$B$51))</f>
        <v/>
      </c>
    </row>
    <row r="22">
      <c r="A22" s="16" t="inlineStr">
        <is>
          <t>Massachusetts</t>
        </is>
      </c>
      <c r="B22" s="11" t="n">
        <v>0</v>
      </c>
      <c r="C22" s="11">
        <f>$F$2*1000000000*(B22/SUM($B$2:$B$51))</f>
        <v/>
      </c>
    </row>
    <row r="23">
      <c r="A23" s="16" t="inlineStr">
        <is>
          <t>Michigan</t>
        </is>
      </c>
      <c r="B23" s="11" t="n">
        <v>0</v>
      </c>
      <c r="C23" s="11">
        <f>$F$2*1000000000*(B23/SUM($B$2:$B$51))</f>
        <v/>
      </c>
    </row>
    <row r="24">
      <c r="A24" s="16" t="inlineStr">
        <is>
          <t>Minnesota</t>
        </is>
      </c>
      <c r="B24" s="11" t="n">
        <v>63.9</v>
      </c>
      <c r="C24" s="11">
        <f>$F$2*1000000000*(B24/SUM($B$2:$B$51))</f>
        <v/>
      </c>
    </row>
    <row r="25">
      <c r="A25" s="16" t="inlineStr">
        <is>
          <t>Mississippi</t>
        </is>
      </c>
      <c r="B25" s="11" t="n">
        <v>769</v>
      </c>
      <c r="C25" s="11">
        <f>$F$2*1000000000*(B25/SUM($B$2:$B$51))</f>
        <v/>
      </c>
    </row>
    <row r="26">
      <c r="A26" s="16" t="inlineStr">
        <is>
          <t>Missouri</t>
        </is>
      </c>
      <c r="B26" s="11" t="n">
        <v>290.9</v>
      </c>
      <c r="C26" s="11">
        <f>$F$2*1000000000*(B26/SUM($B$2:$B$51))</f>
        <v/>
      </c>
    </row>
    <row r="27">
      <c r="A27" s="16" t="inlineStr">
        <is>
          <t>Montana</t>
        </is>
      </c>
      <c r="B27" s="11" t="n">
        <v>0</v>
      </c>
      <c r="C27" s="11">
        <f>$F$2*1000000000*(B27/SUM($B$2:$B$51))</f>
        <v/>
      </c>
    </row>
    <row r="28">
      <c r="A28" s="16" t="inlineStr">
        <is>
          <t>Nebraska</t>
        </is>
      </c>
      <c r="B28" s="11" t="n">
        <v>0</v>
      </c>
      <c r="C28" s="11">
        <f>$F$2*1000000000*(B28/SUM($B$2:$B$51))</f>
        <v/>
      </c>
    </row>
    <row r="29">
      <c r="A29" s="16" t="inlineStr">
        <is>
          <t>Nevada</t>
        </is>
      </c>
      <c r="B29" s="11" t="n">
        <v>0</v>
      </c>
      <c r="C29" s="11">
        <f>$F$2*1000000000*(B29/SUM($B$2:$B$51))</f>
        <v/>
      </c>
    </row>
    <row r="30">
      <c r="A30" s="16" t="inlineStr">
        <is>
          <t>New Hampshire</t>
        </is>
      </c>
      <c r="B30" s="11" t="n">
        <v>0</v>
      </c>
      <c r="C30" s="11">
        <f>$F$2*1000000000*(B30/SUM($B$2:$B$51))</f>
        <v/>
      </c>
    </row>
    <row r="31">
      <c r="A31" s="16" t="inlineStr">
        <is>
          <t>New Jersey</t>
        </is>
      </c>
      <c r="B31" s="11" t="n">
        <v>0</v>
      </c>
      <c r="C31" s="11">
        <f>$F$2*1000000000*(B31/SUM($B$2:$B$51))</f>
        <v/>
      </c>
    </row>
    <row r="32">
      <c r="A32" s="16" t="inlineStr">
        <is>
          <t>New Mexico</t>
        </is>
      </c>
      <c r="B32" s="11" t="n">
        <v>0</v>
      </c>
      <c r="C32" s="11">
        <f>$F$2*1000000000*(B32/SUM($B$2:$B$51))</f>
        <v/>
      </c>
    </row>
    <row r="33">
      <c r="A33" s="16" t="inlineStr">
        <is>
          <t>New York</t>
        </is>
      </c>
      <c r="B33" s="11" t="n">
        <v>0</v>
      </c>
      <c r="C33" s="11">
        <f>$F$2*1000000000*(B33/SUM($B$2:$B$51))</f>
        <v/>
      </c>
    </row>
    <row r="34">
      <c r="A34" s="16" t="inlineStr">
        <is>
          <t>North Carolina</t>
        </is>
      </c>
      <c r="B34" s="11" t="n">
        <v>916.1</v>
      </c>
      <c r="C34" s="11">
        <f>$F$2*1000000000*(B34/SUM($B$2:$B$51))</f>
        <v/>
      </c>
    </row>
    <row r="35">
      <c r="A35" s="16" t="inlineStr">
        <is>
          <t>North Dakota</t>
        </is>
      </c>
      <c r="B35" s="11" t="n">
        <v>0</v>
      </c>
      <c r="C35" s="11">
        <f>$F$2*1000000000*(B35/SUM($B$2:$B$51))</f>
        <v/>
      </c>
    </row>
    <row r="36">
      <c r="A36" s="16" t="inlineStr">
        <is>
          <t>Ohio</t>
        </is>
      </c>
      <c r="B36" s="11" t="n">
        <v>109.7</v>
      </c>
      <c r="C36" s="11">
        <f>$F$2*1000000000*(B36/SUM($B$2:$B$51))</f>
        <v/>
      </c>
    </row>
    <row r="37">
      <c r="A37" s="16" t="inlineStr">
        <is>
          <t>Oklahoma</t>
        </is>
      </c>
      <c r="B37" s="11" t="n">
        <v>211.3</v>
      </c>
      <c r="C37" s="11">
        <f>$F$2*1000000000*(B37/SUM($B$2:$B$51))</f>
        <v/>
      </c>
    </row>
    <row r="38">
      <c r="A38" s="16" t="inlineStr">
        <is>
          <t>Oregon</t>
        </is>
      </c>
      <c r="B38" s="11" t="n">
        <v>0</v>
      </c>
      <c r="C38" s="11">
        <f>$F$2*1000000000*(B38/SUM($B$2:$B$51))</f>
        <v/>
      </c>
    </row>
    <row r="39">
      <c r="A39" s="16" t="inlineStr">
        <is>
          <t>Pennsylvania</t>
        </is>
      </c>
      <c r="B39" s="11" t="n">
        <v>201.2</v>
      </c>
      <c r="C39" s="11">
        <f>$F$2*1000000000*(B39/SUM($B$2:$B$51))</f>
        <v/>
      </c>
    </row>
    <row r="40">
      <c r="A40" s="16" t="inlineStr">
        <is>
          <t>Rhode Island</t>
        </is>
      </c>
      <c r="B40" s="11" t="n">
        <v>0</v>
      </c>
      <c r="C40" s="11">
        <f>$F$2*1000000000*(B40/SUM($B$2:$B$51))</f>
        <v/>
      </c>
    </row>
    <row r="41">
      <c r="A41" s="16" t="inlineStr">
        <is>
          <t>South Carolina</t>
        </is>
      </c>
      <c r="B41" s="11" t="n">
        <v>245</v>
      </c>
      <c r="C41" s="11">
        <f>$F$2*1000000000*(B41/SUM($B$2:$B$51))</f>
        <v/>
      </c>
    </row>
    <row r="42">
      <c r="A42" s="16" t="inlineStr">
        <is>
          <t>South Dakota</t>
        </is>
      </c>
      <c r="B42" s="11" t="n">
        <v>0</v>
      </c>
      <c r="C42" s="11">
        <f>$F$2*1000000000*(B42/SUM($B$2:$B$51))</f>
        <v/>
      </c>
    </row>
    <row r="43">
      <c r="A43" s="16" t="inlineStr">
        <is>
          <t>Tennessee</t>
        </is>
      </c>
      <c r="B43" s="11" t="n">
        <v>177.7</v>
      </c>
      <c r="C43" s="11">
        <f>$F$2*1000000000*(B43/SUM($B$2:$B$51))</f>
        <v/>
      </c>
    </row>
    <row r="44">
      <c r="A44" s="16" t="inlineStr">
        <is>
          <t>Texas</t>
        </is>
      </c>
      <c r="B44" s="11" t="n">
        <v>675</v>
      </c>
      <c r="C44" s="11">
        <f>$F$2*1000000000*(B44/SUM($B$2:$B$51))</f>
        <v/>
      </c>
    </row>
    <row r="45">
      <c r="A45" s="16" t="inlineStr">
        <is>
          <t>Utah</t>
        </is>
      </c>
      <c r="B45" s="11" t="n">
        <v>0</v>
      </c>
      <c r="C45" s="11">
        <f>$F$2*1000000000*(B45/SUM($B$2:$B$51))</f>
        <v/>
      </c>
    </row>
    <row r="46">
      <c r="A46" s="16" t="inlineStr">
        <is>
          <t>Vermont</t>
        </is>
      </c>
      <c r="B46" s="11" t="n">
        <v>0</v>
      </c>
      <c r="C46" s="11">
        <f>$F$2*1000000000*(B46/SUM($B$2:$B$51))</f>
        <v/>
      </c>
    </row>
    <row r="47">
      <c r="A47" s="16" t="inlineStr">
        <is>
          <t>Virginia</t>
        </is>
      </c>
      <c r="B47" s="11" t="n">
        <v>281.3</v>
      </c>
      <c r="C47" s="11">
        <f>$F$2*1000000000*(B47/SUM($B$2:$B$51))</f>
        <v/>
      </c>
    </row>
    <row r="48">
      <c r="A48" s="16" t="inlineStr">
        <is>
          <t>Washington</t>
        </is>
      </c>
      <c r="B48" s="11" t="n">
        <v>0</v>
      </c>
      <c r="C48" s="11">
        <f>$F$2*1000000000*(B48/SUM($B$2:$B$51))</f>
        <v/>
      </c>
    </row>
    <row r="49">
      <c r="A49" s="16" t="inlineStr">
        <is>
          <t>West Virginia</t>
        </is>
      </c>
      <c r="B49" s="11" t="n">
        <v>75.5</v>
      </c>
      <c r="C49" s="11">
        <f>$F$2*1000000000*(B49/SUM($B$2:$B$51))</f>
        <v/>
      </c>
    </row>
    <row r="50">
      <c r="A50" s="16" t="inlineStr">
        <is>
          <t>Wisconsin</t>
        </is>
      </c>
      <c r="B50" s="11" t="n">
        <v>58.5</v>
      </c>
      <c r="C50" s="11">
        <f>$F$2*1000000000*(B50/SUM($B$2:$B$51))</f>
        <v/>
      </c>
    </row>
    <row r="51">
      <c r="A51" s="16" t="inlineStr">
        <is>
          <t>Wyoming</t>
        </is>
      </c>
      <c r="B51" s="11" t="n">
        <v>0</v>
      </c>
      <c r="C51" s="11">
        <f>$F$2*1000000000*(B51/SUM($B$2:$B$51))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selection activeCell="A1" sqref="A1:XFD2"/>
    </sheetView>
  </sheetViews>
  <sheetFormatPr baseColWidth="10" defaultColWidth="8.83203125" defaultRowHeight="15"/>
  <cols>
    <col width="16" customWidth="1" style="8" min="1" max="1"/>
    <col width="14.33203125" bestFit="1" customWidth="1" style="17" min="2" max="2"/>
  </cols>
  <sheetData>
    <row r="1">
      <c r="B1" s="17" t="inlineStr">
        <is>
          <t>Pounds milk</t>
        </is>
      </c>
    </row>
    <row r="2">
      <c r="A2" s="16" t="inlineStr">
        <is>
          <t>Alabama</t>
        </is>
      </c>
      <c r="B2" s="17" t="n">
        <v>71538260</v>
      </c>
    </row>
    <row r="3">
      <c r="A3" s="16" t="inlineStr">
        <is>
          <t>Alaska</t>
        </is>
      </c>
      <c r="B3" s="17" t="n">
        <v>3235159</v>
      </c>
    </row>
    <row r="4">
      <c r="A4" s="16" t="inlineStr">
        <is>
          <t>Arizona</t>
        </is>
      </c>
      <c r="B4" s="17" t="n">
        <v>4447022388</v>
      </c>
    </row>
    <row r="5">
      <c r="A5" s="16" t="inlineStr">
        <is>
          <t>Arkansas</t>
        </is>
      </c>
      <c r="B5" s="17" t="n">
        <v>106146581</v>
      </c>
    </row>
    <row r="6">
      <c r="A6" s="16" t="inlineStr">
        <is>
          <t>California</t>
        </is>
      </c>
      <c r="B6" s="17" t="n">
        <v>38409628157</v>
      </c>
    </row>
    <row r="7">
      <c r="A7" s="16" t="inlineStr">
        <is>
          <t>Colorado</t>
        </is>
      </c>
      <c r="B7" s="17" t="n">
        <v>3236274894</v>
      </c>
    </row>
    <row r="8">
      <c r="A8" s="16" t="inlineStr">
        <is>
          <t>Connecticut</t>
        </is>
      </c>
      <c r="B8" s="17" t="n">
        <v>354373009</v>
      </c>
    </row>
    <row r="9">
      <c r="A9" s="16" t="inlineStr">
        <is>
          <t>Delaware</t>
        </is>
      </c>
      <c r="B9" s="17" t="n">
        <v>86735436</v>
      </c>
    </row>
    <row r="10">
      <c r="A10" s="16" t="inlineStr">
        <is>
          <t>Florida</t>
        </is>
      </c>
      <c r="B10" s="17" t="n">
        <v>2041382977</v>
      </c>
    </row>
    <row r="11">
      <c r="A11" s="16" t="inlineStr">
        <is>
          <t>Georgia</t>
        </is>
      </c>
      <c r="B11" s="17" t="n">
        <v>1471418848</v>
      </c>
    </row>
    <row r="12">
      <c r="A12" s="16" t="inlineStr">
        <is>
          <t>Hawaii</t>
        </is>
      </c>
      <c r="B12" s="17" t="n">
        <v>19486239</v>
      </c>
    </row>
    <row r="13">
      <c r="A13" s="16" t="inlineStr">
        <is>
          <t>Idaho</t>
        </is>
      </c>
      <c r="B13" s="17" t="n">
        <v>13376592795</v>
      </c>
    </row>
    <row r="14">
      <c r="A14" s="16" t="inlineStr">
        <is>
          <t>Illinois</t>
        </is>
      </c>
      <c r="B14" s="17" t="n">
        <v>1654260723</v>
      </c>
    </row>
    <row r="15">
      <c r="A15" s="16" t="inlineStr">
        <is>
          <t>Indiana</t>
        </is>
      </c>
      <c r="B15" s="17" t="n">
        <v>3109408521</v>
      </c>
    </row>
    <row r="16">
      <c r="A16" s="16" t="inlineStr">
        <is>
          <t>Iowa</t>
        </is>
      </c>
      <c r="B16" s="17" t="n">
        <v>4172638418</v>
      </c>
    </row>
    <row r="17">
      <c r="A17" s="16" t="inlineStr">
        <is>
          <t>Kansas</t>
        </is>
      </c>
      <c r="B17" s="17" t="n">
        <v>3894112738</v>
      </c>
    </row>
    <row r="18">
      <c r="A18" s="16" t="inlineStr">
        <is>
          <t>Kentucky</t>
        </is>
      </c>
      <c r="B18" s="17" t="n">
        <v>671143662</v>
      </c>
    </row>
    <row r="19">
      <c r="A19" s="16" t="inlineStr">
        <is>
          <t>Louisiana</t>
        </is>
      </c>
      <c r="B19" s="17" t="n">
        <v>148943209</v>
      </c>
    </row>
    <row r="20">
      <c r="A20" s="16" t="inlineStr">
        <is>
          <t>Maine</t>
        </is>
      </c>
      <c r="B20" s="17" t="n">
        <v>486333857</v>
      </c>
    </row>
    <row r="21">
      <c r="A21" s="16" t="inlineStr">
        <is>
          <t>Maryland</t>
        </is>
      </c>
      <c r="B21" s="17" t="n">
        <v>620678801</v>
      </c>
    </row>
    <row r="22">
      <c r="A22" s="16" t="inlineStr">
        <is>
          <t>Massachusetts</t>
        </is>
      </c>
      <c r="B22" s="17" t="n">
        <v>212751178</v>
      </c>
    </row>
    <row r="23">
      <c r="A23" s="16" t="inlineStr">
        <is>
          <t>Michigan</t>
        </is>
      </c>
      <c r="B23" s="17" t="n">
        <v>7100544178</v>
      </c>
    </row>
    <row r="24">
      <c r="A24" s="16" t="inlineStr">
        <is>
          <t>Minnesota</t>
        </is>
      </c>
      <c r="B24" s="17" t="n">
        <v>8255844823</v>
      </c>
    </row>
    <row r="25">
      <c r="A25" s="16" t="inlineStr">
        <is>
          <t>Mississippi</t>
        </is>
      </c>
      <c r="B25" s="17" t="n">
        <v>133723476</v>
      </c>
    </row>
    <row r="26">
      <c r="A26" s="16" t="inlineStr">
        <is>
          <t>Missouri</t>
        </is>
      </c>
      <c r="B26" s="17" t="n">
        <v>974039139</v>
      </c>
    </row>
    <row r="27">
      <c r="A27" s="16" t="inlineStr">
        <is>
          <t>Montana</t>
        </is>
      </c>
      <c r="B27" s="17" t="n">
        <v>305378235</v>
      </c>
    </row>
    <row r="28">
      <c r="A28" s="16" t="inlineStr">
        <is>
          <t>Nebraska</t>
        </is>
      </c>
      <c r="B28" s="17" t="n">
        <v>1313711522</v>
      </c>
    </row>
    <row r="29">
      <c r="A29" s="16" t="inlineStr">
        <is>
          <t>Nevada</t>
        </is>
      </c>
      <c r="B29" s="17" t="n">
        <v>981291728</v>
      </c>
    </row>
    <row r="30">
      <c r="A30" s="16" t="inlineStr">
        <is>
          <t>New Hampshire</t>
        </is>
      </c>
      <c r="B30" s="17" t="n">
        <v>252195925</v>
      </c>
    </row>
    <row r="31">
      <c r="A31" s="16" t="inlineStr">
        <is>
          <t>New Jersey</t>
        </is>
      </c>
      <c r="B31" s="17" t="n">
        <v>87619332</v>
      </c>
    </row>
    <row r="32">
      <c r="A32" s="16" t="inlineStr">
        <is>
          <t>New Mexico</t>
        </is>
      </c>
      <c r="B32" s="17" t="n">
        <v>8096945031</v>
      </c>
    </row>
    <row r="33">
      <c r="A33" s="16" t="inlineStr">
        <is>
          <t>New York</t>
        </is>
      </c>
      <c r="B33" s="17" t="n">
        <v>9842752032</v>
      </c>
    </row>
    <row r="34">
      <c r="A34" s="16" t="inlineStr">
        <is>
          <t>North Carolina</t>
        </is>
      </c>
      <c r="B34" s="17" t="n">
        <v>920728230</v>
      </c>
    </row>
    <row r="35">
      <c r="A35" s="16" t="inlineStr">
        <is>
          <t>North Dakota</t>
        </is>
      </c>
      <c r="B35" s="17" t="n">
        <v>242085705</v>
      </c>
    </row>
    <row r="36">
      <c r="A36" s="16" t="inlineStr">
        <is>
          <t>Ohio</t>
        </is>
      </c>
      <c r="B36" s="17" t="n">
        <v>3940656963</v>
      </c>
    </row>
    <row r="37">
      <c r="A37" s="16" t="inlineStr">
        <is>
          <t>Oklahoma</t>
        </is>
      </c>
      <c r="B37" s="17" t="n">
        <v>527182098</v>
      </c>
    </row>
    <row r="38">
      <c r="A38" s="16" t="inlineStr">
        <is>
          <t>Oregon</t>
        </is>
      </c>
      <c r="B38" s="17" t="n">
        <v>2394966049</v>
      </c>
    </row>
    <row r="39">
      <c r="A39" s="16" t="inlineStr">
        <is>
          <t>Pennsylvania</t>
        </is>
      </c>
      <c r="B39" s="17" t="n">
        <v>5397908731</v>
      </c>
    </row>
    <row r="40">
      <c r="A40" s="16" t="inlineStr">
        <is>
          <t>Rhode Island</t>
        </is>
      </c>
      <c r="B40" s="17" t="n">
        <v>14075892</v>
      </c>
    </row>
    <row r="41">
      <c r="A41" s="16" t="inlineStr">
        <is>
          <t>South Carolina</t>
        </is>
      </c>
      <c r="B41" s="17" t="n">
        <v>126364285</v>
      </c>
    </row>
    <row r="42">
      <c r="A42" s="16" t="inlineStr">
        <is>
          <t>South Dakota</t>
        </is>
      </c>
      <c r="B42" s="17" t="n">
        <v>1855798800</v>
      </c>
    </row>
    <row r="43">
      <c r="A43" s="16" t="inlineStr">
        <is>
          <t>Tennessee</t>
        </is>
      </c>
      <c r="B43" s="17" t="n">
        <v>671035957</v>
      </c>
    </row>
    <row r="44">
      <c r="A44" s="16" t="inlineStr">
        <is>
          <t>Texas</t>
        </is>
      </c>
      <c r="B44" s="17" t="n">
        <v>10096430281</v>
      </c>
    </row>
    <row r="45">
      <c r="A45" s="16" t="inlineStr">
        <is>
          <t>Utah</t>
        </is>
      </c>
      <c r="B45" s="17" t="n">
        <v>2000043372</v>
      </c>
    </row>
    <row r="46">
      <c r="A46" s="16" t="inlineStr">
        <is>
          <t>Vermont</t>
        </is>
      </c>
      <c r="B46" s="17" t="n">
        <v>1942653953</v>
      </c>
    </row>
    <row r="47">
      <c r="A47" s="16" t="inlineStr">
        <is>
          <t>Virginia</t>
        </is>
      </c>
      <c r="B47" s="17" t="n">
        <v>1368686719</v>
      </c>
    </row>
    <row r="48">
      <c r="A48" s="16" t="inlineStr">
        <is>
          <t>Washington</t>
        </is>
      </c>
      <c r="B48" s="17" t="n">
        <v>5333821684</v>
      </c>
    </row>
    <row r="49">
      <c r="A49" s="16" t="inlineStr">
        <is>
          <t>West Virginia</t>
        </is>
      </c>
      <c r="B49" s="17" t="n">
        <v>58404272</v>
      </c>
    </row>
    <row r="50">
      <c r="A50" s="16" t="inlineStr">
        <is>
          <t>Wisconsin</t>
        </is>
      </c>
      <c r="B50" s="17" t="n">
        <v>23017794952</v>
      </c>
    </row>
    <row r="51">
      <c r="A51" s="16" t="inlineStr">
        <is>
          <t>Wyoming</t>
        </is>
      </c>
      <c r="B51" s="17" t="n">
        <v>113140935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C12" sqref="C12"/>
    </sheetView>
  </sheetViews>
  <sheetFormatPr baseColWidth="10" defaultColWidth="8.83203125" defaultRowHeight="15"/>
  <cols>
    <col width="18" customWidth="1" style="17" min="2" max="2"/>
    <col width="19.6640625" customWidth="1" style="17" min="3" max="3"/>
  </cols>
  <sheetData>
    <row r="1" ht="48" customHeight="1" s="8">
      <c r="B1" s="18" t="inlineStr">
        <is>
          <t>2017 Cattle and Calves (pg 27), thousand pounds</t>
        </is>
      </c>
      <c r="C1" s="18" t="inlineStr">
        <is>
          <t>2017 Hogs and Pigs (pg 47), thousand pounds</t>
        </is>
      </c>
    </row>
    <row r="2">
      <c r="A2" s="16" t="inlineStr">
        <is>
          <t>Alabama</t>
        </is>
      </c>
      <c r="B2" s="17" t="n">
        <v>614928</v>
      </c>
      <c r="C2" s="17" t="n">
        <v>30388</v>
      </c>
    </row>
    <row r="3">
      <c r="A3" s="16" t="inlineStr">
        <is>
          <t>Alaska</t>
        </is>
      </c>
      <c r="B3" s="17" t="n">
        <v>3426</v>
      </c>
      <c r="C3" s="17" t="n">
        <v>1191</v>
      </c>
    </row>
    <row r="4">
      <c r="A4" s="16" t="inlineStr">
        <is>
          <t>Arizona</t>
        </is>
      </c>
      <c r="B4" s="17" t="n">
        <v>510792</v>
      </c>
      <c r="C4" s="17" t="n">
        <v>60218</v>
      </c>
    </row>
    <row r="5">
      <c r="A5" s="16" t="inlineStr">
        <is>
          <t>Arkansas</t>
        </is>
      </c>
      <c r="B5" s="17" t="n">
        <v>524475</v>
      </c>
      <c r="C5" s="17" t="n">
        <v>69193</v>
      </c>
    </row>
    <row r="6">
      <c r="A6" s="16" t="inlineStr">
        <is>
          <t>California</t>
        </is>
      </c>
      <c r="B6" s="17" t="n">
        <v>1945416</v>
      </c>
      <c r="C6" s="17" t="n">
        <v>35322</v>
      </c>
    </row>
    <row r="7">
      <c r="A7" s="16" t="inlineStr">
        <is>
          <t>Colorado</t>
        </is>
      </c>
      <c r="B7" s="17" t="n">
        <v>1774682</v>
      </c>
      <c r="C7" s="17" t="n">
        <v>243273</v>
      </c>
    </row>
    <row r="8">
      <c r="A8" s="16" t="inlineStr">
        <is>
          <t>Connecticut</t>
        </is>
      </c>
      <c r="B8" s="17" t="n">
        <v>13024</v>
      </c>
      <c r="C8" s="17" t="n">
        <v>955</v>
      </c>
    </row>
    <row r="9">
      <c r="A9" s="16" t="inlineStr">
        <is>
          <t>Delaware</t>
        </is>
      </c>
      <c r="B9" s="17" t="n">
        <v>4737</v>
      </c>
      <c r="C9" s="17" t="n">
        <v>6418</v>
      </c>
    </row>
    <row r="10">
      <c r="A10" s="16" t="inlineStr">
        <is>
          <t>Florida</t>
        </is>
      </c>
      <c r="B10" s="17" t="n">
        <v>421822</v>
      </c>
      <c r="C10" s="17" t="n">
        <v>3221</v>
      </c>
    </row>
    <row r="11">
      <c r="A11" s="16" t="inlineStr">
        <is>
          <t>Georgia</t>
        </is>
      </c>
      <c r="B11" s="17" t="n">
        <v>330155</v>
      </c>
      <c r="C11" s="17" t="n">
        <v>68391</v>
      </c>
    </row>
    <row r="12">
      <c r="A12" s="16" t="inlineStr">
        <is>
          <t>Hawaii</t>
        </is>
      </c>
      <c r="B12" s="17" t="n">
        <v>34084</v>
      </c>
      <c r="C12" s="17" t="n">
        <v>1396</v>
      </c>
    </row>
    <row r="13">
      <c r="A13" s="16" t="inlineStr">
        <is>
          <t>Idaho</t>
        </is>
      </c>
      <c r="B13" s="17" t="n">
        <v>1199000</v>
      </c>
      <c r="C13" s="17">
        <f>22081/2</f>
        <v/>
      </c>
    </row>
    <row r="14">
      <c r="A14" s="16" t="inlineStr">
        <is>
          <t>Illinois</t>
        </is>
      </c>
      <c r="B14" s="17" t="n">
        <v>524704</v>
      </c>
      <c r="C14" s="17" t="n">
        <v>2183866</v>
      </c>
    </row>
    <row r="15">
      <c r="A15" s="16" t="inlineStr">
        <is>
          <t>Indiana</t>
        </is>
      </c>
      <c r="B15" s="17" t="n">
        <v>278704</v>
      </c>
      <c r="C15" s="17" t="n">
        <v>2197605</v>
      </c>
    </row>
    <row r="16">
      <c r="A16" s="16" t="inlineStr">
        <is>
          <t>Iowa</t>
        </is>
      </c>
      <c r="B16" s="17" t="n">
        <v>2099393</v>
      </c>
      <c r="C16" s="17" t="n">
        <v>12790919</v>
      </c>
    </row>
    <row r="17">
      <c r="A17" s="16" t="inlineStr">
        <is>
          <t>Kansas</t>
        </is>
      </c>
      <c r="B17" s="17" t="n">
        <v>4300654</v>
      </c>
      <c r="C17" s="17" t="n">
        <v>974631</v>
      </c>
    </row>
    <row r="18">
      <c r="A18" s="16" t="inlineStr">
        <is>
          <t>Kentucky</t>
        </is>
      </c>
      <c r="B18" s="17" t="n">
        <v>616283</v>
      </c>
      <c r="C18" s="17" t="n">
        <v>190772</v>
      </c>
    </row>
    <row r="19">
      <c r="A19" s="16" t="inlineStr">
        <is>
          <t>Louisiana</t>
        </is>
      </c>
      <c r="B19" s="17" t="n">
        <v>214924</v>
      </c>
      <c r="C19" s="17" t="n">
        <v>1656</v>
      </c>
    </row>
    <row r="20">
      <c r="A20" s="16" t="inlineStr">
        <is>
          <t>Maine</t>
        </is>
      </c>
      <c r="B20" s="17" t="n">
        <v>16879</v>
      </c>
      <c r="C20" s="17" t="n">
        <v>1829</v>
      </c>
    </row>
    <row r="21">
      <c r="A21" s="16" t="inlineStr">
        <is>
          <t>Maryland</t>
        </is>
      </c>
      <c r="B21" s="17" t="n">
        <v>59915</v>
      </c>
      <c r="C21" s="17" t="n">
        <v>11464</v>
      </c>
    </row>
    <row r="22">
      <c r="A22" s="16" t="inlineStr">
        <is>
          <t>Massachusetts</t>
        </is>
      </c>
      <c r="B22" s="17" t="n">
        <v>9675</v>
      </c>
      <c r="C22" s="17" t="n">
        <v>3125</v>
      </c>
    </row>
    <row r="23">
      <c r="A23" s="16" t="inlineStr">
        <is>
          <t>Michigan</t>
        </is>
      </c>
      <c r="B23" s="17" t="n">
        <v>493986</v>
      </c>
      <c r="C23" s="17" t="n">
        <v>679854</v>
      </c>
    </row>
    <row r="24">
      <c r="A24" s="16" t="inlineStr">
        <is>
          <t>Minnesota</t>
        </is>
      </c>
      <c r="B24" s="17" t="n">
        <v>1407277</v>
      </c>
      <c r="C24" s="17" t="n">
        <v>4441949</v>
      </c>
    </row>
    <row r="25">
      <c r="A25" s="16" t="inlineStr">
        <is>
          <t>Mississippi</t>
        </is>
      </c>
      <c r="B25" s="17" t="n">
        <v>229363</v>
      </c>
      <c r="C25" s="17" t="n">
        <v>100562</v>
      </c>
    </row>
    <row r="26">
      <c r="A26" s="16" t="inlineStr">
        <is>
          <t>Missouri</t>
        </is>
      </c>
      <c r="B26" s="17" t="n">
        <v>1373418</v>
      </c>
      <c r="C26" s="17" t="n">
        <v>1495511</v>
      </c>
    </row>
    <row r="27">
      <c r="A27" s="16" t="inlineStr">
        <is>
          <t>Montana</t>
        </is>
      </c>
      <c r="B27" s="17" t="n">
        <v>1150243</v>
      </c>
      <c r="C27" s="17" t="n">
        <v>86586</v>
      </c>
    </row>
    <row r="28">
      <c r="A28" s="16" t="inlineStr">
        <is>
          <t>Nebraska</t>
        </is>
      </c>
      <c r="B28" s="17" t="n">
        <v>5292107</v>
      </c>
      <c r="C28" s="17" t="n">
        <v>1378966</v>
      </c>
    </row>
    <row r="29">
      <c r="A29" s="16" t="inlineStr">
        <is>
          <t>Nevada</t>
        </is>
      </c>
      <c r="B29" s="17" t="n">
        <v>202723</v>
      </c>
      <c r="C29" s="17" t="n">
        <v>451</v>
      </c>
    </row>
    <row r="30">
      <c r="A30" s="16" t="inlineStr">
        <is>
          <t>New Hampshire</t>
        </is>
      </c>
      <c r="B30" s="17" t="n">
        <v>7705</v>
      </c>
      <c r="C30" s="17" t="n">
        <v>1084</v>
      </c>
    </row>
    <row r="31">
      <c r="A31" s="16" t="inlineStr">
        <is>
          <t>New Jersey</t>
        </is>
      </c>
      <c r="B31" s="17" t="n">
        <v>6108</v>
      </c>
      <c r="C31" s="17" t="n">
        <v>1086</v>
      </c>
    </row>
    <row r="32">
      <c r="A32" s="16" t="inlineStr">
        <is>
          <t>New Mexico</t>
        </is>
      </c>
      <c r="B32" s="17" t="n">
        <v>606328</v>
      </c>
      <c r="C32" s="17" t="n">
        <v>741</v>
      </c>
    </row>
    <row r="33">
      <c r="A33" s="16" t="inlineStr">
        <is>
          <t>New York</t>
        </is>
      </c>
      <c r="B33" s="17" t="n">
        <v>285436</v>
      </c>
      <c r="C33" s="17" t="n">
        <v>8456</v>
      </c>
    </row>
    <row r="34">
      <c r="A34" s="16" t="inlineStr">
        <is>
          <t>North Carolina</t>
        </is>
      </c>
      <c r="B34" s="17" t="n">
        <v>299417</v>
      </c>
      <c r="C34" s="17" t="n">
        <v>4248292</v>
      </c>
    </row>
    <row r="35">
      <c r="A35" s="16" t="inlineStr">
        <is>
          <t>North Dakota</t>
        </is>
      </c>
      <c r="B35" s="17" t="n">
        <v>780191</v>
      </c>
      <c r="C35" s="17" t="n">
        <v>46888</v>
      </c>
    </row>
    <row r="36">
      <c r="A36" s="16" t="inlineStr">
        <is>
          <t>Ohio</t>
        </is>
      </c>
      <c r="B36" s="17" t="n">
        <v>548506</v>
      </c>
      <c r="C36" s="17" t="n">
        <v>1287187</v>
      </c>
    </row>
    <row r="37">
      <c r="A37" s="16" t="inlineStr">
        <is>
          <t>Oklahoma</t>
        </is>
      </c>
      <c r="B37" s="17" t="n">
        <v>2450863</v>
      </c>
      <c r="C37" s="17" t="n">
        <v>1722207</v>
      </c>
    </row>
    <row r="38">
      <c r="A38" s="16" t="inlineStr">
        <is>
          <t>Oregon</t>
        </is>
      </c>
      <c r="B38" s="17" t="n">
        <v>592400</v>
      </c>
      <c r="C38" s="17" t="n">
        <v>2201</v>
      </c>
    </row>
    <row r="39">
      <c r="A39" s="16" t="inlineStr">
        <is>
          <t>Pennsylvania</t>
        </is>
      </c>
      <c r="B39" s="17" t="n">
        <v>493824</v>
      </c>
      <c r="C39" s="17" t="n">
        <v>561305</v>
      </c>
    </row>
    <row r="40">
      <c r="A40" s="16" t="inlineStr">
        <is>
          <t>Rhode Island</t>
        </is>
      </c>
      <c r="B40" s="17" t="n">
        <v>1143</v>
      </c>
      <c r="C40" s="17" t="n">
        <v>641</v>
      </c>
    </row>
    <row r="41">
      <c r="A41" s="16" t="inlineStr">
        <is>
          <t>South Carolina</t>
        </is>
      </c>
      <c r="B41" s="17" t="n">
        <v>157932</v>
      </c>
      <c r="C41" s="17" t="n">
        <v>43114</v>
      </c>
    </row>
    <row r="42">
      <c r="A42" s="16" t="inlineStr">
        <is>
          <t>South Dakota</t>
        </is>
      </c>
      <c r="B42" s="17" t="n">
        <v>1727172</v>
      </c>
      <c r="C42" s="17" t="n">
        <v>825030</v>
      </c>
    </row>
    <row r="43">
      <c r="A43" s="16" t="inlineStr">
        <is>
          <t>Tennessee</t>
        </is>
      </c>
      <c r="B43" s="17" t="n">
        <v>568444</v>
      </c>
      <c r="C43" s="17" t="n">
        <v>158926</v>
      </c>
    </row>
    <row r="44">
      <c r="A44" s="16" t="inlineStr">
        <is>
          <t>Texas</t>
        </is>
      </c>
      <c r="B44" s="17" t="n">
        <v>6302869</v>
      </c>
      <c r="C44" s="17" t="n">
        <v>366121</v>
      </c>
    </row>
    <row r="45">
      <c r="A45" s="16" t="inlineStr">
        <is>
          <t>Utah</t>
        </is>
      </c>
      <c r="B45" s="17" t="n">
        <v>369361</v>
      </c>
      <c r="C45" s="17" t="n">
        <v>158926</v>
      </c>
    </row>
    <row r="46">
      <c r="A46" s="16" t="inlineStr">
        <is>
          <t>Vermont</t>
        </is>
      </c>
      <c r="B46" s="17" t="n">
        <v>53191</v>
      </c>
      <c r="C46" s="17" t="n">
        <v>1548</v>
      </c>
    </row>
    <row r="47">
      <c r="A47" s="16" t="inlineStr">
        <is>
          <t>Virginia</t>
        </is>
      </c>
      <c r="B47" s="17" t="n">
        <v>459345</v>
      </c>
      <c r="C47" s="17" t="n">
        <v>74626</v>
      </c>
    </row>
    <row r="48">
      <c r="A48" s="16" t="inlineStr">
        <is>
          <t>Washington</t>
        </is>
      </c>
      <c r="B48" s="17" t="n">
        <v>613675</v>
      </c>
      <c r="C48" s="17">
        <f>22081/2</f>
        <v/>
      </c>
    </row>
    <row r="49">
      <c r="A49" s="16" t="inlineStr">
        <is>
          <t>West Virginia</t>
        </is>
      </c>
      <c r="B49" s="17" t="n">
        <v>154166</v>
      </c>
      <c r="C49" s="17" t="n">
        <v>1356</v>
      </c>
    </row>
    <row r="50">
      <c r="A50" s="16" t="inlineStr">
        <is>
          <t>Wisconsin</t>
        </is>
      </c>
      <c r="B50" s="17" t="n">
        <v>1527467</v>
      </c>
      <c r="C50" s="17" t="n">
        <v>164587</v>
      </c>
    </row>
    <row r="51">
      <c r="A51" s="16" t="inlineStr">
        <is>
          <t>Wyoming</t>
        </is>
      </c>
      <c r="B51" s="17" t="n">
        <v>545003</v>
      </c>
      <c r="C51" s="17" t="n">
        <v>110104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C6" sqref="C6"/>
    </sheetView>
  </sheetViews>
  <sheetFormatPr baseColWidth="10" defaultColWidth="8.83203125" defaultRowHeight="15"/>
  <cols>
    <col width="9.6640625" bestFit="1" customWidth="1" style="8" min="3" max="3"/>
    <col width="21" customWidth="1" style="8" min="5" max="5"/>
  </cols>
  <sheetData>
    <row r="1" ht="32" customHeight="1" s="8">
      <c r="B1" s="11" t="inlineStr">
        <is>
          <t>Million eggs</t>
        </is>
      </c>
      <c r="C1" s="11" t="inlineStr">
        <is>
          <t>Pounds</t>
        </is>
      </c>
    </row>
    <row r="2">
      <c r="A2" s="16" t="inlineStr">
        <is>
          <t>Alabama</t>
        </is>
      </c>
      <c r="B2" t="n">
        <v>2275</v>
      </c>
      <c r="C2">
        <f>B2*1000000*$F$2</f>
        <v/>
      </c>
      <c r="E2" t="inlineStr">
        <is>
          <t>Average Pounds per Egg</t>
        </is>
      </c>
      <c r="F2">
        <f>2/16</f>
        <v/>
      </c>
      <c r="G2" t="inlineStr">
        <is>
          <t>https://en.wikipedia.org/wiki/Chicken_egg_sizes</t>
        </is>
      </c>
    </row>
    <row r="3">
      <c r="A3" s="16" t="inlineStr">
        <is>
          <t>Alaska</t>
        </is>
      </c>
      <c r="B3" t="n">
        <v>0</v>
      </c>
      <c r="C3">
        <f>B3*1000000*$F$2</f>
        <v/>
      </c>
    </row>
    <row r="4">
      <c r="A4" s="16" t="inlineStr">
        <is>
          <t>Arizona</t>
        </is>
      </c>
      <c r="B4" t="n">
        <v>0</v>
      </c>
      <c r="C4">
        <f>B4*1000000*$F$2</f>
        <v/>
      </c>
    </row>
    <row r="5">
      <c r="A5" s="16" t="inlineStr">
        <is>
          <t>Arkansas</t>
        </is>
      </c>
      <c r="B5" t="n">
        <v>3574</v>
      </c>
      <c r="C5">
        <f>B5*1000000*$F$2</f>
        <v/>
      </c>
    </row>
    <row r="6">
      <c r="A6" s="16" t="inlineStr">
        <is>
          <t>California</t>
        </is>
      </c>
      <c r="B6" t="n">
        <v>3900</v>
      </c>
      <c r="C6">
        <f>B6*1000000*$F$2</f>
        <v/>
      </c>
    </row>
    <row r="7">
      <c r="A7" s="16" t="inlineStr">
        <is>
          <t>Colorado</t>
        </is>
      </c>
      <c r="B7" t="n">
        <v>1494</v>
      </c>
      <c r="C7">
        <f>B7*1000000*$F$2</f>
        <v/>
      </c>
    </row>
    <row r="8">
      <c r="A8" s="16" t="inlineStr">
        <is>
          <t>Connecticut</t>
        </is>
      </c>
      <c r="B8" t="n">
        <v>0</v>
      </c>
      <c r="C8">
        <f>B8*1000000*$F$2</f>
        <v/>
      </c>
    </row>
    <row r="9">
      <c r="A9" s="16" t="inlineStr">
        <is>
          <t>Delaware</t>
        </is>
      </c>
      <c r="B9" t="n">
        <v>0</v>
      </c>
      <c r="C9">
        <f>B9*1000000*$F$2</f>
        <v/>
      </c>
    </row>
    <row r="10">
      <c r="A10" s="16" t="inlineStr">
        <is>
          <t>Florida</t>
        </is>
      </c>
      <c r="B10" t="n">
        <v>0</v>
      </c>
      <c r="C10">
        <f>B10*1000000*$F$2</f>
        <v/>
      </c>
    </row>
    <row r="11">
      <c r="A11" s="16" t="inlineStr">
        <is>
          <t>Georgia</t>
        </is>
      </c>
      <c r="B11" t="n">
        <v>5047</v>
      </c>
      <c r="C11">
        <f>B11*1000000*$F$2</f>
        <v/>
      </c>
    </row>
    <row r="12">
      <c r="A12" s="16" t="inlineStr">
        <is>
          <t>Hawaii</t>
        </is>
      </c>
      <c r="B12" t="n">
        <v>0</v>
      </c>
      <c r="C12">
        <f>B12*1000000*$F$2</f>
        <v/>
      </c>
    </row>
    <row r="13">
      <c r="A13" s="16" t="inlineStr">
        <is>
          <t>Idaho</t>
        </is>
      </c>
      <c r="B13" t="n">
        <v>0</v>
      </c>
      <c r="C13">
        <f>B13*1000000*$F$2</f>
        <v/>
      </c>
    </row>
    <row r="14">
      <c r="A14" s="16" t="inlineStr">
        <is>
          <t>Illinois</t>
        </is>
      </c>
      <c r="B14" t="n">
        <v>1908</v>
      </c>
      <c r="C14">
        <f>B14*1000000*$F$2</f>
        <v/>
      </c>
    </row>
    <row r="15">
      <c r="A15" s="16" t="inlineStr">
        <is>
          <t>Indiana</t>
        </is>
      </c>
      <c r="B15" t="n">
        <v>10048</v>
      </c>
      <c r="C15">
        <f>B15*1000000*$F$2</f>
        <v/>
      </c>
    </row>
    <row r="16">
      <c r="A16" s="16" t="inlineStr">
        <is>
          <t>Iowa</t>
        </is>
      </c>
      <c r="B16" t="n">
        <v>17084</v>
      </c>
      <c r="C16">
        <f>B16*1000000*$F$2</f>
        <v/>
      </c>
    </row>
    <row r="17">
      <c r="A17" s="16" t="inlineStr">
        <is>
          <t>Kansas</t>
        </is>
      </c>
      <c r="B17" t="n">
        <v>0</v>
      </c>
      <c r="C17">
        <f>B17*1000000*$F$2</f>
        <v/>
      </c>
    </row>
    <row r="18">
      <c r="A18" s="16" t="inlineStr">
        <is>
          <t>Kentucky</t>
        </is>
      </c>
      <c r="B18" t="n">
        <v>1478</v>
      </c>
      <c r="C18">
        <f>B18*1000000*$F$2</f>
        <v/>
      </c>
    </row>
    <row r="19">
      <c r="A19" s="16" t="inlineStr">
        <is>
          <t>Louisiana</t>
        </is>
      </c>
      <c r="B19" t="n">
        <v>525</v>
      </c>
      <c r="C19">
        <f>B19*1000000*$F$2</f>
        <v/>
      </c>
    </row>
    <row r="20">
      <c r="A20" s="16" t="inlineStr">
        <is>
          <t>Maine</t>
        </is>
      </c>
      <c r="B20" t="n">
        <v>0</v>
      </c>
      <c r="C20">
        <f>B20*1000000*$F$2</f>
        <v/>
      </c>
    </row>
    <row r="21">
      <c r="A21" s="16" t="inlineStr">
        <is>
          <t>Maryland</t>
        </is>
      </c>
      <c r="B21" t="n">
        <v>79</v>
      </c>
      <c r="C21">
        <f>B21*1000000*$F$2</f>
        <v/>
      </c>
    </row>
    <row r="22">
      <c r="A22" s="16" t="inlineStr">
        <is>
          <t>Massachusetts</t>
        </is>
      </c>
      <c r="B22" t="n">
        <v>47</v>
      </c>
      <c r="C22">
        <f>B22*1000000*$F$2</f>
        <v/>
      </c>
    </row>
    <row r="23">
      <c r="A23" s="16" t="inlineStr">
        <is>
          <t>Michigan</t>
        </is>
      </c>
      <c r="B23" t="n">
        <v>4517</v>
      </c>
      <c r="C23">
        <f>B23*1000000*$F$2</f>
        <v/>
      </c>
    </row>
    <row r="24">
      <c r="A24" s="16" t="inlineStr">
        <is>
          <t>Minnesota</t>
        </is>
      </c>
      <c r="B24" t="n">
        <v>3256</v>
      </c>
      <c r="C24">
        <f>B24*1000000*$F$2</f>
        <v/>
      </c>
    </row>
    <row r="25">
      <c r="A25" s="16" t="inlineStr">
        <is>
          <t>Mississippi</t>
        </is>
      </c>
      <c r="B25" t="n">
        <v>1408</v>
      </c>
      <c r="C25">
        <f>B25*1000000*$F$2</f>
        <v/>
      </c>
    </row>
    <row r="26">
      <c r="A26" s="16" t="inlineStr">
        <is>
          <t>Missouri</t>
        </is>
      </c>
      <c r="B26" t="n">
        <v>3733</v>
      </c>
      <c r="C26">
        <f>B26*1000000*$F$2</f>
        <v/>
      </c>
    </row>
    <row r="27">
      <c r="A27" s="16" t="inlineStr">
        <is>
          <t>Montana</t>
        </is>
      </c>
      <c r="B27" t="n">
        <v>331</v>
      </c>
      <c r="C27">
        <f>B27*1000000*$F$2</f>
        <v/>
      </c>
    </row>
    <row r="28">
      <c r="A28" s="16" t="inlineStr">
        <is>
          <t>Nebraska</t>
        </is>
      </c>
      <c r="B28" t="n">
        <v>2661</v>
      </c>
      <c r="C28">
        <f>B28*1000000*$F$2</f>
        <v/>
      </c>
    </row>
    <row r="29">
      <c r="A29" s="16" t="inlineStr">
        <is>
          <t>Nevada</t>
        </is>
      </c>
      <c r="B29" t="n">
        <v>0</v>
      </c>
      <c r="C29">
        <f>B29*1000000*$F$2</f>
        <v/>
      </c>
    </row>
    <row r="30">
      <c r="A30" s="16" t="inlineStr">
        <is>
          <t>New Hampshire</t>
        </is>
      </c>
      <c r="B30" t="n">
        <v>0</v>
      </c>
      <c r="C30">
        <f>B30*1000000*$F$2</f>
        <v/>
      </c>
    </row>
    <row r="31">
      <c r="A31" s="16" t="inlineStr">
        <is>
          <t>New Jersey</t>
        </is>
      </c>
      <c r="B31" t="n">
        <v>0</v>
      </c>
      <c r="C31">
        <f>B31*1000000*$F$2</f>
        <v/>
      </c>
    </row>
    <row r="32">
      <c r="A32" s="16" t="inlineStr">
        <is>
          <t>New Mexico</t>
        </is>
      </c>
      <c r="B32" t="n">
        <v>0</v>
      </c>
      <c r="C32">
        <f>B32*1000000*$F$2</f>
        <v/>
      </c>
    </row>
    <row r="33">
      <c r="A33" s="16" t="inlineStr">
        <is>
          <t>New York</t>
        </is>
      </c>
      <c r="B33" t="n">
        <v>1674</v>
      </c>
      <c r="C33">
        <f>B33*1000000*$F$2</f>
        <v/>
      </c>
    </row>
    <row r="34">
      <c r="A34" s="16" t="inlineStr">
        <is>
          <t>North Carolina</t>
        </is>
      </c>
      <c r="B34" t="n">
        <v>3791</v>
      </c>
      <c r="C34">
        <f>B34*1000000*$F$2</f>
        <v/>
      </c>
    </row>
    <row r="35">
      <c r="A35" s="16" t="inlineStr">
        <is>
          <t>North Dakota</t>
        </is>
      </c>
      <c r="B35" t="n">
        <v>0</v>
      </c>
      <c r="C35">
        <f>B35*1000000*$F$2</f>
        <v/>
      </c>
    </row>
    <row r="36">
      <c r="A36" s="16" t="inlineStr">
        <is>
          <t>Ohio</t>
        </is>
      </c>
      <c r="B36" t="n">
        <v>10705</v>
      </c>
      <c r="C36">
        <f>B36*1000000*$F$2</f>
        <v/>
      </c>
    </row>
    <row r="37">
      <c r="A37" s="16" t="inlineStr">
        <is>
          <t>Oklahoma</t>
        </is>
      </c>
      <c r="B37" t="n">
        <v>706</v>
      </c>
      <c r="C37">
        <f>B37*1000000*$F$2</f>
        <v/>
      </c>
    </row>
    <row r="38">
      <c r="A38" s="16" t="inlineStr">
        <is>
          <t>Oregon</t>
        </is>
      </c>
      <c r="B38" t="n">
        <v>703</v>
      </c>
      <c r="C38">
        <f>B38*1000000*$F$2</f>
        <v/>
      </c>
    </row>
    <row r="39">
      <c r="A39" s="16" t="inlineStr">
        <is>
          <t>Pennsylvania</t>
        </is>
      </c>
      <c r="B39" t="n">
        <v>8942</v>
      </c>
      <c r="C39">
        <f>B39*1000000*$F$2</f>
        <v/>
      </c>
    </row>
    <row r="40">
      <c r="A40" s="16" t="inlineStr">
        <is>
          <t>Rhode Island</t>
        </is>
      </c>
      <c r="B40" t="n">
        <v>0</v>
      </c>
      <c r="C40">
        <f>B40*1000000*$F$2</f>
        <v/>
      </c>
    </row>
    <row r="41">
      <c r="A41" s="16" t="inlineStr">
        <is>
          <t>South Carolina</t>
        </is>
      </c>
      <c r="B41" t="n">
        <v>1064</v>
      </c>
      <c r="C41">
        <f>B41*1000000*$F$2</f>
        <v/>
      </c>
    </row>
    <row r="42">
      <c r="A42" s="16" t="inlineStr">
        <is>
          <t>South Dakota</t>
        </is>
      </c>
      <c r="B42" t="n">
        <v>854</v>
      </c>
      <c r="C42">
        <f>B42*1000000*$F$2</f>
        <v/>
      </c>
    </row>
    <row r="43">
      <c r="A43" s="16" t="inlineStr">
        <is>
          <t>Tennessee</t>
        </is>
      </c>
      <c r="B43" t="n">
        <v>345</v>
      </c>
      <c r="C43">
        <f>B43*1000000*$F$2</f>
        <v/>
      </c>
    </row>
    <row r="44">
      <c r="A44" s="16" t="inlineStr">
        <is>
          <t>Texas</t>
        </is>
      </c>
      <c r="B44" t="n">
        <v>6058</v>
      </c>
      <c r="C44">
        <f>B44*1000000*$F$2</f>
        <v/>
      </c>
    </row>
    <row r="45">
      <c r="A45" s="16" t="inlineStr">
        <is>
          <t>Utah</t>
        </is>
      </c>
      <c r="B45" t="n">
        <v>1450</v>
      </c>
      <c r="C45">
        <f>B45*1000000*$F$2</f>
        <v/>
      </c>
    </row>
    <row r="46">
      <c r="A46" s="16" t="inlineStr">
        <is>
          <t>Vermont</t>
        </is>
      </c>
      <c r="B46" t="n">
        <v>58</v>
      </c>
      <c r="C46">
        <f>B46*1000000*$F$2</f>
        <v/>
      </c>
    </row>
    <row r="47">
      <c r="A47" s="16" t="inlineStr">
        <is>
          <t>Virginia</t>
        </is>
      </c>
      <c r="B47" t="n">
        <v>741</v>
      </c>
      <c r="C47">
        <f>B47*1000000*$F$2</f>
        <v/>
      </c>
    </row>
    <row r="48">
      <c r="A48" s="16" t="inlineStr">
        <is>
          <t>Washington</t>
        </is>
      </c>
      <c r="B48" t="n">
        <v>2079</v>
      </c>
      <c r="C48">
        <f>B48*1000000*$F$2</f>
        <v/>
      </c>
    </row>
    <row r="49">
      <c r="A49" s="16" t="inlineStr">
        <is>
          <t>West Virginia</t>
        </is>
      </c>
      <c r="B49" t="n">
        <v>306</v>
      </c>
      <c r="C49">
        <f>B49*1000000*$F$2</f>
        <v/>
      </c>
    </row>
    <row r="50">
      <c r="A50" s="16" t="inlineStr">
        <is>
          <t>Wisconsin</t>
        </is>
      </c>
      <c r="B50" t="n">
        <v>2163</v>
      </c>
      <c r="C50">
        <f>B50*1000000*$F$2</f>
        <v/>
      </c>
    </row>
    <row r="51">
      <c r="A51" s="16" t="inlineStr">
        <is>
          <t>Wyoming</t>
        </is>
      </c>
      <c r="B51" t="n">
        <v>0</v>
      </c>
      <c r="C51">
        <f>B51*1000000*$F$2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D4" sqref="D4"/>
    </sheetView>
  </sheetViews>
  <sheetFormatPr baseColWidth="10" defaultColWidth="8.83203125" defaultRowHeight="15"/>
  <cols>
    <col width="39.6640625" customWidth="1" style="8" min="1" max="1"/>
    <col width="11.6640625" bestFit="1" customWidth="1" style="8" min="2" max="2"/>
    <col width="23.33203125" customWidth="1" style="8" min="3" max="3"/>
    <col width="12.83203125" customWidth="1" style="8" min="4" max="5"/>
  </cols>
  <sheetData>
    <row r="1" ht="64" customHeight="1" s="8">
      <c r="A1" s="5" t="inlineStr">
        <is>
          <t>Product</t>
        </is>
      </c>
      <c r="B1" s="5" t="inlineStr">
        <is>
          <t>Opportunity food loss (%)</t>
        </is>
      </c>
      <c r="C1" s="5" t="inlineStr">
        <is>
          <t>Calculated ratio of plant-based protein output to animal protein output per land area</t>
        </is>
      </c>
      <c r="D1" s="5" t="inlineStr">
        <is>
          <t>Pounds of animal products produced</t>
        </is>
      </c>
      <c r="E1" s="5" t="n"/>
      <c r="F1" s="5" t="inlineStr">
        <is>
          <t>Weighted average ratio</t>
        </is>
      </c>
    </row>
    <row r="2">
      <c r="A2" t="inlineStr">
        <is>
          <t>Eggs</t>
        </is>
      </c>
      <c r="B2" t="n">
        <v>40</v>
      </c>
      <c r="C2" s="7">
        <f>100/(100-B2)</f>
        <v/>
      </c>
      <c r="D2">
        <f>INDEX('Egg production'!C:C,MATCH(About!B1,'Egg production'!A:A,0))</f>
        <v/>
      </c>
      <c r="F2" s="10">
        <f>SUMPRODUCT(C2:C6,D2:D6)/SUM(D2:D6)</f>
        <v/>
      </c>
    </row>
    <row r="3">
      <c r="A3" t="inlineStr">
        <is>
          <t>Poultry</t>
        </is>
      </c>
      <c r="B3" t="n">
        <v>50</v>
      </c>
      <c r="C3">
        <f>100/(100-B3)</f>
        <v/>
      </c>
      <c r="D3" s="9">
        <f>INDEX('Broiler production'!C:C,MATCH(About!B1,'Broiler production'!A:A,0))</f>
        <v/>
      </c>
    </row>
    <row r="4">
      <c r="A4" t="inlineStr">
        <is>
          <t>Dairy</t>
        </is>
      </c>
      <c r="B4" t="n">
        <v>75</v>
      </c>
      <c r="C4">
        <f>100/(100-B4)</f>
        <v/>
      </c>
      <c r="D4" s="14">
        <f>INDEX('Dairy production'!B:B,MATCH(About!B1,'Dairy production'!A:A,0))</f>
        <v/>
      </c>
    </row>
    <row r="5">
      <c r="A5" t="inlineStr">
        <is>
          <t>Pork</t>
        </is>
      </c>
      <c r="B5" t="n">
        <v>90</v>
      </c>
      <c r="C5">
        <f>100/(100-B5)</f>
        <v/>
      </c>
      <c r="D5" s="9">
        <f>INDEX('Beef and pork production'!C:C,MATCH(About!B1,'Beef and pork production'!A:A,0))*1000</f>
        <v/>
      </c>
      <c r="E5" s="9" t="n"/>
    </row>
    <row r="6">
      <c r="A6" t="inlineStr">
        <is>
          <t>Beef</t>
        </is>
      </c>
      <c r="B6" t="n">
        <v>96</v>
      </c>
      <c r="C6">
        <f>100/(100-B6)</f>
        <v/>
      </c>
      <c r="D6" s="9">
        <f>INDEX('Beef and pork production'!B:B,MATCH(About!B1,'Beef and pork production'!A:A,0))*1000</f>
        <v/>
      </c>
      <c r="E6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2"/>
  <sheetViews>
    <sheetView workbookViewId="0">
      <selection activeCell="A9" sqref="A9"/>
    </sheetView>
  </sheetViews>
  <sheetFormatPr baseColWidth="10" defaultColWidth="8.83203125" defaultRowHeight="15"/>
  <cols>
    <col width="40" customWidth="1" style="8" min="1" max="1"/>
  </cols>
  <sheetData>
    <row r="1">
      <c r="A1" s="15" t="inlineStr">
        <is>
          <t>Unit: dimensionless (ratio)</t>
        </is>
      </c>
    </row>
    <row r="2" ht="32" customHeight="1" s="8">
      <c r="A2" s="11" t="inlineStr">
        <is>
          <t>calories of equivalent plant products per calorie animal products shifted</t>
        </is>
      </c>
      <c r="B2" s="4">
        <f>Calculations!F2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2019-05-24T01:40:35Z</dcterms:created>
  <dcterms:modified xmlns:dcterms="http://purl.org/dc/terms/" xmlns:xsi="http://www.w3.org/2001/XMLSchema-instance" xsi:type="dcterms:W3CDTF">2020-12-17T06:49:08Z</dcterms:modified>
  <cp:lastModifiedBy>Nathan Iyer</cp:lastModifiedBy>
</cp:coreProperties>
</file>