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becf/"/>
    </mc:Choice>
  </mc:AlternateContent>
  <xr:revisionPtr revIDLastSave="0" documentId="13_ncr:1_{56C0F600-3A45-6F4B-8A50-56CE9103C12F}" xr6:coauthVersionLast="46" xr6:coauthVersionMax="46" xr10:uidLastSave="{00000000-0000-0000-0000-000000000000}"/>
  <bookViews>
    <workbookView xWindow="0" yWindow="460" windowWidth="25820" windowHeight="14020" firstSheet="3" activeTab="8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7" i="9" l="1"/>
  <c r="AE17" i="9"/>
  <c r="AD17" i="9"/>
  <c r="AC17" i="9"/>
  <c r="X17" i="9"/>
  <c r="W17" i="9"/>
  <c r="V17" i="9"/>
  <c r="U17" i="9"/>
  <c r="P17" i="9"/>
  <c r="O17" i="9"/>
  <c r="N17" i="9"/>
  <c r="M17" i="9"/>
  <c r="H17" i="9"/>
  <c r="G17" i="9"/>
  <c r="F17" i="9"/>
  <c r="E17" i="9"/>
  <c r="B17" i="9"/>
  <c r="AJ17" i="9" s="1"/>
  <c r="B16" i="9"/>
  <c r="AE16" i="9" s="1"/>
  <c r="AJ15" i="9"/>
  <c r="AI15" i="9"/>
  <c r="AF15" i="9"/>
  <c r="AE15" i="9"/>
  <c r="AD15" i="9"/>
  <c r="AC15" i="9"/>
  <c r="AB15" i="9"/>
  <c r="AA15" i="9"/>
  <c r="X15" i="9"/>
  <c r="W15" i="9"/>
  <c r="V15" i="9"/>
  <c r="U15" i="9"/>
  <c r="T15" i="9"/>
  <c r="S15" i="9"/>
  <c r="P15" i="9"/>
  <c r="O15" i="9"/>
  <c r="N15" i="9"/>
  <c r="M15" i="9"/>
  <c r="L15" i="9"/>
  <c r="K15" i="9"/>
  <c r="H15" i="9"/>
  <c r="G15" i="9"/>
  <c r="F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B13" i="9"/>
  <c r="AF13" i="9" s="1"/>
  <c r="AJ12" i="9"/>
  <c r="AG12" i="9"/>
  <c r="AF12" i="9"/>
  <c r="AE12" i="9"/>
  <c r="AD12" i="9"/>
  <c r="AC12" i="9"/>
  <c r="AB12" i="9"/>
  <c r="Y12" i="9"/>
  <c r="X12" i="9"/>
  <c r="W12" i="9"/>
  <c r="V12" i="9"/>
  <c r="U12" i="9"/>
  <c r="T12" i="9"/>
  <c r="Q12" i="9"/>
  <c r="P12" i="9"/>
  <c r="O12" i="9"/>
  <c r="N12" i="9"/>
  <c r="M12" i="9"/>
  <c r="L12" i="9"/>
  <c r="I12" i="9"/>
  <c r="H12" i="9"/>
  <c r="G12" i="9"/>
  <c r="F12" i="9"/>
  <c r="E12" i="9"/>
  <c r="D12" i="9"/>
  <c r="B12" i="9"/>
  <c r="AI12" i="9" s="1"/>
  <c r="AG11" i="9"/>
  <c r="AF11" i="9"/>
  <c r="Y11" i="9"/>
  <c r="X11" i="9"/>
  <c r="Q11" i="9"/>
  <c r="P11" i="9"/>
  <c r="I11" i="9"/>
  <c r="H11" i="9"/>
  <c r="B11" i="9"/>
  <c r="AD11" i="9" s="1"/>
  <c r="AJ10" i="9"/>
  <c r="AI10" i="9"/>
  <c r="AB10" i="9"/>
  <c r="AA10" i="9"/>
  <c r="T10" i="9"/>
  <c r="S10" i="9"/>
  <c r="L10" i="9"/>
  <c r="K10" i="9"/>
  <c r="D10" i="9"/>
  <c r="C10" i="9"/>
  <c r="B10" i="9"/>
  <c r="AG10" i="9" s="1"/>
  <c r="AG9" i="9"/>
  <c r="AF9" i="9"/>
  <c r="AE9" i="9"/>
  <c r="AD9" i="9"/>
  <c r="AC9" i="9"/>
  <c r="Y9" i="9"/>
  <c r="X9" i="9"/>
  <c r="W9" i="9"/>
  <c r="V9" i="9"/>
  <c r="U9" i="9"/>
  <c r="Q9" i="9"/>
  <c r="P9" i="9"/>
  <c r="O9" i="9"/>
  <c r="N9" i="9"/>
  <c r="M9" i="9"/>
  <c r="I9" i="9"/>
  <c r="H9" i="9"/>
  <c r="G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B5" i="9"/>
  <c r="AF5" i="9" s="1"/>
  <c r="AJ4" i="9"/>
  <c r="AE4" i="9"/>
  <c r="AD4" i="9"/>
  <c r="AC4" i="9"/>
  <c r="AB4" i="9"/>
  <c r="W4" i="9"/>
  <c r="V4" i="9"/>
  <c r="U4" i="9"/>
  <c r="T4" i="9"/>
  <c r="O4" i="9"/>
  <c r="N4" i="9"/>
  <c r="M4" i="9"/>
  <c r="L4" i="9"/>
  <c r="G4" i="9"/>
  <c r="F4" i="9"/>
  <c r="E4" i="9"/>
  <c r="D4" i="9"/>
  <c r="B4" i="9"/>
  <c r="AI4" i="9" s="1"/>
  <c r="AG3" i="9"/>
  <c r="AF3" i="9"/>
  <c r="Y3" i="9"/>
  <c r="X3" i="9"/>
  <c r="Q3" i="9"/>
  <c r="P3" i="9"/>
  <c r="I3" i="9"/>
  <c r="H3" i="9"/>
  <c r="B3" i="9"/>
  <c r="AD3" i="9" s="1"/>
  <c r="AJ2" i="9"/>
  <c r="AI2" i="9"/>
  <c r="AB2" i="9"/>
  <c r="AA2" i="9"/>
  <c r="T2" i="9"/>
  <c r="S2" i="9"/>
  <c r="L2" i="9"/>
  <c r="K2" i="9"/>
  <c r="D2" i="9"/>
  <c r="C2" i="9"/>
  <c r="B2" i="9"/>
  <c r="AG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/>
  <c r="C56" i="4" a="1"/>
  <c r="C56" i="4" s="1"/>
  <c r="C55" i="4" a="1"/>
  <c r="C55" i="4"/>
  <c r="C54" i="4" a="1"/>
  <c r="C54" i="4" s="1"/>
  <c r="C53" i="4" a="1"/>
  <c r="C53" i="4" s="1"/>
  <c r="C52" i="4" a="1"/>
  <c r="C52" i="4" s="1"/>
  <c r="C51" i="4" a="1"/>
  <c r="C51" i="4"/>
  <c r="C50" i="4" a="1"/>
  <c r="C50" i="4" s="1"/>
  <c r="C49" i="4" a="1"/>
  <c r="C49" i="4" s="1"/>
  <c r="C48" i="4" a="1"/>
  <c r="C48" i="4" s="1"/>
  <c r="C47" i="4" a="1"/>
  <c r="C47" i="4"/>
  <c r="C46" i="4" a="1"/>
  <c r="C46" i="4" s="1"/>
  <c r="C45" i="4" a="1"/>
  <c r="C45" i="4" s="1"/>
  <c r="C44" i="4" a="1"/>
  <c r="C44" i="4" s="1"/>
  <c r="C43" i="4" a="1"/>
  <c r="C43" i="4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G137" i="2"/>
  <c r="AE137" i="2"/>
  <c r="AC137" i="2"/>
  <c r="Y137" i="2"/>
  <c r="W137" i="2"/>
  <c r="U137" i="2"/>
  <c r="Q137" i="2"/>
  <c r="O137" i="2"/>
  <c r="M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I137" i="2" s="1"/>
  <c r="AH133" i="2"/>
  <c r="AG133" i="2"/>
  <c r="AF133" i="2"/>
  <c r="AE133" i="2"/>
  <c r="AD133" i="2"/>
  <c r="AC133" i="2"/>
  <c r="AB133" i="2"/>
  <c r="AA133" i="2"/>
  <c r="AA137" i="2" s="1"/>
  <c r="Z133" i="2"/>
  <c r="Y133" i="2"/>
  <c r="X133" i="2"/>
  <c r="W133" i="2"/>
  <c r="V133" i="2"/>
  <c r="U133" i="2"/>
  <c r="T133" i="2"/>
  <c r="S133" i="2"/>
  <c r="S137" i="2" s="1"/>
  <c r="R133" i="2"/>
  <c r="Q133" i="2"/>
  <c r="P133" i="2"/>
  <c r="O133" i="2"/>
  <c r="N133" i="2"/>
  <c r="M133" i="2"/>
  <c r="L133" i="2"/>
  <c r="K133" i="2"/>
  <c r="K137" i="2" s="1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H79" i="2"/>
  <c r="AF79" i="2"/>
  <c r="Z79" i="2"/>
  <c r="X79" i="2"/>
  <c r="R79" i="2"/>
  <c r="P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J79" i="2" s="1"/>
  <c r="AI73" i="2"/>
  <c r="AH73" i="2"/>
  <c r="AG73" i="2"/>
  <c r="AF73" i="2"/>
  <c r="AE73" i="2"/>
  <c r="AD73" i="2"/>
  <c r="AC73" i="2"/>
  <c r="AB73" i="2"/>
  <c r="AB79" i="2" s="1"/>
  <c r="AA73" i="2"/>
  <c r="Z73" i="2"/>
  <c r="Y73" i="2"/>
  <c r="X73" i="2"/>
  <c r="W73" i="2"/>
  <c r="V73" i="2"/>
  <c r="U73" i="2"/>
  <c r="T73" i="2"/>
  <c r="T79" i="2" s="1"/>
  <c r="S73" i="2"/>
  <c r="R73" i="2"/>
  <c r="Q73" i="2"/>
  <c r="P73" i="2"/>
  <c r="O73" i="2"/>
  <c r="N73" i="2"/>
  <c r="M73" i="2"/>
  <c r="L73" i="2"/>
  <c r="L79" i="2" s="1"/>
  <c r="K73" i="2"/>
  <c r="J73" i="2"/>
  <c r="I73" i="2"/>
  <c r="H73" i="2"/>
  <c r="G73" i="2"/>
  <c r="F73" i="2"/>
  <c r="AM72" i="2"/>
  <c r="AL72" i="2"/>
  <c r="AL79" i="2" s="1"/>
  <c r="AK72" i="2"/>
  <c r="AJ72" i="2"/>
  <c r="AI72" i="2"/>
  <c r="AH72" i="2"/>
  <c r="AG72" i="2"/>
  <c r="AF72" i="2"/>
  <c r="AE72" i="2"/>
  <c r="AD72" i="2"/>
  <c r="AD79" i="2" s="1"/>
  <c r="AC72" i="2"/>
  <c r="AB72" i="2"/>
  <c r="AA72" i="2"/>
  <c r="Z72" i="2"/>
  <c r="Y72" i="2"/>
  <c r="X72" i="2"/>
  <c r="W72" i="2"/>
  <c r="V72" i="2"/>
  <c r="V79" i="2" s="1"/>
  <c r="U72" i="2"/>
  <c r="T72" i="2"/>
  <c r="S72" i="2"/>
  <c r="R72" i="2"/>
  <c r="Q72" i="2"/>
  <c r="P72" i="2"/>
  <c r="O72" i="2"/>
  <c r="N72" i="2"/>
  <c r="N79" i="2" s="1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H9" i="6" l="1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AH13" i="6" s="1"/>
  <c r="Z8" i="6"/>
  <c r="Z13" i="6" s="1"/>
  <c r="R8" i="6"/>
  <c r="R13" i="6" s="1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Y13" i="6" s="1"/>
  <c r="Q8" i="6"/>
  <c r="Q13" i="6" s="1"/>
  <c r="I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AF13" i="6" s="1"/>
  <c r="X8" i="6"/>
  <c r="X13" i="6" s="1"/>
  <c r="P8" i="6"/>
  <c r="H8" i="6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AE13" i="6" s="1"/>
  <c r="W8" i="6"/>
  <c r="W13" i="6" s="1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D9" i="6"/>
  <c r="AD14" i="6" s="1"/>
  <c r="AF6" i="9" s="1"/>
  <c r="V9" i="6"/>
  <c r="V14" i="6" s="1"/>
  <c r="X6" i="9" s="1"/>
  <c r="N9" i="6"/>
  <c r="N14" i="6" s="1"/>
  <c r="P6" i="9" s="1"/>
  <c r="F9" i="6"/>
  <c r="F14" i="6" s="1"/>
  <c r="H6" i="9" s="1"/>
  <c r="AD8" i="6"/>
  <c r="AD13" i="6" s="1"/>
  <c r="V8" i="6"/>
  <c r="V13" i="6" s="1"/>
  <c r="N8" i="6"/>
  <c r="N13" i="6" s="1"/>
  <c r="F8" i="6"/>
  <c r="AC9" i="6"/>
  <c r="AC14" i="6" s="1"/>
  <c r="AE6" i="9" s="1"/>
  <c r="U9" i="6"/>
  <c r="U14" i="6" s="1"/>
  <c r="W6" i="9" s="1"/>
  <c r="M9" i="6"/>
  <c r="M14" i="6" s="1"/>
  <c r="O6" i="9" s="1"/>
  <c r="AB9" i="6"/>
  <c r="AB14" i="6" s="1"/>
  <c r="AD6" i="9" s="1"/>
  <c r="T9" i="6"/>
  <c r="T14" i="6" s="1"/>
  <c r="V6" i="9" s="1"/>
  <c r="L9" i="6"/>
  <c r="L14" i="6" s="1"/>
  <c r="N6" i="9" s="1"/>
  <c r="AA9" i="6"/>
  <c r="AA14" i="6" s="1"/>
  <c r="AC6" i="9" s="1"/>
  <c r="S9" i="6"/>
  <c r="S14" i="6" s="1"/>
  <c r="U6" i="9" s="1"/>
  <c r="K9" i="6"/>
  <c r="K14" i="6" s="1"/>
  <c r="M6" i="9" s="1"/>
  <c r="C9" i="6"/>
  <c r="C14" i="6" s="1"/>
  <c r="E6" i="9" s="1"/>
  <c r="D6" i="9" s="1"/>
  <c r="C6" i="9" s="1"/>
  <c r="B6" i="9" s="1"/>
  <c r="AA8" i="6"/>
  <c r="AA13" i="6" s="1"/>
  <c r="S8" i="6"/>
  <c r="S13" i="6" s="1"/>
  <c r="K8" i="6"/>
  <c r="C8" i="6"/>
  <c r="T8" i="6"/>
  <c r="T13" i="6" s="1"/>
  <c r="AA7" i="6"/>
  <c r="AA12" i="6" s="1"/>
  <c r="AC7" i="9" s="1"/>
  <c r="K7" i="6"/>
  <c r="K12" i="6" s="1"/>
  <c r="M7" i="9" s="1"/>
  <c r="M8" i="6"/>
  <c r="V7" i="6"/>
  <c r="V12" i="6" s="1"/>
  <c r="X7" i="9" s="1"/>
  <c r="F7" i="6"/>
  <c r="F12" i="6" s="1"/>
  <c r="H7" i="9" s="1"/>
  <c r="L8" i="6"/>
  <c r="U7" i="6"/>
  <c r="U12" i="6" s="1"/>
  <c r="W7" i="9" s="1"/>
  <c r="E7" i="6"/>
  <c r="E12" i="6" s="1"/>
  <c r="G7" i="9" s="1"/>
  <c r="E9" i="6"/>
  <c r="E14" i="6" s="1"/>
  <c r="G6" i="9" s="1"/>
  <c r="E8" i="6"/>
  <c r="T7" i="6"/>
  <c r="T12" i="6" s="1"/>
  <c r="V7" i="9" s="1"/>
  <c r="D7" i="6"/>
  <c r="D12" i="6" s="1"/>
  <c r="F7" i="9" s="1"/>
  <c r="D9" i="6"/>
  <c r="D14" i="6" s="1"/>
  <c r="F6" i="9" s="1"/>
  <c r="D8" i="6"/>
  <c r="S7" i="6"/>
  <c r="S12" i="6" s="1"/>
  <c r="U7" i="9" s="1"/>
  <c r="C7" i="6"/>
  <c r="C12" i="6" s="1"/>
  <c r="E7" i="9" s="1"/>
  <c r="D7" i="9" s="1"/>
  <c r="C7" i="9" s="1"/>
  <c r="B7" i="9" s="1"/>
  <c r="AC8" i="6"/>
  <c r="AC13" i="6" s="1"/>
  <c r="AD7" i="6"/>
  <c r="AD12" i="6" s="1"/>
  <c r="AF7" i="9" s="1"/>
  <c r="N7" i="6"/>
  <c r="N12" i="6" s="1"/>
  <c r="P7" i="9" s="1"/>
  <c r="AB8" i="6"/>
  <c r="AB13" i="6" s="1"/>
  <c r="AC7" i="6"/>
  <c r="AC12" i="6" s="1"/>
  <c r="AE7" i="9" s="1"/>
  <c r="M7" i="6"/>
  <c r="M12" i="6" s="1"/>
  <c r="O7" i="9" s="1"/>
  <c r="U8" i="6"/>
  <c r="U13" i="6" s="1"/>
  <c r="AB7" i="6"/>
  <c r="AB12" i="6" s="1"/>
  <c r="AD7" i="9" s="1"/>
  <c r="L7" i="6"/>
  <c r="L12" i="6" s="1"/>
  <c r="N7" i="9" s="1"/>
  <c r="B3" i="4"/>
  <c r="A3" i="3"/>
  <c r="J2" i="9"/>
  <c r="R2" i="9"/>
  <c r="Z2" i="9"/>
  <c r="AH2" i="9"/>
  <c r="G3" i="9"/>
  <c r="O3" i="9"/>
  <c r="W3" i="9"/>
  <c r="AE3" i="9"/>
  <c r="I5" i="9"/>
  <c r="Q5" i="9"/>
  <c r="Y5" i="9"/>
  <c r="AG5" i="9"/>
  <c r="J10" i="9"/>
  <c r="R10" i="9"/>
  <c r="Z10" i="9"/>
  <c r="AH10" i="9"/>
  <c r="G11" i="9"/>
  <c r="O11" i="9"/>
  <c r="W11" i="9"/>
  <c r="AE11" i="9"/>
  <c r="I13" i="9"/>
  <c r="Q13" i="9"/>
  <c r="Y13" i="9"/>
  <c r="AG13" i="9"/>
  <c r="H16" i="9"/>
  <c r="P16" i="9"/>
  <c r="X16" i="9"/>
  <c r="AF16" i="9"/>
  <c r="J5" i="9"/>
  <c r="R5" i="9"/>
  <c r="Z5" i="9"/>
  <c r="AH5" i="9"/>
  <c r="J13" i="9"/>
  <c r="R13" i="9"/>
  <c r="Z13" i="9"/>
  <c r="AH13" i="9"/>
  <c r="I16" i="9"/>
  <c r="Q16" i="9"/>
  <c r="Y16" i="9"/>
  <c r="AG16" i="9"/>
  <c r="C5" i="9"/>
  <c r="K5" i="9"/>
  <c r="S5" i="9"/>
  <c r="AA5" i="9"/>
  <c r="AI5" i="9"/>
  <c r="C13" i="9"/>
  <c r="K13" i="9"/>
  <c r="S13" i="9"/>
  <c r="AA13" i="9"/>
  <c r="AI13" i="9"/>
  <c r="J16" i="9"/>
  <c r="R16" i="9"/>
  <c r="Z16" i="9"/>
  <c r="AH16" i="9"/>
  <c r="E2" i="9"/>
  <c r="M2" i="9"/>
  <c r="U2" i="9"/>
  <c r="AC2" i="9"/>
  <c r="J3" i="9"/>
  <c r="R3" i="9"/>
  <c r="Z3" i="9"/>
  <c r="AH3" i="9"/>
  <c r="D5" i="9"/>
  <c r="L5" i="9"/>
  <c r="T5" i="9"/>
  <c r="AB5" i="9"/>
  <c r="AJ5" i="9"/>
  <c r="E10" i="9"/>
  <c r="M10" i="9"/>
  <c r="U10" i="9"/>
  <c r="AC10" i="9"/>
  <c r="J11" i="9"/>
  <c r="R11" i="9"/>
  <c r="Z11" i="9"/>
  <c r="AH11" i="9"/>
  <c r="D13" i="9"/>
  <c r="L13" i="9"/>
  <c r="T13" i="9"/>
  <c r="AB13" i="9"/>
  <c r="AJ13" i="9"/>
  <c r="C16" i="9"/>
  <c r="K16" i="9"/>
  <c r="S16" i="9"/>
  <c r="AA16" i="9"/>
  <c r="AI16" i="9"/>
  <c r="F2" i="9"/>
  <c r="N2" i="9"/>
  <c r="V2" i="9"/>
  <c r="AD2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F10" i="9"/>
  <c r="N10" i="9"/>
  <c r="V10" i="9"/>
  <c r="AD10" i="9"/>
  <c r="C11" i="9"/>
  <c r="K11" i="9"/>
  <c r="S11" i="9"/>
  <c r="AA11" i="9"/>
  <c r="AI11" i="9"/>
  <c r="E13" i="9"/>
  <c r="M13" i="9"/>
  <c r="U13" i="9"/>
  <c r="AC13" i="9"/>
  <c r="D16" i="9"/>
  <c r="L16" i="9"/>
  <c r="T16" i="9"/>
  <c r="AB16" i="9"/>
  <c r="AJ16" i="9"/>
  <c r="I17" i="9"/>
  <c r="Q17" i="9"/>
  <c r="Y17" i="9"/>
  <c r="AG17" i="9"/>
  <c r="G2" i="9"/>
  <c r="O2" i="9"/>
  <c r="W2" i="9"/>
  <c r="AE2" i="9"/>
  <c r="D3" i="9"/>
  <c r="L3" i="9"/>
  <c r="T3" i="9"/>
  <c r="AB3" i="9"/>
  <c r="AJ3" i="9"/>
  <c r="I4" i="9"/>
  <c r="Q4" i="9"/>
  <c r="Y4" i="9"/>
  <c r="AG4" i="9"/>
  <c r="F5" i="9"/>
  <c r="N5" i="9"/>
  <c r="V5" i="9"/>
  <c r="AD5" i="9"/>
  <c r="J9" i="9"/>
  <c r="R9" i="9"/>
  <c r="Z9" i="9"/>
  <c r="AH9" i="9"/>
  <c r="G10" i="9"/>
  <c r="O10" i="9"/>
  <c r="W10" i="9"/>
  <c r="AE10" i="9"/>
  <c r="D11" i="9"/>
  <c r="L11" i="9"/>
  <c r="T11" i="9"/>
  <c r="AB11" i="9"/>
  <c r="AJ11" i="9"/>
  <c r="F13" i="9"/>
  <c r="N13" i="9"/>
  <c r="V13" i="9"/>
  <c r="AD13" i="9"/>
  <c r="E16" i="9"/>
  <c r="M16" i="9"/>
  <c r="U16" i="9"/>
  <c r="AC16" i="9"/>
  <c r="J17" i="9"/>
  <c r="R17" i="9"/>
  <c r="Z17" i="9"/>
  <c r="AH17" i="9"/>
  <c r="H2" i="9"/>
  <c r="P2" i="9"/>
  <c r="X2" i="9"/>
  <c r="AF2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H10" i="9"/>
  <c r="P10" i="9"/>
  <c r="X10" i="9"/>
  <c r="AF10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I2" i="9"/>
  <c r="Q2" i="9"/>
  <c r="Y2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I10" i="9"/>
  <c r="Q10" i="9"/>
  <c r="Y10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G16" i="9"/>
  <c r="O16" i="9"/>
  <c r="W16" i="9"/>
  <c r="D17" i="9"/>
  <c r="L17" i="9"/>
  <c r="T17" i="9"/>
  <c r="AB17" i="9"/>
  <c r="M13" i="6" l="1"/>
  <c r="F13" i="6"/>
  <c r="H13" i="6"/>
  <c r="J13" i="6"/>
  <c r="P13" i="6"/>
  <c r="D8" i="3"/>
  <c r="K8" i="3"/>
  <c r="C8" i="3"/>
  <c r="E8" i="3"/>
  <c r="J8" i="3"/>
  <c r="B8" i="3"/>
  <c r="I8" i="3"/>
  <c r="G8" i="3"/>
  <c r="H8" i="3"/>
  <c r="F8" i="3"/>
  <c r="C13" i="6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E3" i="4"/>
  <c r="W3" i="4"/>
  <c r="O3" i="4"/>
  <c r="G3" i="4"/>
  <c r="L13" i="6"/>
  <c r="K13" i="6"/>
  <c r="G13" i="6"/>
  <c r="I13" i="6"/>
  <c r="D13" i="6"/>
  <c r="O13" i="6"/>
  <c r="E13" i="6"/>
  <c r="L95" i="3" l="1"/>
  <c r="L87" i="3"/>
  <c r="L79" i="3"/>
  <c r="L71" i="3"/>
  <c r="L100" i="3"/>
  <c r="L92" i="3"/>
  <c r="L84" i="3"/>
  <c r="L76" i="3"/>
  <c r="L94" i="3"/>
  <c r="L86" i="3"/>
  <c r="L78" i="3"/>
  <c r="L70" i="3"/>
  <c r="L99" i="3"/>
  <c r="L91" i="3"/>
  <c r="L83" i="3"/>
  <c r="L75" i="3"/>
  <c r="L96" i="3"/>
  <c r="L88" i="3"/>
  <c r="L80" i="3"/>
  <c r="L72" i="3"/>
  <c r="L101" i="3"/>
  <c r="L93" i="3"/>
  <c r="L85" i="3"/>
  <c r="L77" i="3"/>
  <c r="L69" i="3"/>
  <c r="L98" i="3"/>
  <c r="L90" i="3"/>
  <c r="L82" i="3"/>
  <c r="L74" i="3"/>
  <c r="L89" i="3"/>
  <c r="L73" i="3"/>
  <c r="L97" i="3"/>
  <c r="L81" i="3"/>
  <c r="B3" i="3" l="1" a="1"/>
  <c r="AD3" i="3" l="1"/>
  <c r="V3" i="3"/>
  <c r="N3" i="3"/>
  <c r="F3" i="3"/>
  <c r="AC3" i="3"/>
  <c r="U3" i="3"/>
  <c r="M3" i="3"/>
  <c r="E3" i="3"/>
  <c r="AG3" i="3"/>
  <c r="AB3" i="3"/>
  <c r="T3" i="3"/>
  <c r="L3" i="3"/>
  <c r="D3" i="3"/>
  <c r="S3" i="3"/>
  <c r="K3" i="3"/>
  <c r="I3" i="3"/>
  <c r="AA3" i="3"/>
  <c r="C3" i="3"/>
  <c r="W3" i="3"/>
  <c r="AH3" i="3"/>
  <c r="Z3" i="3"/>
  <c r="R3" i="3"/>
  <c r="J3" i="3"/>
  <c r="Y3" i="3"/>
  <c r="B3" i="3"/>
  <c r="G3" i="3"/>
  <c r="Q3" i="3"/>
  <c r="AF3" i="3"/>
  <c r="X3" i="3"/>
  <c r="P3" i="3"/>
  <c r="H3" i="3"/>
  <c r="AE3" i="3"/>
  <c r="O3" i="3"/>
</calcChain>
</file>

<file path=xl/sharedStrings.xml><?xml version="1.0" encoding="utf-8"?>
<sst xmlns="http://schemas.openxmlformats.org/spreadsheetml/2006/main" count="1993" uniqueCount="330">
  <si>
    <t>BAU Expected Capacity Factors</t>
  </si>
  <si>
    <t>Oregon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</si>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</sst>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baseColWidth="10" defaultColWidth="12.6640625" defaultRowHeight="15" customHeight="1" x14ac:dyDescent="0.15"/>
  <cols>
    <col min="1" max="1" width="27.83203125" style="75" customWidth="1"/>
    <col min="2" max="2" width="72" style="75" customWidth="1"/>
    <col min="3" max="26" width="7.6640625" style="75" customWidth="1"/>
  </cols>
  <sheetData>
    <row r="1" spans="1:10" ht="14.5" customHeight="1" x14ac:dyDescent="0.2">
      <c r="A1" s="1" t="s">
        <v>0</v>
      </c>
      <c r="B1" s="2" t="s">
        <v>1</v>
      </c>
      <c r="C1" s="86">
        <v>44307</v>
      </c>
    </row>
    <row r="2" spans="1:10" ht="14.5" customHeight="1" x14ac:dyDescent="0.2">
      <c r="B2" s="2" t="str">
        <f>LOOKUP(B1,I10:J59,J10:J59)</f>
        <v>OR</v>
      </c>
    </row>
    <row r="3" spans="1:10" ht="14.5" customHeight="1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2">
      <c r="B4" s="10" t="s">
        <v>5</v>
      </c>
      <c r="D4" s="10" t="s">
        <v>6</v>
      </c>
    </row>
    <row r="5" spans="1:10" ht="14.5" customHeight="1" x14ac:dyDescent="0.2">
      <c r="B5" s="6">
        <v>2019</v>
      </c>
      <c r="D5" s="6">
        <v>2020</v>
      </c>
    </row>
    <row r="6" spans="1:10" ht="14.5" customHeight="1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ht="14.5" customHeight="1" x14ac:dyDescent="0.2">
      <c r="B8" s="10" t="s">
        <v>11</v>
      </c>
    </row>
    <row r="9" spans="1:10" ht="14.5" customHeight="1" x14ac:dyDescent="0.2">
      <c r="B9" s="2"/>
    </row>
    <row r="10" spans="1:10" ht="14.5" customHeight="1" x14ac:dyDescent="0.2">
      <c r="B10" s="3" t="s">
        <v>12</v>
      </c>
      <c r="I10" s="59" t="s">
        <v>13</v>
      </c>
      <c r="J10" s="59" t="s">
        <v>14</v>
      </c>
    </row>
    <row r="11" spans="1:10" ht="14.5" customHeight="1" x14ac:dyDescent="0.2">
      <c r="B11" s="10" t="s">
        <v>5</v>
      </c>
      <c r="I11" s="59" t="s">
        <v>15</v>
      </c>
      <c r="J11" s="59" t="s">
        <v>16</v>
      </c>
    </row>
    <row r="12" spans="1:10" ht="14.5" customHeight="1" x14ac:dyDescent="0.2">
      <c r="B12" s="6">
        <v>2020</v>
      </c>
      <c r="I12" s="59" t="s">
        <v>17</v>
      </c>
      <c r="J12" s="59" t="s">
        <v>18</v>
      </c>
    </row>
    <row r="13" spans="1:10" ht="14.5" customHeight="1" x14ac:dyDescent="0.2">
      <c r="B13" s="10" t="s">
        <v>19</v>
      </c>
      <c r="I13" s="59" t="s">
        <v>20</v>
      </c>
      <c r="J13" s="59" t="s">
        <v>21</v>
      </c>
    </row>
    <row r="14" spans="1:10" ht="14" customHeight="1" x14ac:dyDescent="0.2">
      <c r="B14" s="7" t="s">
        <v>22</v>
      </c>
      <c r="I14" s="59" t="s">
        <v>23</v>
      </c>
      <c r="J14" s="59" t="s">
        <v>24</v>
      </c>
    </row>
    <row r="15" spans="1:10" ht="14.5" customHeight="1" x14ac:dyDescent="0.2">
      <c r="B15" s="10" t="s">
        <v>25</v>
      </c>
      <c r="I15" s="59" t="s">
        <v>26</v>
      </c>
      <c r="J15" s="59" t="s">
        <v>27</v>
      </c>
    </row>
    <row r="16" spans="1:10" ht="14.5" customHeight="1" x14ac:dyDescent="0.2">
      <c r="B16" s="2"/>
      <c r="I16" s="59" t="s">
        <v>28</v>
      </c>
      <c r="J16" s="59" t="s">
        <v>29</v>
      </c>
    </row>
    <row r="17" spans="1:10" ht="14.5" customHeight="1" x14ac:dyDescent="0.2">
      <c r="B17" s="3" t="s">
        <v>30</v>
      </c>
      <c r="I17" s="59" t="s">
        <v>31</v>
      </c>
      <c r="J17" s="59" t="s">
        <v>32</v>
      </c>
    </row>
    <row r="18" spans="1:10" ht="14.5" customHeight="1" x14ac:dyDescent="0.2">
      <c r="B18" s="2" t="s">
        <v>33</v>
      </c>
      <c r="I18" s="59" t="s">
        <v>34</v>
      </c>
      <c r="J18" s="59" t="s">
        <v>35</v>
      </c>
    </row>
    <row r="19" spans="1:10" ht="14.5" customHeight="1" x14ac:dyDescent="0.2">
      <c r="B19" s="2">
        <v>2020</v>
      </c>
      <c r="I19" s="59" t="s">
        <v>36</v>
      </c>
      <c r="J19" s="59" t="s">
        <v>37</v>
      </c>
    </row>
    <row r="20" spans="1:10" ht="14.5" customHeight="1" x14ac:dyDescent="0.2">
      <c r="B20" s="2" t="s">
        <v>38</v>
      </c>
      <c r="I20" s="59" t="s">
        <v>39</v>
      </c>
      <c r="J20" s="59" t="s">
        <v>40</v>
      </c>
    </row>
    <row r="21" spans="1:10" ht="15.75" customHeight="1" x14ac:dyDescent="0.2">
      <c r="B21" s="2" t="s">
        <v>41</v>
      </c>
      <c r="I21" s="59" t="s">
        <v>42</v>
      </c>
      <c r="J21" s="59" t="s">
        <v>43</v>
      </c>
    </row>
    <row r="22" spans="1:10" ht="15.75" customHeight="1" x14ac:dyDescent="0.2">
      <c r="B22" s="2"/>
      <c r="I22" s="59" t="s">
        <v>44</v>
      </c>
      <c r="J22" s="59" t="s">
        <v>45</v>
      </c>
    </row>
    <row r="23" spans="1:10" ht="15.75" customHeight="1" x14ac:dyDescent="0.2">
      <c r="B23" s="2"/>
      <c r="I23" s="59" t="s">
        <v>46</v>
      </c>
      <c r="J23" s="59" t="s">
        <v>47</v>
      </c>
    </row>
    <row r="24" spans="1:10" ht="15.75" customHeight="1" x14ac:dyDescent="0.2">
      <c r="B24" s="2"/>
      <c r="I24" s="59" t="s">
        <v>48</v>
      </c>
      <c r="J24" s="59" t="s">
        <v>49</v>
      </c>
    </row>
    <row r="25" spans="1:10" ht="15.75" customHeight="1" x14ac:dyDescent="0.2">
      <c r="B25" s="2"/>
      <c r="I25" s="59" t="s">
        <v>50</v>
      </c>
      <c r="J25" s="59" t="s">
        <v>51</v>
      </c>
    </row>
    <row r="26" spans="1:10" ht="15.75" customHeight="1" x14ac:dyDescent="0.2">
      <c r="B26" s="2"/>
      <c r="I26" s="59" t="s">
        <v>52</v>
      </c>
      <c r="J26" s="59" t="s">
        <v>53</v>
      </c>
    </row>
    <row r="27" spans="1:10" ht="15.75" customHeight="1" x14ac:dyDescent="0.2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">
      <c r="A31" s="1"/>
      <c r="B31" s="2"/>
      <c r="I31" s="59" t="s">
        <v>66</v>
      </c>
      <c r="J31" s="59" t="s">
        <v>67</v>
      </c>
    </row>
    <row r="32" spans="1:10" ht="15.75" customHeight="1" x14ac:dyDescent="0.2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2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2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2">
      <c r="A35" s="10" t="s">
        <v>77</v>
      </c>
      <c r="B35" s="2"/>
      <c r="I35" s="59" t="s">
        <v>78</v>
      </c>
      <c r="J35" s="59" t="s">
        <v>79</v>
      </c>
    </row>
    <row r="36" spans="1:10" ht="15.75" customHeight="1" x14ac:dyDescent="0.2">
      <c r="B36" s="2"/>
      <c r="I36" s="59" t="s">
        <v>80</v>
      </c>
      <c r="J36" s="59" t="s">
        <v>81</v>
      </c>
    </row>
    <row r="37" spans="1:10" ht="15.75" customHeight="1" x14ac:dyDescent="0.2">
      <c r="A37" s="10" t="s">
        <v>82</v>
      </c>
      <c r="B37" s="2"/>
      <c r="I37" s="59" t="s">
        <v>83</v>
      </c>
      <c r="J37" s="59" t="s">
        <v>84</v>
      </c>
    </row>
    <row r="38" spans="1:10" ht="15.75" customHeight="1" x14ac:dyDescent="0.2">
      <c r="A38" s="10" t="s">
        <v>85</v>
      </c>
      <c r="B38" s="2"/>
      <c r="I38" s="59" t="s">
        <v>86</v>
      </c>
      <c r="J38" s="59" t="s">
        <v>87</v>
      </c>
    </row>
    <row r="39" spans="1:10" ht="15.75" customHeight="1" x14ac:dyDescent="0.2">
      <c r="A39" s="10" t="s">
        <v>88</v>
      </c>
      <c r="B39" s="2"/>
      <c r="I39" s="59" t="s">
        <v>89</v>
      </c>
      <c r="J39" s="59" t="s">
        <v>90</v>
      </c>
    </row>
    <row r="40" spans="1:10" ht="15.75" customHeight="1" x14ac:dyDescent="0.2">
      <c r="B40" s="2"/>
      <c r="I40" s="59" t="s">
        <v>91</v>
      </c>
      <c r="J40" s="59" t="s">
        <v>92</v>
      </c>
    </row>
    <row r="41" spans="1:10" ht="15.75" customHeight="1" x14ac:dyDescent="0.2">
      <c r="A41" s="10" t="s">
        <v>93</v>
      </c>
      <c r="B41" s="2"/>
      <c r="I41" s="59" t="s">
        <v>94</v>
      </c>
      <c r="J41" s="59" t="s">
        <v>95</v>
      </c>
    </row>
    <row r="42" spans="1:10" ht="15.75" customHeight="1" x14ac:dyDescent="0.2">
      <c r="A42" s="10" t="s">
        <v>96</v>
      </c>
      <c r="B42" s="2"/>
      <c r="I42" s="59" t="s">
        <v>97</v>
      </c>
      <c r="J42" s="59" t="s">
        <v>98</v>
      </c>
    </row>
    <row r="43" spans="1:10" ht="15.75" customHeight="1" x14ac:dyDescent="0.2">
      <c r="A43" s="10" t="s">
        <v>99</v>
      </c>
      <c r="B43" s="2"/>
      <c r="I43" s="59" t="s">
        <v>100</v>
      </c>
      <c r="J43" s="59" t="s">
        <v>101</v>
      </c>
    </row>
    <row r="44" spans="1:10" ht="15.75" customHeight="1" x14ac:dyDescent="0.2">
      <c r="B44" s="2"/>
      <c r="I44" s="59" t="s">
        <v>102</v>
      </c>
      <c r="J44" s="59" t="s">
        <v>103</v>
      </c>
    </row>
    <row r="45" spans="1:10" ht="15.75" customHeight="1" x14ac:dyDescent="0.2">
      <c r="A45" s="10" t="s">
        <v>104</v>
      </c>
      <c r="B45" s="2"/>
      <c r="I45" s="59" t="s">
        <v>105</v>
      </c>
      <c r="J45" s="59" t="s">
        <v>106</v>
      </c>
    </row>
    <row r="46" spans="1:10" ht="15.75" customHeight="1" x14ac:dyDescent="0.2">
      <c r="A46" s="10" t="s">
        <v>107</v>
      </c>
      <c r="B46" s="2"/>
      <c r="I46" s="59" t="s">
        <v>1</v>
      </c>
      <c r="J46" s="59" t="s">
        <v>108</v>
      </c>
    </row>
    <row r="47" spans="1:10" ht="15.75" customHeight="1" x14ac:dyDescent="0.2">
      <c r="B47" s="2"/>
      <c r="I47" s="59" t="s">
        <v>109</v>
      </c>
      <c r="J47" s="59" t="s">
        <v>110</v>
      </c>
    </row>
    <row r="48" spans="1:10" ht="15.75" customHeight="1" x14ac:dyDescent="0.2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">
      <c r="B54" s="2"/>
      <c r="I54" s="59" t="s">
        <v>129</v>
      </c>
      <c r="J54" s="59" t="s">
        <v>130</v>
      </c>
    </row>
    <row r="55" spans="1:10" ht="15.75" customHeight="1" x14ac:dyDescent="0.2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">
      <c r="B57" s="2"/>
      <c r="I57" s="59" t="s">
        <v>137</v>
      </c>
      <c r="J57" s="59" t="s">
        <v>138</v>
      </c>
    </row>
    <row r="58" spans="1:10" ht="15.75" customHeight="1" x14ac:dyDescent="0.2">
      <c r="B58" s="2"/>
      <c r="I58" s="59" t="s">
        <v>139</v>
      </c>
      <c r="J58" s="59" t="s">
        <v>140</v>
      </c>
    </row>
    <row r="59" spans="1:10" ht="15.75" customHeight="1" x14ac:dyDescent="0.2">
      <c r="B59" s="2"/>
      <c r="I59" s="59" t="s">
        <v>141</v>
      </c>
      <c r="J59" s="59" t="s">
        <v>142</v>
      </c>
    </row>
    <row r="60" spans="1:10" ht="15.75" customHeight="1" x14ac:dyDescent="0.2">
      <c r="B60" s="2"/>
    </row>
    <row r="61" spans="1:10" ht="15.75" customHeight="1" x14ac:dyDescent="0.2">
      <c r="B61" s="2"/>
    </row>
    <row r="62" spans="1:10" ht="15.75" customHeight="1" x14ac:dyDescent="0.2">
      <c r="B62" s="2"/>
    </row>
    <row r="63" spans="1:10" ht="15.75" customHeight="1" x14ac:dyDescent="0.2">
      <c r="B63" s="2"/>
    </row>
    <row r="64" spans="1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 x14ac:dyDescent="0.15"/>
  <cols>
    <col min="1" max="1" width="29.83203125" style="75" customWidth="1"/>
    <col min="2" max="5" width="7.6640625" style="75" customWidth="1"/>
    <col min="6" max="6" width="13.33203125" style="75" customWidth="1"/>
    <col min="7" max="54" width="7.6640625" style="75" customWidth="1"/>
  </cols>
  <sheetData>
    <row r="1" spans="1:54" ht="14.5" customHeight="1" x14ac:dyDescent="0.2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ht="14.5" customHeight="1" x14ac:dyDescent="0.2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202</v>
      </c>
      <c r="B68" s="27"/>
      <c r="C68" s="27"/>
      <c r="D68" s="27"/>
      <c r="F68" s="2"/>
    </row>
    <row r="69" spans="1:54" ht="15.75" customHeight="1" x14ac:dyDescent="0.2">
      <c r="A69" s="77" t="s">
        <v>203</v>
      </c>
      <c r="B69" s="77" t="s">
        <v>204</v>
      </c>
      <c r="C69" s="77" t="s">
        <v>205</v>
      </c>
      <c r="D69" s="77" t="s">
        <v>206</v>
      </c>
      <c r="F69" s="2"/>
    </row>
    <row r="70" spans="1:54" ht="50.25" customHeight="1" x14ac:dyDescent="0.2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242</v>
      </c>
      <c r="F131" s="2"/>
    </row>
    <row r="132" spans="1:38" ht="15.75" customHeight="1" x14ac:dyDescent="0.2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baseColWidth="10" defaultColWidth="11" defaultRowHeight="14" x14ac:dyDescent="0.15"/>
  <cols>
    <col min="1" max="1" width="22.1640625" style="75" customWidth="1"/>
    <col min="3" max="3" width="11.83203125" style="75" customWidth="1"/>
    <col min="15" max="15" width="15.83203125" style="75" customWidth="1"/>
    <col min="16" max="16" width="11.1640625" style="75" bestFit="1" customWidth="1"/>
    <col min="22" max="22" width="16.5" style="75" customWidth="1"/>
    <col min="23" max="23" width="23.5" style="75" customWidth="1"/>
  </cols>
  <sheetData>
    <row r="1" spans="1:34" x14ac:dyDescent="0.15">
      <c r="B1" s="58" t="s">
        <v>248</v>
      </c>
    </row>
    <row r="2" spans="1:34" x14ac:dyDescent="0.15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OR</v>
      </c>
      <c r="B3">
        <f t="array" ref="B3:AH3">TRANSPOSE(L69:L101)</f>
        <v>0.25127899692602618</v>
      </c>
      <c r="C3">
        <v>0.25416660146467784</v>
      </c>
      <c r="D3">
        <v>0.25705420600332962</v>
      </c>
      <c r="E3">
        <v>0.25994181054198129</v>
      </c>
      <c r="F3">
        <v>0.26282941508063301</v>
      </c>
      <c r="G3">
        <v>0.26571701961928462</v>
      </c>
      <c r="H3">
        <v>0.2686046241579364</v>
      </c>
      <c r="I3">
        <v>0.27149222869658801</v>
      </c>
      <c r="J3">
        <v>0.27437983323523973</v>
      </c>
      <c r="K3">
        <v>0.2772674377738914</v>
      </c>
      <c r="L3">
        <v>0.28015504231254312</v>
      </c>
      <c r="M3">
        <v>0.28304264685119479</v>
      </c>
      <c r="N3">
        <v>0.28593025138984646</v>
      </c>
      <c r="O3">
        <v>0.28660805074415563</v>
      </c>
      <c r="P3">
        <v>0.28728585009846469</v>
      </c>
      <c r="Q3">
        <v>0.28796364945277381</v>
      </c>
      <c r="R3">
        <v>0.28864144880708298</v>
      </c>
      <c r="S3">
        <v>0.28931924816139204</v>
      </c>
      <c r="T3">
        <v>0.28999704751570116</v>
      </c>
      <c r="U3">
        <v>0.29067484687001027</v>
      </c>
      <c r="V3">
        <v>0.29135264622431939</v>
      </c>
      <c r="W3">
        <v>0.29203044557862845</v>
      </c>
      <c r="X3">
        <v>0.29270824493293762</v>
      </c>
      <c r="Y3">
        <v>0.29338604428724674</v>
      </c>
      <c r="Z3">
        <v>0.2940638436415558</v>
      </c>
      <c r="AA3">
        <v>0.29474164299586492</v>
      </c>
      <c r="AB3">
        <v>0.29541944235017403</v>
      </c>
      <c r="AC3">
        <v>0.29609724170448315</v>
      </c>
      <c r="AD3">
        <v>0.29677504105879227</v>
      </c>
      <c r="AE3">
        <v>0.29745284041310144</v>
      </c>
      <c r="AF3">
        <v>0.29813063976741044</v>
      </c>
      <c r="AG3">
        <v>0.29880843912171962</v>
      </c>
      <c r="AH3">
        <v>0.29948623847602873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Oregon</v>
      </c>
      <c r="B8">
        <f t="shared" ref="B8:K8" si="0">SUMIFS(B12:B59,$A$12:$A$59,$A$3)</f>
        <v>48</v>
      </c>
      <c r="C8">
        <f t="shared" si="0"/>
        <v>33</v>
      </c>
      <c r="D8">
        <f t="shared" si="0"/>
        <v>61</v>
      </c>
      <c r="E8">
        <f t="shared" si="0"/>
        <v>98</v>
      </c>
      <c r="F8">
        <f t="shared" si="0"/>
        <v>655</v>
      </c>
      <c r="G8">
        <f t="shared" si="0"/>
        <v>5746</v>
      </c>
      <c r="H8">
        <f t="shared" si="0"/>
        <v>32516</v>
      </c>
      <c r="I8">
        <f t="shared" si="0"/>
        <v>83529</v>
      </c>
      <c r="J8">
        <f t="shared" si="0"/>
        <v>70658</v>
      </c>
      <c r="K8">
        <f t="shared" si="0"/>
        <v>103991</v>
      </c>
    </row>
    <row r="10" spans="1:34" ht="15" customHeight="1" x14ac:dyDescent="0.15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1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79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98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101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81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87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90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92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84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95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103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106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1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1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1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15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0.25127899692602618</v>
      </c>
    </row>
    <row r="70" spans="1:12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0.25416660146467784</v>
      </c>
    </row>
    <row r="71" spans="1:12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0.25705420600332962</v>
      </c>
    </row>
    <row r="72" spans="1:12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0.25994181054198129</v>
      </c>
    </row>
    <row r="73" spans="1:12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0.26282941508063301</v>
      </c>
    </row>
    <row r="74" spans="1:12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0.26571701961928462</v>
      </c>
    </row>
    <row r="75" spans="1:12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0.2686046241579364</v>
      </c>
    </row>
    <row r="76" spans="1:12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0.27149222869658801</v>
      </c>
    </row>
    <row r="77" spans="1:12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0.27437983323523973</v>
      </c>
    </row>
    <row r="78" spans="1:12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0.2772674377738914</v>
      </c>
    </row>
    <row r="79" spans="1:12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0.28015504231254312</v>
      </c>
    </row>
    <row r="80" spans="1:12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0.28304264685119479</v>
      </c>
    </row>
    <row r="81" spans="1:12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0.28593025138984646</v>
      </c>
    </row>
    <row r="82" spans="1:12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0.28660805074415563</v>
      </c>
    </row>
    <row r="83" spans="1:12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0.28728585009846469</v>
      </c>
    </row>
    <row r="84" spans="1:12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0.28796364945277381</v>
      </c>
    </row>
    <row r="85" spans="1:12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0.28864144880708298</v>
      </c>
    </row>
    <row r="86" spans="1:12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0.28931924816139204</v>
      </c>
    </row>
    <row r="87" spans="1:12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0.28999704751570116</v>
      </c>
    </row>
    <row r="88" spans="1:12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0.29067484687001027</v>
      </c>
    </row>
    <row r="89" spans="1:12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0.29135264622431939</v>
      </c>
    </row>
    <row r="90" spans="1:12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0.29203044557862845</v>
      </c>
    </row>
    <row r="91" spans="1:12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0.29270824493293762</v>
      </c>
    </row>
    <row r="92" spans="1:12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0.29338604428724674</v>
      </c>
    </row>
    <row r="93" spans="1:12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0.2940638436415558</v>
      </c>
    </row>
    <row r="94" spans="1:12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0.29474164299586492</v>
      </c>
    </row>
    <row r="95" spans="1:12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0.29541944235017403</v>
      </c>
    </row>
    <row r="96" spans="1:12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0.29609724170448315</v>
      </c>
    </row>
    <row r="97" spans="1:12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0.29677504105879227</v>
      </c>
    </row>
    <row r="98" spans="1:12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0.29745284041310144</v>
      </c>
    </row>
    <row r="99" spans="1:12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0.29813063976741044</v>
      </c>
    </row>
    <row r="100" spans="1:12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0.29880843912171962</v>
      </c>
    </row>
    <row r="101" spans="1:12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0.29948623847602873</v>
      </c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baseColWidth="10" defaultColWidth="11" defaultRowHeight="14" x14ac:dyDescent="0.15"/>
  <cols>
    <col min="1" max="1" width="25.33203125" style="75" customWidth="1"/>
    <col min="2" max="2" width="16" style="75" customWidth="1"/>
    <col min="3" max="3" width="21.33203125" style="75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249</v>
      </c>
      <c r="B2" t="str">
        <f>About!B1</f>
        <v>Oregon</v>
      </c>
    </row>
    <row r="3" spans="1:35" x14ac:dyDescent="0.15">
      <c r="A3" s="67" t="s">
        <v>255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15">
      <c r="F4" s="58"/>
    </row>
    <row r="7" spans="1:35" x14ac:dyDescent="0.15">
      <c r="A7" s="58" t="s">
        <v>256</v>
      </c>
      <c r="B7" s="58" t="s">
        <v>257</v>
      </c>
      <c r="E7" s="58"/>
    </row>
    <row r="8" spans="1:35" x14ac:dyDescent="0.1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78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80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83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86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89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91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94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97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100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102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105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259</v>
      </c>
    </row>
    <row r="61" spans="1:3" x14ac:dyDescent="0.15">
      <c r="A61" s="58" t="s">
        <v>260</v>
      </c>
      <c r="B61">
        <v>47.606200000000001</v>
      </c>
    </row>
    <row r="62" spans="1:3" x14ac:dyDescent="0.15">
      <c r="A62" s="58" t="s">
        <v>261</v>
      </c>
      <c r="B62">
        <v>41.878100000000003</v>
      </c>
    </row>
    <row r="63" spans="1:3" x14ac:dyDescent="0.15">
      <c r="A63" s="58" t="s">
        <v>262</v>
      </c>
      <c r="B63">
        <v>39.099699999999999</v>
      </c>
    </row>
    <row r="64" spans="1:3" x14ac:dyDescent="0.15">
      <c r="A64" s="71" t="s">
        <v>263</v>
      </c>
      <c r="B64">
        <v>34.052199999999999</v>
      </c>
    </row>
    <row r="65" spans="1:34" x14ac:dyDescent="0.15">
      <c r="A65" s="71" t="s">
        <v>264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5" customWidth="1"/>
    <col min="2" max="2" width="11.33203125" style="75" customWidth="1"/>
    <col min="3" max="3" width="10" style="75" customWidth="1"/>
    <col min="4" max="4" width="11.33203125" style="75" customWidth="1"/>
    <col min="5" max="5" width="10" style="75" customWidth="1"/>
    <col min="6" max="6" width="11.33203125" style="75" customWidth="1"/>
    <col min="7" max="7" width="10" style="75" customWidth="1"/>
    <col min="8" max="8" width="11.33203125" style="75" customWidth="1"/>
    <col min="9" max="9" width="10" style="75" customWidth="1"/>
    <col min="10" max="10" width="11.33203125" style="75" customWidth="1"/>
    <col min="11" max="11" width="10" style="75" customWidth="1"/>
    <col min="12" max="12" width="11.33203125" style="75" customWidth="1"/>
    <col min="13" max="13" width="10" style="75" customWidth="1"/>
    <col min="14" max="14" width="11.33203125" style="75" customWidth="1"/>
    <col min="15" max="15" width="10" style="75" customWidth="1"/>
    <col min="16" max="16" width="11.33203125" style="75" customWidth="1"/>
    <col min="17" max="17" width="10" style="75" customWidth="1"/>
    <col min="18" max="18" width="11.33203125" style="75" customWidth="1"/>
    <col min="19" max="19" width="10" style="75" customWidth="1"/>
    <col min="20" max="26" width="7.6640625" style="75" customWidth="1"/>
  </cols>
  <sheetData>
    <row r="1" spans="1:26" ht="15.75" customHeight="1" x14ac:dyDescent="0.2">
      <c r="A1" s="81" t="s">
        <v>265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50"/>
      <c r="U1" s="50"/>
      <c r="V1" s="50"/>
      <c r="W1" s="50"/>
      <c r="X1" s="50"/>
      <c r="Y1" s="50"/>
      <c r="Z1" s="50"/>
    </row>
    <row r="2" spans="1:26" ht="14.5" customHeight="1" x14ac:dyDescent="0.2">
      <c r="A2" s="76"/>
      <c r="B2" s="79" t="s">
        <v>266</v>
      </c>
      <c r="C2" s="80"/>
      <c r="D2" s="79" t="s">
        <v>267</v>
      </c>
      <c r="E2" s="80"/>
      <c r="F2" s="79" t="s">
        <v>268</v>
      </c>
      <c r="G2" s="80"/>
      <c r="H2" s="79" t="s">
        <v>269</v>
      </c>
      <c r="I2" s="80"/>
      <c r="J2" s="79" t="s">
        <v>270</v>
      </c>
      <c r="K2" s="80"/>
      <c r="L2" s="79" t="s">
        <v>271</v>
      </c>
      <c r="M2" s="83"/>
      <c r="N2" s="83"/>
      <c r="O2" s="80"/>
      <c r="P2" s="79" t="s">
        <v>248</v>
      </c>
      <c r="Q2" s="80"/>
      <c r="R2" s="79" t="s">
        <v>272</v>
      </c>
      <c r="S2" s="80"/>
      <c r="T2" s="50"/>
      <c r="U2" s="50"/>
      <c r="V2" s="50"/>
      <c r="W2" s="50"/>
      <c r="X2" s="50"/>
      <c r="Y2" s="50"/>
      <c r="Z2" s="50"/>
    </row>
    <row r="3" spans="1:26" ht="14.5" customHeight="1" x14ac:dyDescent="0.2">
      <c r="A3" s="76" t="s">
        <v>273</v>
      </c>
      <c r="B3" s="79"/>
      <c r="C3" s="83"/>
      <c r="D3" s="83"/>
      <c r="E3" s="83"/>
      <c r="F3" s="83"/>
      <c r="G3" s="83"/>
      <c r="H3" s="83"/>
      <c r="I3" s="83"/>
      <c r="J3" s="83"/>
      <c r="K3" s="80"/>
      <c r="L3" s="79" t="s">
        <v>274</v>
      </c>
      <c r="M3" s="80"/>
      <c r="N3" s="79" t="s">
        <v>275</v>
      </c>
      <c r="O3" s="80"/>
      <c r="P3" s="79"/>
      <c r="Q3" s="83"/>
      <c r="R3" s="83"/>
      <c r="S3" s="80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6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2">
      <c r="A5" s="84" t="s">
        <v>278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50"/>
      <c r="U5" s="50"/>
      <c r="V5" s="50"/>
      <c r="W5" s="50"/>
      <c r="X5" s="50"/>
      <c r="Y5" s="50"/>
      <c r="Z5" s="50"/>
    </row>
    <row r="6" spans="1:26" ht="14.5" customHeight="1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2">
      <c r="A17" s="84" t="s">
        <v>279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50"/>
      <c r="U17" s="50"/>
      <c r="V17" s="50"/>
      <c r="W17" s="50"/>
      <c r="X17" s="50"/>
      <c r="Y17" s="50"/>
      <c r="Z17" s="50"/>
    </row>
    <row r="18" spans="1:26" ht="14.5" customHeight="1" x14ac:dyDescent="0.2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2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2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84" t="s">
        <v>292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84" t="s">
        <v>293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5" t="s">
        <v>294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baseColWidth="10" defaultColWidth="10.6640625" defaultRowHeight="14" x14ac:dyDescent="0.15"/>
  <sheetData>
    <row r="2" spans="1:35" x14ac:dyDescent="0.15">
      <c r="A2" t="str">
        <f>About!B2</f>
        <v>OR</v>
      </c>
    </row>
    <row r="4" spans="1:35" x14ac:dyDescent="0.1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">
      <c r="A5" s="10"/>
      <c r="B5" s="58"/>
    </row>
    <row r="6" spans="1:35" ht="15" customHeight="1" x14ac:dyDescent="0.2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">
      <c r="A7" s="10" t="s">
        <v>296</v>
      </c>
      <c r="B7" s="74" t="s">
        <v>297</v>
      </c>
      <c r="C7">
        <f t="shared" ref="C7:L9" si="0">SUMIFS(L$19:L$738,$A$19:$A$738,$A$2,$B$19:$B$738,$B7)</f>
        <v>0.24733333333333329</v>
      </c>
      <c r="D7">
        <f t="shared" si="0"/>
        <v>0.2466666666666667</v>
      </c>
      <c r="E7">
        <f t="shared" si="0"/>
        <v>0.2456666666666667</v>
      </c>
      <c r="F7">
        <f t="shared" si="0"/>
        <v>0.2446666666666667</v>
      </c>
      <c r="G7">
        <f t="shared" si="0"/>
        <v>0.2436666666666667</v>
      </c>
      <c r="H7">
        <f t="shared" si="0"/>
        <v>0.24199999999999999</v>
      </c>
      <c r="I7">
        <f t="shared" si="0"/>
        <v>0.2406666666666667</v>
      </c>
      <c r="J7">
        <f t="shared" si="0"/>
        <v>0.23966666666666669</v>
      </c>
      <c r="K7">
        <f t="shared" si="0"/>
        <v>0.24199999999999999</v>
      </c>
      <c r="L7">
        <f t="shared" si="0"/>
        <v>0.24133333333333329</v>
      </c>
      <c r="M7">
        <f t="shared" ref="M7:V9" si="1">SUMIFS(V$19:V$738,$A$19:$A$738,$A$2,$B$19:$B$738,$B7)</f>
        <v>0.23966666666666669</v>
      </c>
      <c r="N7">
        <f t="shared" si="1"/>
        <v>0.23766666666666669</v>
      </c>
      <c r="O7">
        <f t="shared" si="1"/>
        <v>0.23699999999999999</v>
      </c>
      <c r="P7">
        <f t="shared" si="1"/>
        <v>0.23633333333333331</v>
      </c>
      <c r="Q7">
        <f t="shared" si="1"/>
        <v>0.24033333333333329</v>
      </c>
      <c r="R7">
        <f t="shared" si="1"/>
        <v>0.24</v>
      </c>
      <c r="S7">
        <f t="shared" si="1"/>
        <v>0.23899999999999999</v>
      </c>
      <c r="T7">
        <f t="shared" si="1"/>
        <v>0.23799999999999999</v>
      </c>
      <c r="U7">
        <f t="shared" si="1"/>
        <v>0.23699999999999999</v>
      </c>
      <c r="V7">
        <f t="shared" si="1"/>
        <v>0.23599999999999999</v>
      </c>
      <c r="W7">
        <f t="shared" ref="W7:AF9" si="2">SUMIFS(AF$19:AF$738,$A$19:$A$738,$A$2,$B$19:$B$738,$B7)</f>
        <v>0.23466666666666669</v>
      </c>
      <c r="X7">
        <f t="shared" si="2"/>
        <v>0.23300000000000001</v>
      </c>
      <c r="Y7">
        <f t="shared" si="2"/>
        <v>0.23200000000000001</v>
      </c>
      <c r="Z7">
        <f t="shared" si="2"/>
        <v>0.23100000000000001</v>
      </c>
      <c r="AA7">
        <f t="shared" si="2"/>
        <v>0.23</v>
      </c>
      <c r="AB7">
        <f t="shared" si="2"/>
        <v>0.22900000000000001</v>
      </c>
      <c r="AC7">
        <f t="shared" si="2"/>
        <v>0.22800000000000001</v>
      </c>
      <c r="AD7">
        <f t="shared" si="2"/>
        <v>0.22500000000000001</v>
      </c>
      <c r="AE7">
        <f t="shared" si="2"/>
        <v>0.22266666666666671</v>
      </c>
      <c r="AF7">
        <f t="shared" si="2"/>
        <v>0.2196666666666667</v>
      </c>
      <c r="AG7">
        <f t="shared" ref="AG7:AP9" si="3">SUMIFS(AP$19:AP$738,$A$19:$A$738,$A$2,$B$19:$B$738,$B7)</f>
        <v>0.216</v>
      </c>
      <c r="AH7">
        <f t="shared" si="3"/>
        <v>0.2116666666666667</v>
      </c>
    </row>
    <row r="8" spans="1:35" ht="15" customHeight="1" x14ac:dyDescent="0.2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0.45300000000000001</v>
      </c>
      <c r="R8">
        <f t="shared" si="1"/>
        <v>0.45300000000000001</v>
      </c>
      <c r="S8">
        <f t="shared" si="1"/>
        <v>0.45300000000000001</v>
      </c>
      <c r="T8">
        <f t="shared" si="1"/>
        <v>0.42649999999999999</v>
      </c>
      <c r="U8">
        <f t="shared" si="1"/>
        <v>0.42499999999999999</v>
      </c>
      <c r="V8">
        <f t="shared" si="1"/>
        <v>0.42399999999999999</v>
      </c>
      <c r="W8">
        <f t="shared" si="2"/>
        <v>0.42299999999999999</v>
      </c>
      <c r="X8">
        <f t="shared" si="2"/>
        <v>0.42249999999999999</v>
      </c>
      <c r="Y8">
        <f t="shared" si="2"/>
        <v>0.42899999999999999</v>
      </c>
      <c r="Z8">
        <f t="shared" si="2"/>
        <v>0.434</v>
      </c>
      <c r="AA8">
        <f t="shared" si="2"/>
        <v>0.437</v>
      </c>
      <c r="AB8">
        <f t="shared" si="2"/>
        <v>0.4405</v>
      </c>
      <c r="AC8">
        <f t="shared" si="2"/>
        <v>0.443</v>
      </c>
      <c r="AD8">
        <f t="shared" si="2"/>
        <v>0.442</v>
      </c>
      <c r="AE8">
        <f t="shared" si="2"/>
        <v>0.441</v>
      </c>
      <c r="AF8">
        <f t="shared" si="2"/>
        <v>0.4405</v>
      </c>
      <c r="AG8">
        <f t="shared" si="3"/>
        <v>0.44</v>
      </c>
      <c r="AH8">
        <f t="shared" si="3"/>
        <v>0.4395</v>
      </c>
    </row>
    <row r="9" spans="1:35" ht="15" customHeight="1" x14ac:dyDescent="0.2">
      <c r="A9" s="10" t="s">
        <v>300</v>
      </c>
      <c r="B9" s="74" t="s">
        <v>301</v>
      </c>
      <c r="C9">
        <f t="shared" si="0"/>
        <v>0.308</v>
      </c>
      <c r="D9">
        <f t="shared" si="0"/>
        <v>0.3095</v>
      </c>
      <c r="E9">
        <f t="shared" si="0"/>
        <v>0.36</v>
      </c>
      <c r="F9">
        <f t="shared" si="0"/>
        <v>0.36066666666666669</v>
      </c>
      <c r="G9">
        <f t="shared" si="0"/>
        <v>0.35899999999999999</v>
      </c>
      <c r="H9">
        <f t="shared" si="0"/>
        <v>0.35799999999999998</v>
      </c>
      <c r="I9">
        <f t="shared" si="0"/>
        <v>0.36333333333333329</v>
      </c>
      <c r="J9">
        <f t="shared" si="0"/>
        <v>0.36499999999999999</v>
      </c>
      <c r="K9">
        <f t="shared" si="0"/>
        <v>0.35666666666666658</v>
      </c>
      <c r="L9">
        <f t="shared" si="0"/>
        <v>0.35299999999999998</v>
      </c>
      <c r="M9">
        <f t="shared" si="1"/>
        <v>0.34566666666666662</v>
      </c>
      <c r="N9">
        <f t="shared" si="1"/>
        <v>0.33833333333333332</v>
      </c>
      <c r="O9">
        <f t="shared" si="1"/>
        <v>0.33600000000000002</v>
      </c>
      <c r="P9">
        <f t="shared" si="1"/>
        <v>0.33300000000000002</v>
      </c>
      <c r="Q9">
        <f t="shared" si="1"/>
        <v>0.33233333333333331</v>
      </c>
      <c r="R9">
        <f t="shared" si="1"/>
        <v>0.33666666666666673</v>
      </c>
      <c r="S9">
        <f t="shared" si="1"/>
        <v>0.34200000000000003</v>
      </c>
      <c r="T9">
        <f t="shared" si="1"/>
        <v>0.34499999999999997</v>
      </c>
      <c r="U9">
        <f t="shared" si="1"/>
        <v>0.34766666666666662</v>
      </c>
      <c r="V9">
        <f t="shared" si="1"/>
        <v>0.35033333333333327</v>
      </c>
      <c r="W9">
        <f t="shared" si="2"/>
        <v>0.35299999999999998</v>
      </c>
      <c r="X9">
        <f t="shared" si="2"/>
        <v>0.35599999999999998</v>
      </c>
      <c r="Y9">
        <f t="shared" si="2"/>
        <v>0.35799999999999998</v>
      </c>
      <c r="Z9">
        <f t="shared" si="2"/>
        <v>0.35966666666666658</v>
      </c>
      <c r="AA9">
        <f t="shared" si="2"/>
        <v>0.36166666666666658</v>
      </c>
      <c r="AB9">
        <f t="shared" si="2"/>
        <v>0.36366666666666658</v>
      </c>
      <c r="AC9">
        <f t="shared" si="2"/>
        <v>0.36566666666666658</v>
      </c>
      <c r="AD9">
        <f t="shared" si="2"/>
        <v>0.36833333333333329</v>
      </c>
      <c r="AE9">
        <f t="shared" si="2"/>
        <v>0.371</v>
      </c>
      <c r="AF9">
        <f t="shared" si="2"/>
        <v>0.37400000000000011</v>
      </c>
      <c r="AG9">
        <f t="shared" si="3"/>
        <v>0.37666666666666671</v>
      </c>
      <c r="AH9">
        <f t="shared" si="3"/>
        <v>0.38000000000000012</v>
      </c>
    </row>
    <row r="11" spans="1:35" ht="15" customHeight="1" x14ac:dyDescent="0.2">
      <c r="A11" s="1" t="s">
        <v>302</v>
      </c>
      <c r="B11" s="74"/>
    </row>
    <row r="12" spans="1:35" ht="15" customHeight="1" x14ac:dyDescent="0.2">
      <c r="A12" s="10" t="s">
        <v>296</v>
      </c>
      <c r="B12" s="74" t="s">
        <v>297</v>
      </c>
      <c r="C12">
        <f t="shared" ref="C12:AH12" si="4">IF(C7=0,AVERAGEIF($C7:$AH7,"&lt;&gt;0"),C7)</f>
        <v>0.24733333333333329</v>
      </c>
      <c r="D12">
        <f t="shared" si="4"/>
        <v>0.2466666666666667</v>
      </c>
      <c r="E12">
        <f t="shared" si="4"/>
        <v>0.2456666666666667</v>
      </c>
      <c r="F12">
        <f t="shared" si="4"/>
        <v>0.2446666666666667</v>
      </c>
      <c r="G12">
        <f t="shared" si="4"/>
        <v>0.2436666666666667</v>
      </c>
      <c r="H12">
        <f t="shared" si="4"/>
        <v>0.24199999999999999</v>
      </c>
      <c r="I12">
        <f t="shared" si="4"/>
        <v>0.2406666666666667</v>
      </c>
      <c r="J12">
        <f t="shared" si="4"/>
        <v>0.23966666666666669</v>
      </c>
      <c r="K12">
        <f t="shared" si="4"/>
        <v>0.24199999999999999</v>
      </c>
      <c r="L12">
        <f t="shared" si="4"/>
        <v>0.24133333333333329</v>
      </c>
      <c r="M12">
        <f t="shared" si="4"/>
        <v>0.23966666666666669</v>
      </c>
      <c r="N12">
        <f t="shared" si="4"/>
        <v>0.23766666666666669</v>
      </c>
      <c r="O12">
        <f t="shared" si="4"/>
        <v>0.23699999999999999</v>
      </c>
      <c r="P12">
        <f t="shared" si="4"/>
        <v>0.23633333333333331</v>
      </c>
      <c r="Q12">
        <f t="shared" si="4"/>
        <v>0.24033333333333329</v>
      </c>
      <c r="R12">
        <f t="shared" si="4"/>
        <v>0.24</v>
      </c>
      <c r="S12">
        <f t="shared" si="4"/>
        <v>0.23899999999999999</v>
      </c>
      <c r="T12">
        <f t="shared" si="4"/>
        <v>0.23799999999999999</v>
      </c>
      <c r="U12">
        <f t="shared" si="4"/>
        <v>0.23699999999999999</v>
      </c>
      <c r="V12">
        <f t="shared" si="4"/>
        <v>0.23599999999999999</v>
      </c>
      <c r="W12">
        <f t="shared" si="4"/>
        <v>0.23466666666666669</v>
      </c>
      <c r="X12">
        <f t="shared" si="4"/>
        <v>0.23300000000000001</v>
      </c>
      <c r="Y12">
        <f t="shared" si="4"/>
        <v>0.23200000000000001</v>
      </c>
      <c r="Z12">
        <f t="shared" si="4"/>
        <v>0.23100000000000001</v>
      </c>
      <c r="AA12">
        <f t="shared" si="4"/>
        <v>0.23</v>
      </c>
      <c r="AB12">
        <f t="shared" si="4"/>
        <v>0.22900000000000001</v>
      </c>
      <c r="AC12">
        <f t="shared" si="4"/>
        <v>0.22800000000000001</v>
      </c>
      <c r="AD12">
        <f t="shared" si="4"/>
        <v>0.22500000000000001</v>
      </c>
      <c r="AE12">
        <f t="shared" si="4"/>
        <v>0.22266666666666671</v>
      </c>
      <c r="AF12">
        <f t="shared" si="4"/>
        <v>0.2196666666666667</v>
      </c>
      <c r="AG12">
        <f t="shared" si="4"/>
        <v>0.216</v>
      </c>
      <c r="AH12">
        <f t="shared" si="4"/>
        <v>0.2116666666666667</v>
      </c>
    </row>
    <row r="13" spans="1:35" ht="15" customHeight="1" x14ac:dyDescent="0.2">
      <c r="A13" s="10" t="s">
        <v>298</v>
      </c>
      <c r="B13" s="74" t="s">
        <v>299</v>
      </c>
      <c r="C13">
        <f t="shared" ref="C13:AH13" si="5">IF(C8&gt;0,C8,IF(SUM($C8:$AH8)=0,0,AVERAGE($C8:$AH8)))</f>
        <v>0.24582812499999998</v>
      </c>
      <c r="D13">
        <f t="shared" si="5"/>
        <v>0.24582812499999998</v>
      </c>
      <c r="E13">
        <f t="shared" si="5"/>
        <v>0.24582812499999998</v>
      </c>
      <c r="F13">
        <f t="shared" si="5"/>
        <v>0.24582812499999998</v>
      </c>
      <c r="G13">
        <f t="shared" si="5"/>
        <v>0.24582812499999998</v>
      </c>
      <c r="H13">
        <f t="shared" si="5"/>
        <v>0.24582812499999998</v>
      </c>
      <c r="I13">
        <f t="shared" si="5"/>
        <v>0.24582812499999998</v>
      </c>
      <c r="J13">
        <f t="shared" si="5"/>
        <v>0.24582812499999998</v>
      </c>
      <c r="K13">
        <f t="shared" si="5"/>
        <v>0.24582812499999998</v>
      </c>
      <c r="L13">
        <f t="shared" si="5"/>
        <v>0.24582812499999998</v>
      </c>
      <c r="M13">
        <f t="shared" si="5"/>
        <v>0.24582812499999998</v>
      </c>
      <c r="N13">
        <f t="shared" si="5"/>
        <v>0.24582812499999998</v>
      </c>
      <c r="O13">
        <f t="shared" si="5"/>
        <v>0.24582812499999998</v>
      </c>
      <c r="P13">
        <f t="shared" si="5"/>
        <v>0.24582812499999998</v>
      </c>
      <c r="Q13">
        <f t="shared" si="5"/>
        <v>0.45300000000000001</v>
      </c>
      <c r="R13">
        <f t="shared" si="5"/>
        <v>0.45300000000000001</v>
      </c>
      <c r="S13">
        <f t="shared" si="5"/>
        <v>0.45300000000000001</v>
      </c>
      <c r="T13">
        <f t="shared" si="5"/>
        <v>0.42649999999999999</v>
      </c>
      <c r="U13">
        <f t="shared" si="5"/>
        <v>0.42499999999999999</v>
      </c>
      <c r="V13">
        <f t="shared" si="5"/>
        <v>0.42399999999999999</v>
      </c>
      <c r="W13">
        <f t="shared" si="5"/>
        <v>0.42299999999999999</v>
      </c>
      <c r="X13">
        <f t="shared" si="5"/>
        <v>0.42249999999999999</v>
      </c>
      <c r="Y13">
        <f t="shared" si="5"/>
        <v>0.42899999999999999</v>
      </c>
      <c r="Z13">
        <f t="shared" si="5"/>
        <v>0.434</v>
      </c>
      <c r="AA13">
        <f t="shared" si="5"/>
        <v>0.437</v>
      </c>
      <c r="AB13">
        <f t="shared" si="5"/>
        <v>0.4405</v>
      </c>
      <c r="AC13">
        <f t="shared" si="5"/>
        <v>0.443</v>
      </c>
      <c r="AD13">
        <f t="shared" si="5"/>
        <v>0.442</v>
      </c>
      <c r="AE13">
        <f t="shared" si="5"/>
        <v>0.441</v>
      </c>
      <c r="AF13">
        <f t="shared" si="5"/>
        <v>0.4405</v>
      </c>
      <c r="AG13">
        <f t="shared" si="5"/>
        <v>0.44</v>
      </c>
      <c r="AH13">
        <f t="shared" si="5"/>
        <v>0.4395</v>
      </c>
    </row>
    <row r="14" spans="1:35" ht="15" customHeight="1" x14ac:dyDescent="0.2">
      <c r="A14" s="10" t="s">
        <v>300</v>
      </c>
      <c r="B14" s="74" t="s">
        <v>301</v>
      </c>
      <c r="C14">
        <f t="shared" ref="C14:AH14" si="6">IF(C9=0,AVERAGEIF($C9:$AH9,"&lt;&gt;0"),C9)</f>
        <v>0.308</v>
      </c>
      <c r="D14">
        <f t="shared" si="6"/>
        <v>0.3095</v>
      </c>
      <c r="E14">
        <f t="shared" si="6"/>
        <v>0.36</v>
      </c>
      <c r="F14">
        <f t="shared" si="6"/>
        <v>0.36066666666666669</v>
      </c>
      <c r="G14">
        <f t="shared" si="6"/>
        <v>0.35899999999999999</v>
      </c>
      <c r="H14">
        <f t="shared" si="6"/>
        <v>0.35799999999999998</v>
      </c>
      <c r="I14">
        <f t="shared" si="6"/>
        <v>0.36333333333333329</v>
      </c>
      <c r="J14">
        <f t="shared" si="6"/>
        <v>0.36499999999999999</v>
      </c>
      <c r="K14">
        <f t="shared" si="6"/>
        <v>0.35666666666666658</v>
      </c>
      <c r="L14">
        <f t="shared" si="6"/>
        <v>0.35299999999999998</v>
      </c>
      <c r="M14">
        <f t="shared" si="6"/>
        <v>0.34566666666666662</v>
      </c>
      <c r="N14">
        <f t="shared" si="6"/>
        <v>0.33833333333333332</v>
      </c>
      <c r="O14">
        <f t="shared" si="6"/>
        <v>0.33600000000000002</v>
      </c>
      <c r="P14">
        <f t="shared" si="6"/>
        <v>0.33300000000000002</v>
      </c>
      <c r="Q14">
        <f t="shared" si="6"/>
        <v>0.33233333333333331</v>
      </c>
      <c r="R14">
        <f t="shared" si="6"/>
        <v>0.33666666666666673</v>
      </c>
      <c r="S14">
        <f t="shared" si="6"/>
        <v>0.34200000000000003</v>
      </c>
      <c r="T14">
        <f t="shared" si="6"/>
        <v>0.34499999999999997</v>
      </c>
      <c r="U14">
        <f t="shared" si="6"/>
        <v>0.34766666666666662</v>
      </c>
      <c r="V14">
        <f t="shared" si="6"/>
        <v>0.35033333333333327</v>
      </c>
      <c r="W14">
        <f t="shared" si="6"/>
        <v>0.35299999999999998</v>
      </c>
      <c r="X14">
        <f t="shared" si="6"/>
        <v>0.35599999999999998</v>
      </c>
      <c r="Y14">
        <f t="shared" si="6"/>
        <v>0.35799999999999998</v>
      </c>
      <c r="Z14">
        <f t="shared" si="6"/>
        <v>0.35966666666666658</v>
      </c>
      <c r="AA14">
        <f t="shared" si="6"/>
        <v>0.36166666666666658</v>
      </c>
      <c r="AB14">
        <f t="shared" si="6"/>
        <v>0.36366666666666658</v>
      </c>
      <c r="AC14">
        <f t="shared" si="6"/>
        <v>0.36566666666666658</v>
      </c>
      <c r="AD14">
        <f t="shared" si="6"/>
        <v>0.36833333333333329</v>
      </c>
      <c r="AE14">
        <f t="shared" si="6"/>
        <v>0.371</v>
      </c>
      <c r="AF14">
        <f t="shared" si="6"/>
        <v>0.37400000000000011</v>
      </c>
      <c r="AG14">
        <f t="shared" si="6"/>
        <v>0.37666666666666671</v>
      </c>
      <c r="AH14">
        <f t="shared" si="6"/>
        <v>0.38000000000000012</v>
      </c>
    </row>
    <row r="15" spans="1:35" ht="15" customHeight="1" x14ac:dyDescent="0.2">
      <c r="A15" s="10"/>
      <c r="B15" s="74"/>
    </row>
    <row r="16" spans="1:35" ht="15" customHeight="1" x14ac:dyDescent="0.2">
      <c r="A16" s="10"/>
      <c r="B16" s="58"/>
    </row>
    <row r="17" spans="1:44" x14ac:dyDescent="0.15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15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15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15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15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15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15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15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15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15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15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15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15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15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15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15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15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15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15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15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15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15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15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15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15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15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15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15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15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15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15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15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15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15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15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15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15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15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15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15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15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15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15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15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15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15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15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15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15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15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15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15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15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15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15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15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15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15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15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15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15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15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15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15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15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15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15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15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15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15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15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15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15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15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15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15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15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15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15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15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15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15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15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15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15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15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15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15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15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15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15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15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15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15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15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15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15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15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15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15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15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15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15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15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15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15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15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15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15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15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15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15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15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15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15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15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15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15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15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15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15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15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15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15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15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15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15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15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15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15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15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15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15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15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15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15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15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15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15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15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15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15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15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15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15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15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15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15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15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15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15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15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15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15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15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15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15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15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15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15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15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15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15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15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15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15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15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15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15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15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15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15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15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15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15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15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15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15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15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15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15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15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15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15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15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15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15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15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15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15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15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15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15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15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15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15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15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15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15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15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15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15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15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15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15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15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15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15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15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15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15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15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15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15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15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15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15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15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15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15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15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15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15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15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15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15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15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15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15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15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15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15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15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15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15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15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15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15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15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15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15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15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15">
      <c r="A259" s="74" t="s">
        <v>65</v>
      </c>
      <c r="B259" s="74" t="s">
        <v>65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15">
      <c r="A260" s="74" t="s">
        <v>65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15">
      <c r="A261" s="74" t="s">
        <v>65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15">
      <c r="A262" s="74" t="s">
        <v>65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15">
      <c r="A263" s="74" t="s">
        <v>65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15">
      <c r="A264" s="74" t="s">
        <v>65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15">
      <c r="A265" s="74" t="s">
        <v>65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15">
      <c r="A266" s="74" t="s">
        <v>65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15">
      <c r="A267" s="74" t="s">
        <v>65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15">
      <c r="A268" s="74" t="s">
        <v>65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15">
      <c r="A269" s="74" t="s">
        <v>65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15">
      <c r="A270" s="74" t="s">
        <v>65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15">
      <c r="A271" s="74" t="s">
        <v>65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15">
      <c r="A272" s="74" t="s">
        <v>65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15">
      <c r="A273" s="74" t="s">
        <v>65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15">
      <c r="A274" s="74" t="s">
        <v>62</v>
      </c>
      <c r="B274" s="74" t="s">
        <v>62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15">
      <c r="A275" s="74" t="s">
        <v>62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15">
      <c r="A276" s="74" t="s">
        <v>62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15">
      <c r="A277" s="74" t="s">
        <v>62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15">
      <c r="A278" s="74" t="s">
        <v>62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15">
      <c r="A279" s="74" t="s">
        <v>62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15">
      <c r="A280" s="74" t="s">
        <v>62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15">
      <c r="A281" s="74" t="s">
        <v>62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15">
      <c r="A282" s="74" t="s">
        <v>62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15">
      <c r="A283" s="74" t="s">
        <v>62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15">
      <c r="A284" s="74" t="s">
        <v>62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15">
      <c r="A285" s="74" t="s">
        <v>62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15">
      <c r="A286" s="74" t="s">
        <v>62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15">
      <c r="A287" s="74" t="s">
        <v>62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15">
      <c r="A288" s="74" t="s">
        <v>62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15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15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15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15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15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15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15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15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15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15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15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15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15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15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15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15">
      <c r="A304" s="74" t="s">
        <v>67</v>
      </c>
      <c r="B304" s="74" t="s">
        <v>67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15">
      <c r="A305" s="74" t="s">
        <v>67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15">
      <c r="A306" s="74" t="s">
        <v>67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15">
      <c r="A307" s="74" t="s">
        <v>67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15">
      <c r="A308" s="74" t="s">
        <v>67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15">
      <c r="A309" s="74" t="s">
        <v>67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15">
      <c r="A310" s="74" t="s">
        <v>67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15">
      <c r="A311" s="74" t="s">
        <v>67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15">
      <c r="A312" s="74" t="s">
        <v>67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15">
      <c r="A313" s="74" t="s">
        <v>67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15">
      <c r="A314" s="74" t="s">
        <v>67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15">
      <c r="A315" s="74" t="s">
        <v>67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15">
      <c r="A316" s="74" t="s">
        <v>67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15">
      <c r="A317" s="74" t="s">
        <v>67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15">
      <c r="A318" s="74" t="s">
        <v>67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15">
      <c r="A319" s="74" t="s">
        <v>70</v>
      </c>
      <c r="B319" s="74" t="s">
        <v>70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15">
      <c r="A320" s="74" t="s">
        <v>70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15">
      <c r="A321" s="74" t="s">
        <v>70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15">
      <c r="A322" s="74" t="s">
        <v>70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15">
      <c r="A323" s="74" t="s">
        <v>70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15">
      <c r="A324" s="74" t="s">
        <v>70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15">
      <c r="A325" s="74" t="s">
        <v>70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15">
      <c r="A326" s="74" t="s">
        <v>70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15">
      <c r="A327" s="74" t="s">
        <v>70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15">
      <c r="A328" s="74" t="s">
        <v>70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15">
      <c r="A329" s="74" t="s">
        <v>70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15">
      <c r="A330" s="74" t="s">
        <v>70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15">
      <c r="A331" s="74" t="s">
        <v>70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15">
      <c r="A332" s="74" t="s">
        <v>70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15">
      <c r="A333" s="74" t="s">
        <v>70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15">
      <c r="A334" s="74" t="s">
        <v>76</v>
      </c>
      <c r="B334" s="74" t="s">
        <v>76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15">
      <c r="A335" s="74" t="s">
        <v>76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15">
      <c r="A336" s="74" t="s">
        <v>76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15">
      <c r="A337" s="74" t="s">
        <v>76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15">
      <c r="A338" s="74" t="s">
        <v>76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15">
      <c r="A339" s="74" t="s">
        <v>76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15">
      <c r="A340" s="74" t="s">
        <v>76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15">
      <c r="A341" s="74" t="s">
        <v>76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15">
      <c r="A342" s="74" t="s">
        <v>76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15">
      <c r="A343" s="74" t="s">
        <v>76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15">
      <c r="A344" s="74" t="s">
        <v>76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15">
      <c r="A345" s="74" t="s">
        <v>76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15">
      <c r="A346" s="74" t="s">
        <v>76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15">
      <c r="A347" s="74" t="s">
        <v>76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15">
      <c r="A348" s="74" t="s">
        <v>76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15">
      <c r="A349" s="74" t="s">
        <v>73</v>
      </c>
      <c r="B349" s="74" t="s">
        <v>73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15">
      <c r="A350" s="74" t="s">
        <v>73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15">
      <c r="A351" s="74" t="s">
        <v>73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15">
      <c r="A352" s="74" t="s">
        <v>73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15">
      <c r="A353" s="74" t="s">
        <v>73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15">
      <c r="A354" s="74" t="s">
        <v>73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15">
      <c r="A355" s="74" t="s">
        <v>73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15">
      <c r="A356" s="74" t="s">
        <v>73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15">
      <c r="A357" s="74" t="s">
        <v>73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15">
      <c r="A358" s="74" t="s">
        <v>73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15">
      <c r="A359" s="74" t="s">
        <v>73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15">
      <c r="A360" s="74" t="s">
        <v>73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15">
      <c r="A361" s="74" t="s">
        <v>73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15">
      <c r="A362" s="74" t="s">
        <v>73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15">
      <c r="A363" s="74" t="s">
        <v>73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15">
      <c r="A364" s="74" t="s">
        <v>79</v>
      </c>
      <c r="B364" s="74" t="s">
        <v>79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15">
      <c r="A365" s="74" t="s">
        <v>79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15">
      <c r="A366" s="74" t="s">
        <v>79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15">
      <c r="A367" s="74" t="s">
        <v>79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15">
      <c r="A368" s="74" t="s">
        <v>79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15">
      <c r="A369" s="74" t="s">
        <v>79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15">
      <c r="A370" s="74" t="s">
        <v>79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15">
      <c r="A371" s="74" t="s">
        <v>79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15">
      <c r="A372" s="74" t="s">
        <v>79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15">
      <c r="A373" s="74" t="s">
        <v>79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15">
      <c r="A374" s="74" t="s">
        <v>79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15">
      <c r="A375" s="74" t="s">
        <v>79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15">
      <c r="A376" s="74" t="s">
        <v>79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15">
      <c r="A377" s="74" t="s">
        <v>79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15">
      <c r="A378" s="74" t="s">
        <v>79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15">
      <c r="A379" s="74" t="s">
        <v>98</v>
      </c>
      <c r="B379" s="74" t="s">
        <v>98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15">
      <c r="A380" s="74" t="s">
        <v>98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15">
      <c r="A381" s="74" t="s">
        <v>98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15">
      <c r="A382" s="74" t="s">
        <v>98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15">
      <c r="A383" s="74" t="s">
        <v>98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15">
      <c r="A384" s="74" t="s">
        <v>98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15">
      <c r="A385" s="74" t="s">
        <v>98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15">
      <c r="A386" s="74" t="s">
        <v>98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15">
      <c r="A387" s="74" t="s">
        <v>98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15">
      <c r="A388" s="74" t="s">
        <v>98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15">
      <c r="A389" s="74" t="s">
        <v>98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15">
      <c r="A390" s="74" t="s">
        <v>98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15">
      <c r="A391" s="74" t="s">
        <v>98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15">
      <c r="A392" s="74" t="s">
        <v>98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15">
      <c r="A393" s="74" t="s">
        <v>98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15">
      <c r="A394" s="74" t="s">
        <v>101</v>
      </c>
      <c r="B394" s="74" t="s">
        <v>101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15">
      <c r="A395" s="74" t="s">
        <v>101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15">
      <c r="A396" s="74" t="s">
        <v>101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15">
      <c r="A397" s="74" t="s">
        <v>101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15">
      <c r="A398" s="74" t="s">
        <v>101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15">
      <c r="A399" s="74" t="s">
        <v>101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15">
      <c r="A400" s="74" t="s">
        <v>101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15">
      <c r="A401" s="74" t="s">
        <v>101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15">
      <c r="A402" s="74" t="s">
        <v>101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15">
      <c r="A403" s="74" t="s">
        <v>101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15">
      <c r="A404" s="74" t="s">
        <v>101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15">
      <c r="A405" s="74" t="s">
        <v>101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15">
      <c r="A406" s="74" t="s">
        <v>101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15">
      <c r="A407" s="74" t="s">
        <v>101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15">
      <c r="A408" s="74" t="s">
        <v>101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15">
      <c r="A409" s="74" t="s">
        <v>81</v>
      </c>
      <c r="B409" s="74" t="s">
        <v>81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15">
      <c r="A410" s="74" t="s">
        <v>81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15">
      <c r="A411" s="74" t="s">
        <v>81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15">
      <c r="A412" s="74" t="s">
        <v>81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15">
      <c r="A413" s="74" t="s">
        <v>81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15">
      <c r="A414" s="74" t="s">
        <v>81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15">
      <c r="A415" s="74" t="s">
        <v>81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15">
      <c r="A416" s="74" t="s">
        <v>81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15">
      <c r="A417" s="74" t="s">
        <v>81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15">
      <c r="A418" s="74" t="s">
        <v>81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15">
      <c r="A419" s="74" t="s">
        <v>81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15">
      <c r="A420" s="74" t="s">
        <v>81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15">
      <c r="A421" s="74" t="s">
        <v>81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15">
      <c r="A422" s="74" t="s">
        <v>81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15">
      <c r="A423" s="74" t="s">
        <v>81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15">
      <c r="A424" s="74" t="s">
        <v>87</v>
      </c>
      <c r="B424" s="74" t="s">
        <v>87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15">
      <c r="A425" s="74" t="s">
        <v>87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15">
      <c r="A426" s="74" t="s">
        <v>87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15">
      <c r="A427" s="74" t="s">
        <v>87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15">
      <c r="A428" s="74" t="s">
        <v>87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15">
      <c r="A429" s="74" t="s">
        <v>87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15">
      <c r="A430" s="74" t="s">
        <v>87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15">
      <c r="A431" s="74" t="s">
        <v>87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15">
      <c r="A432" s="74" t="s">
        <v>87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15">
      <c r="A433" s="74" t="s">
        <v>87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15">
      <c r="A434" s="74" t="s">
        <v>87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15">
      <c r="A435" s="74" t="s">
        <v>87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15">
      <c r="A436" s="74" t="s">
        <v>87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15">
      <c r="A437" s="74" t="s">
        <v>87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15">
      <c r="A438" s="74" t="s">
        <v>87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15">
      <c r="A439" s="74" t="s">
        <v>90</v>
      </c>
      <c r="B439" s="74" t="s">
        <v>90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15">
      <c r="A440" s="74" t="s">
        <v>90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15">
      <c r="A441" s="74" t="s">
        <v>90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15">
      <c r="A442" s="74" t="s">
        <v>90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15">
      <c r="A443" s="74" t="s">
        <v>90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15">
      <c r="A444" s="74" t="s">
        <v>90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15">
      <c r="A445" s="74" t="s">
        <v>90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15">
      <c r="A446" s="74" t="s">
        <v>90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15">
      <c r="A447" s="74" t="s">
        <v>90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15">
      <c r="A448" s="74" t="s">
        <v>90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15">
      <c r="A449" s="74" t="s">
        <v>90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15">
      <c r="A450" s="74" t="s">
        <v>90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15">
      <c r="A451" s="74" t="s">
        <v>90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15">
      <c r="A452" s="74" t="s">
        <v>90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15">
      <c r="A453" s="74" t="s">
        <v>90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15">
      <c r="A454" s="74" t="s">
        <v>92</v>
      </c>
      <c r="B454" s="74" t="s">
        <v>92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15">
      <c r="A455" s="74" t="s">
        <v>92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15">
      <c r="A456" s="74" t="s">
        <v>92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15">
      <c r="A457" s="74" t="s">
        <v>92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15">
      <c r="A458" s="74" t="s">
        <v>92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15">
      <c r="A459" s="74" t="s">
        <v>92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15">
      <c r="A460" s="74" t="s">
        <v>92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15">
      <c r="A461" s="74" t="s">
        <v>92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15">
      <c r="A462" s="74" t="s">
        <v>92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15">
      <c r="A463" s="74" t="s">
        <v>92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15">
      <c r="A464" s="74" t="s">
        <v>92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15">
      <c r="A465" s="74" t="s">
        <v>92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15">
      <c r="A466" s="74" t="s">
        <v>92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15">
      <c r="A467" s="74" t="s">
        <v>92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15">
      <c r="A468" s="74" t="s">
        <v>92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15">
      <c r="A469" s="74" t="s">
        <v>84</v>
      </c>
      <c r="B469" s="74" t="s">
        <v>84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15">
      <c r="A470" s="74" t="s">
        <v>84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15">
      <c r="A471" s="74" t="s">
        <v>84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15">
      <c r="A472" s="74" t="s">
        <v>84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15">
      <c r="A473" s="74" t="s">
        <v>84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15">
      <c r="A474" s="74" t="s">
        <v>84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15">
      <c r="A475" s="74" t="s">
        <v>84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15">
      <c r="A476" s="74" t="s">
        <v>84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15">
      <c r="A477" s="74" t="s">
        <v>84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15">
      <c r="A478" s="74" t="s">
        <v>84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15">
      <c r="A479" s="74" t="s">
        <v>84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15">
      <c r="A480" s="74" t="s">
        <v>84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15">
      <c r="A481" s="74" t="s">
        <v>84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15">
      <c r="A482" s="74" t="s">
        <v>84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15">
      <c r="A483" s="74" t="s">
        <v>84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15">
      <c r="A484" s="74" t="s">
        <v>95</v>
      </c>
      <c r="B484" s="74" t="s">
        <v>95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15">
      <c r="A485" s="74" t="s">
        <v>95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15">
      <c r="A486" s="74" t="s">
        <v>95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15">
      <c r="A487" s="74" t="s">
        <v>95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15">
      <c r="A488" s="74" t="s">
        <v>95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15">
      <c r="A489" s="74" t="s">
        <v>95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15">
      <c r="A490" s="74" t="s">
        <v>95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15">
      <c r="A491" s="74" t="s">
        <v>95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15">
      <c r="A492" s="74" t="s">
        <v>95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15">
      <c r="A493" s="74" t="s">
        <v>95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15">
      <c r="A494" s="74" t="s">
        <v>95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15">
      <c r="A495" s="74" t="s">
        <v>95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15">
      <c r="A496" s="74" t="s">
        <v>95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15">
      <c r="A497" s="74" t="s">
        <v>95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15">
      <c r="A498" s="74" t="s">
        <v>95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15">
      <c r="A499" s="74" t="s">
        <v>103</v>
      </c>
      <c r="B499" s="74" t="s">
        <v>103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15">
      <c r="A500" s="74" t="s">
        <v>103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15">
      <c r="A501" s="74" t="s">
        <v>103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15">
      <c r="A502" s="74" t="s">
        <v>103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15">
      <c r="A503" s="74" t="s">
        <v>103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15">
      <c r="A504" s="74" t="s">
        <v>103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15">
      <c r="A505" s="74" t="s">
        <v>103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15">
      <c r="A506" s="74" t="s">
        <v>103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15">
      <c r="A507" s="74" t="s">
        <v>103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15">
      <c r="A508" s="74" t="s">
        <v>103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15">
      <c r="A509" s="74" t="s">
        <v>103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15">
      <c r="A510" s="74" t="s">
        <v>103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15">
      <c r="A511" s="74" t="s">
        <v>103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15">
      <c r="A512" s="74" t="s">
        <v>103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15">
      <c r="A513" s="74" t="s">
        <v>103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15">
      <c r="A514" s="74" t="s">
        <v>106</v>
      </c>
      <c r="B514" s="74" t="s">
        <v>106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15">
      <c r="A515" s="74" t="s">
        <v>106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15">
      <c r="A516" s="74" t="s">
        <v>106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15">
      <c r="A517" s="74" t="s">
        <v>106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15">
      <c r="A518" s="74" t="s">
        <v>106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15">
      <c r="A519" s="74" t="s">
        <v>106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15">
      <c r="A520" s="74" t="s">
        <v>106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15">
      <c r="A521" s="74" t="s">
        <v>106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15">
      <c r="A522" s="74" t="s">
        <v>106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15">
      <c r="A523" s="74" t="s">
        <v>106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15">
      <c r="A524" s="74" t="s">
        <v>106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15">
      <c r="A525" s="74" t="s">
        <v>106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15">
      <c r="A526" s="74" t="s">
        <v>106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15">
      <c r="A527" s="74" t="s">
        <v>106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15">
      <c r="A528" s="74" t="s">
        <v>106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15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15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15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15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15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15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15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15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15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15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15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15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15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15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15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15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15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15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15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15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15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15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15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15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15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15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15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15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15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15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15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15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15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15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15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15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15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15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15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15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15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15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15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15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15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15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15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15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15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15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15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15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15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15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15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15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15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15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15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15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15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15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15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15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15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15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15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15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15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15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15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15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15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15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15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15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15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15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15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15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15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15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15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15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15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15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15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15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15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15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15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15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15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15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15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15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15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15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15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15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15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15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15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15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15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15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15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15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15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15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15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15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15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15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15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15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15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15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15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15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15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15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15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15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15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15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15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15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15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15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15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15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15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15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15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15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15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15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15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15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15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15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15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15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15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15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15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15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15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15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15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15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15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15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15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15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15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15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15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15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15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15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15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15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15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15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15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15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15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15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15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15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15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15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15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15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15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15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15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15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15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15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15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15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15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15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15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15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15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15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15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15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15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15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15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15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15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15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15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15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15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15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15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15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15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15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15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15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15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15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15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1" width="22.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v>0.502</v>
      </c>
      <c r="C2" s="57">
        <v>0.502</v>
      </c>
      <c r="D2" s="57">
        <v>0.502</v>
      </c>
      <c r="E2" s="57">
        <v>0.502</v>
      </c>
      <c r="F2" s="57">
        <v>0.502</v>
      </c>
      <c r="G2" s="57">
        <v>0.502</v>
      </c>
      <c r="H2" s="57">
        <v>0.502</v>
      </c>
      <c r="I2" s="57">
        <v>0.502</v>
      </c>
      <c r="J2" s="57">
        <v>0.502</v>
      </c>
      <c r="K2" s="57">
        <v>0.502</v>
      </c>
      <c r="L2" s="57">
        <v>0.502</v>
      </c>
      <c r="M2" s="57">
        <v>0.502</v>
      </c>
      <c r="N2" s="57">
        <v>0.502</v>
      </c>
      <c r="O2" s="57">
        <v>0.502</v>
      </c>
      <c r="P2" s="57">
        <v>0.502</v>
      </c>
      <c r="Q2" s="57">
        <v>0.502</v>
      </c>
      <c r="R2" s="57">
        <v>0.502</v>
      </c>
      <c r="S2" s="57">
        <v>0.502</v>
      </c>
      <c r="T2" s="57">
        <v>0.502</v>
      </c>
      <c r="U2" s="57">
        <v>0.502</v>
      </c>
      <c r="V2" s="57">
        <v>0.502</v>
      </c>
      <c r="W2" s="57">
        <v>0.502</v>
      </c>
      <c r="X2" s="57">
        <v>0.502</v>
      </c>
      <c r="Y2" s="57">
        <v>0.502</v>
      </c>
      <c r="Z2" s="57">
        <v>0.502</v>
      </c>
      <c r="AA2" s="57">
        <v>0.502</v>
      </c>
      <c r="AB2" s="57">
        <v>0.502</v>
      </c>
      <c r="AC2" s="57">
        <v>0.502</v>
      </c>
      <c r="AD2" s="57">
        <v>0.502</v>
      </c>
      <c r="AE2" s="57">
        <v>0.502</v>
      </c>
      <c r="AF2" s="57">
        <v>0.502</v>
      </c>
      <c r="AG2" s="57">
        <v>0.502</v>
      </c>
      <c r="AH2" s="57">
        <v>0.502</v>
      </c>
      <c r="AI2" s="57">
        <v>0.502</v>
      </c>
      <c r="AJ2" s="57">
        <v>0.502</v>
      </c>
    </row>
    <row r="3" spans="1:36" ht="14.5" customHeight="1" x14ac:dyDescent="0.2">
      <c r="A3" s="10" t="s">
        <v>318</v>
      </c>
      <c r="B3" s="57">
        <v>0.69099999999999995</v>
      </c>
      <c r="C3" s="57">
        <v>0.69099999999999995</v>
      </c>
      <c r="D3" s="57">
        <v>0.69099999999999995</v>
      </c>
      <c r="E3" s="57">
        <v>0.69099999999999995</v>
      </c>
      <c r="F3" s="57">
        <v>0.69099999999999995</v>
      </c>
      <c r="G3" s="57">
        <v>0.69099999999999995</v>
      </c>
      <c r="H3" s="57">
        <v>0.69099999999999995</v>
      </c>
      <c r="I3" s="57">
        <v>0.69099999999999995</v>
      </c>
      <c r="J3" s="57">
        <v>0.69099999999999995</v>
      </c>
      <c r="K3" s="57">
        <v>0.69099999999999995</v>
      </c>
      <c r="L3" s="57">
        <v>0.69099999999999995</v>
      </c>
      <c r="M3" s="57">
        <v>0.69099999999999995</v>
      </c>
      <c r="N3" s="57">
        <v>0.69099999999999995</v>
      </c>
      <c r="O3" s="57">
        <v>0.69099999999999995</v>
      </c>
      <c r="P3" s="57">
        <v>0.69099999999999995</v>
      </c>
      <c r="Q3" s="57">
        <v>0.69099999999999995</v>
      </c>
      <c r="R3" s="57">
        <v>0.69099999999999995</v>
      </c>
      <c r="S3" s="57">
        <v>0.69099999999999995</v>
      </c>
      <c r="T3" s="57">
        <v>0.69099999999999995</v>
      </c>
      <c r="U3" s="57">
        <v>0.69099999999999995</v>
      </c>
      <c r="V3" s="57">
        <v>0.69099999999999995</v>
      </c>
      <c r="W3" s="57">
        <v>0.69099999999999995</v>
      </c>
      <c r="X3" s="57">
        <v>0.69099999999999995</v>
      </c>
      <c r="Y3" s="57">
        <v>0.69099999999999995</v>
      </c>
      <c r="Z3" s="57">
        <v>0.69099999999999995</v>
      </c>
      <c r="AA3" s="57">
        <v>0.69099999999999995</v>
      </c>
      <c r="AB3" s="57">
        <v>0.69099999999999995</v>
      </c>
      <c r="AC3" s="57">
        <v>0.69099999999999995</v>
      </c>
      <c r="AD3" s="57">
        <v>0.69099999999999995</v>
      </c>
      <c r="AE3" s="57">
        <v>0.69099999999999995</v>
      </c>
      <c r="AF3" s="57">
        <v>0.69099999999999995</v>
      </c>
      <c r="AG3" s="57">
        <v>0.69099999999999995</v>
      </c>
      <c r="AH3" s="57">
        <v>0.69099999999999995</v>
      </c>
      <c r="AI3" s="57">
        <v>0.69099999999999995</v>
      </c>
      <c r="AJ3" s="57">
        <v>0.69099999999999995</v>
      </c>
    </row>
    <row r="4" spans="1:36" ht="14.5" customHeight="1" x14ac:dyDescent="0.2">
      <c r="A4" s="10" t="s">
        <v>319</v>
      </c>
      <c r="B4" s="57">
        <v>0.81100000000000005</v>
      </c>
      <c r="C4" s="57">
        <v>0.81100000000000005</v>
      </c>
      <c r="D4" s="57">
        <v>0.81100000000000005</v>
      </c>
      <c r="E4" s="57">
        <v>0.81100000000000005</v>
      </c>
      <c r="F4" s="57">
        <v>0.81100000000000005</v>
      </c>
      <c r="G4" s="57">
        <v>0.81100000000000005</v>
      </c>
      <c r="H4" s="57">
        <v>0.81100000000000005</v>
      </c>
      <c r="I4" s="57">
        <v>0.81100000000000005</v>
      </c>
      <c r="J4" s="57">
        <v>0.81100000000000005</v>
      </c>
      <c r="K4" s="57">
        <v>0.81100000000000005</v>
      </c>
      <c r="L4" s="57">
        <v>0.81100000000000005</v>
      </c>
      <c r="M4" s="57">
        <v>0.81100000000000005</v>
      </c>
      <c r="N4" s="57">
        <v>0.81100000000000005</v>
      </c>
      <c r="O4" s="57">
        <v>0.81100000000000005</v>
      </c>
      <c r="P4" s="57">
        <v>0.81100000000000005</v>
      </c>
      <c r="Q4" s="57">
        <v>0.81100000000000005</v>
      </c>
      <c r="R4" s="57">
        <v>0.81100000000000005</v>
      </c>
      <c r="S4" s="57">
        <v>0.81100000000000005</v>
      </c>
      <c r="T4" s="57">
        <v>0.81100000000000005</v>
      </c>
      <c r="U4" s="57">
        <v>0.81100000000000005</v>
      </c>
      <c r="V4" s="57">
        <v>0.81100000000000005</v>
      </c>
      <c r="W4" s="57">
        <v>0.81100000000000005</v>
      </c>
      <c r="X4" s="57">
        <v>0.81100000000000005</v>
      </c>
      <c r="Y4" s="57">
        <v>0.81100000000000005</v>
      </c>
      <c r="Z4" s="57">
        <v>0.81100000000000005</v>
      </c>
      <c r="AA4" s="57">
        <v>0.81100000000000005</v>
      </c>
      <c r="AB4" s="57">
        <v>0.81100000000000005</v>
      </c>
      <c r="AC4" s="57">
        <v>0.81100000000000005</v>
      </c>
      <c r="AD4" s="57">
        <v>0.81100000000000005</v>
      </c>
      <c r="AE4" s="57">
        <v>0.81100000000000005</v>
      </c>
      <c r="AF4" s="57">
        <v>0.81100000000000005</v>
      </c>
      <c r="AG4" s="57">
        <v>0.81100000000000005</v>
      </c>
      <c r="AH4" s="57">
        <v>0.81100000000000005</v>
      </c>
      <c r="AI4" s="57">
        <v>0.81100000000000005</v>
      </c>
      <c r="AJ4" s="57">
        <v>0.81100000000000005</v>
      </c>
    </row>
    <row r="5" spans="1:36" ht="14.5" customHeight="1" x14ac:dyDescent="0.2">
      <c r="A5" s="10" t="s">
        <v>320</v>
      </c>
      <c r="B5" s="57">
        <v>0.41599999999999998</v>
      </c>
      <c r="C5" s="57">
        <v>0.41599999999999998</v>
      </c>
      <c r="D5" s="57">
        <v>0.41599999999999998</v>
      </c>
      <c r="E5" s="57">
        <v>0.41599999999999998</v>
      </c>
      <c r="F5" s="57">
        <v>0.41599999999999998</v>
      </c>
      <c r="G5" s="57">
        <v>0.41599999999999998</v>
      </c>
      <c r="H5" s="57">
        <v>0.41599999999999998</v>
      </c>
      <c r="I5" s="57">
        <v>0.41599999999999998</v>
      </c>
      <c r="J5" s="57">
        <v>0.41599999999999998</v>
      </c>
      <c r="K5" s="57">
        <v>0.41599999999999998</v>
      </c>
      <c r="L5" s="57">
        <v>0.41599999999999998</v>
      </c>
      <c r="M5" s="57">
        <v>0.41599999999999998</v>
      </c>
      <c r="N5" s="57">
        <v>0.41599999999999998</v>
      </c>
      <c r="O5" s="57">
        <v>0.41599999999999998</v>
      </c>
      <c r="P5" s="57">
        <v>0.41599999999999998</v>
      </c>
      <c r="Q5" s="57">
        <v>0.41599999999999998</v>
      </c>
      <c r="R5" s="57">
        <v>0.41599999999999998</v>
      </c>
      <c r="S5" s="57">
        <v>0.41599999999999998</v>
      </c>
      <c r="T5" s="57">
        <v>0.41599999999999998</v>
      </c>
      <c r="U5" s="57">
        <v>0.41599999999999998</v>
      </c>
      <c r="V5" s="57">
        <v>0.41599999999999998</v>
      </c>
      <c r="W5" s="57">
        <v>0.41599999999999998</v>
      </c>
      <c r="X5" s="57">
        <v>0.41599999999999998</v>
      </c>
      <c r="Y5" s="57">
        <v>0.41599999999999998</v>
      </c>
      <c r="Z5" s="57">
        <v>0.41599999999999998</v>
      </c>
      <c r="AA5" s="57">
        <v>0.41599999999999998</v>
      </c>
      <c r="AB5" s="57">
        <v>0.41599999999999998</v>
      </c>
      <c r="AC5" s="57">
        <v>0.41599999999999998</v>
      </c>
      <c r="AD5" s="57">
        <v>0.41599999999999998</v>
      </c>
      <c r="AE5" s="57">
        <v>0.41599999999999998</v>
      </c>
      <c r="AF5" s="57">
        <v>0.41599999999999998</v>
      </c>
      <c r="AG5" s="57">
        <v>0.41599999999999998</v>
      </c>
      <c r="AH5" s="57">
        <v>0.41599999999999998</v>
      </c>
      <c r="AI5" s="57">
        <v>0.41599999999999998</v>
      </c>
      <c r="AJ5" s="57">
        <v>0.41599999999999998</v>
      </c>
    </row>
    <row r="6" spans="1:36" ht="14.5" customHeight="1" x14ac:dyDescent="0.2">
      <c r="A6" s="10" t="s">
        <v>300</v>
      </c>
      <c r="B6" s="57">
        <v>0.23</v>
      </c>
      <c r="C6" s="57">
        <v>0.23</v>
      </c>
      <c r="D6" s="57">
        <v>0.23</v>
      </c>
      <c r="E6" s="57">
        <v>0.23</v>
      </c>
      <c r="F6" s="57">
        <v>0.23</v>
      </c>
      <c r="G6" s="57">
        <v>0.23</v>
      </c>
      <c r="H6" s="57">
        <v>0.23</v>
      </c>
      <c r="I6" s="57">
        <v>0.23</v>
      </c>
      <c r="J6" s="57">
        <v>0.23</v>
      </c>
      <c r="K6" s="57">
        <v>0.23</v>
      </c>
      <c r="L6" s="57">
        <v>0.23</v>
      </c>
      <c r="M6" s="57">
        <v>0.23</v>
      </c>
      <c r="N6" s="57">
        <v>0.23</v>
      </c>
      <c r="O6" s="57">
        <v>0.23</v>
      </c>
      <c r="P6" s="57">
        <v>0.23</v>
      </c>
      <c r="Q6" s="57">
        <v>0.23</v>
      </c>
      <c r="R6" s="57">
        <v>0.23</v>
      </c>
      <c r="S6" s="57">
        <v>0.23</v>
      </c>
      <c r="T6" s="57">
        <v>0.23</v>
      </c>
      <c r="U6" s="57">
        <v>0.23</v>
      </c>
      <c r="V6" s="57">
        <v>0.23</v>
      </c>
      <c r="W6" s="57">
        <v>0.23</v>
      </c>
      <c r="X6" s="57">
        <v>0.23</v>
      </c>
      <c r="Y6" s="57">
        <v>0.23</v>
      </c>
      <c r="Z6" s="57">
        <v>0.23</v>
      </c>
      <c r="AA6" s="57">
        <v>0.23</v>
      </c>
      <c r="AB6" s="57">
        <v>0.23</v>
      </c>
      <c r="AC6" s="57">
        <v>0.23</v>
      </c>
      <c r="AD6" s="57">
        <v>0.23</v>
      </c>
      <c r="AE6" s="57">
        <v>0.23</v>
      </c>
      <c r="AF6" s="57">
        <v>0.23</v>
      </c>
      <c r="AG6" s="57">
        <v>0.23</v>
      </c>
      <c r="AH6" s="57">
        <v>0.23</v>
      </c>
      <c r="AI6" s="57">
        <v>0.23</v>
      </c>
      <c r="AJ6" s="57">
        <v>0.23</v>
      </c>
    </row>
    <row r="7" spans="1:36" ht="14.5" customHeight="1" x14ac:dyDescent="0.2">
      <c r="A7" s="10" t="s">
        <v>296</v>
      </c>
      <c r="B7" s="57">
        <v>0.24</v>
      </c>
      <c r="C7" s="57">
        <v>0.24</v>
      </c>
      <c r="D7" s="57">
        <v>0.24</v>
      </c>
      <c r="E7" s="57">
        <v>0.24</v>
      </c>
      <c r="F7" s="57">
        <v>0.24</v>
      </c>
      <c r="G7" s="57">
        <v>0.24</v>
      </c>
      <c r="H7" s="57">
        <v>0.24</v>
      </c>
      <c r="I7" s="57">
        <v>0.24</v>
      </c>
      <c r="J7" s="57">
        <v>0.24</v>
      </c>
      <c r="K7" s="57">
        <v>0.24</v>
      </c>
      <c r="L7" s="57">
        <v>0.24</v>
      </c>
      <c r="M7" s="57">
        <v>0.24</v>
      </c>
      <c r="N7" s="57">
        <v>0.24</v>
      </c>
      <c r="O7" s="57">
        <v>0.24</v>
      </c>
      <c r="P7" s="57">
        <v>0.24</v>
      </c>
      <c r="Q7" s="57">
        <v>0.24</v>
      </c>
      <c r="R7" s="57">
        <v>0.24</v>
      </c>
      <c r="S7" s="57">
        <v>0.24</v>
      </c>
      <c r="T7" s="57">
        <v>0.24</v>
      </c>
      <c r="U7" s="57">
        <v>0.24</v>
      </c>
      <c r="V7" s="57">
        <v>0.24</v>
      </c>
      <c r="W7" s="57">
        <v>0.24</v>
      </c>
      <c r="X7" s="57">
        <v>0.24</v>
      </c>
      <c r="Y7" s="57">
        <v>0.24</v>
      </c>
      <c r="Z7" s="57">
        <v>0.24</v>
      </c>
      <c r="AA7" s="57">
        <v>0.24</v>
      </c>
      <c r="AB7" s="57">
        <v>0.24</v>
      </c>
      <c r="AC7" s="57">
        <v>0.24</v>
      </c>
      <c r="AD7" s="57">
        <v>0.24</v>
      </c>
      <c r="AE7" s="57">
        <v>0.24</v>
      </c>
      <c r="AF7" s="57">
        <v>0.24</v>
      </c>
      <c r="AG7" s="57">
        <v>0.24</v>
      </c>
      <c r="AH7" s="57">
        <v>0.24</v>
      </c>
      <c r="AI7" s="57">
        <v>0.24</v>
      </c>
      <c r="AJ7" s="57">
        <v>0.24</v>
      </c>
    </row>
    <row r="8" spans="1:36" ht="14.5" customHeight="1" x14ac:dyDescent="0.2">
      <c r="A8" s="10" t="s">
        <v>321</v>
      </c>
      <c r="B8" s="57">
        <v>0.217</v>
      </c>
      <c r="C8" s="57">
        <v>0.217</v>
      </c>
      <c r="D8" s="57">
        <v>0.217</v>
      </c>
      <c r="E8" s="57">
        <v>0.217</v>
      </c>
      <c r="F8" s="57">
        <v>0.217</v>
      </c>
      <c r="G8" s="57">
        <v>0.217</v>
      </c>
      <c r="H8" s="57">
        <v>0.217</v>
      </c>
      <c r="I8" s="57">
        <v>0.217</v>
      </c>
      <c r="J8" s="57">
        <v>0.217</v>
      </c>
      <c r="K8" s="57">
        <v>0.217</v>
      </c>
      <c r="L8" s="57">
        <v>0.217</v>
      </c>
      <c r="M8" s="57">
        <v>0.217</v>
      </c>
      <c r="N8" s="57">
        <v>0.217</v>
      </c>
      <c r="O8" s="57">
        <v>0.217</v>
      </c>
      <c r="P8" s="57">
        <v>0.217</v>
      </c>
      <c r="Q8" s="57">
        <v>0.217</v>
      </c>
      <c r="R8" s="57">
        <v>0.217</v>
      </c>
      <c r="S8" s="57">
        <v>0.217</v>
      </c>
      <c r="T8" s="57">
        <v>0.217</v>
      </c>
      <c r="U8" s="57">
        <v>0.217</v>
      </c>
      <c r="V8" s="57">
        <v>0.217</v>
      </c>
      <c r="W8" s="57">
        <v>0.217</v>
      </c>
      <c r="X8" s="57">
        <v>0.217</v>
      </c>
      <c r="Y8" s="57">
        <v>0.217</v>
      </c>
      <c r="Z8" s="57">
        <v>0.217</v>
      </c>
      <c r="AA8" s="57">
        <v>0.217</v>
      </c>
      <c r="AB8" s="57">
        <v>0.217</v>
      </c>
      <c r="AC8" s="57">
        <v>0.217</v>
      </c>
      <c r="AD8" s="57">
        <v>0.217</v>
      </c>
      <c r="AE8" s="57">
        <v>0.217</v>
      </c>
      <c r="AF8" s="57">
        <v>0.217</v>
      </c>
      <c r="AG8" s="57">
        <v>0.217</v>
      </c>
      <c r="AH8" s="57">
        <v>0.217</v>
      </c>
      <c r="AI8" s="57">
        <v>0.217</v>
      </c>
      <c r="AJ8" s="57">
        <v>0.217</v>
      </c>
    </row>
    <row r="9" spans="1:36" ht="14.5" customHeight="1" x14ac:dyDescent="0.2">
      <c r="A9" s="10" t="s">
        <v>322</v>
      </c>
      <c r="B9" s="57">
        <v>0.51800000000000002</v>
      </c>
      <c r="C9" s="57">
        <v>0.51800000000000002</v>
      </c>
      <c r="D9" s="57">
        <v>0.51800000000000002</v>
      </c>
      <c r="E9" s="57">
        <v>0.51800000000000002</v>
      </c>
      <c r="F9" s="57">
        <v>0.51800000000000002</v>
      </c>
      <c r="G9" s="57">
        <v>0.51800000000000002</v>
      </c>
      <c r="H9" s="57">
        <v>0.51800000000000002</v>
      </c>
      <c r="I9" s="57">
        <v>0.51800000000000002</v>
      </c>
      <c r="J9" s="57">
        <v>0.51800000000000002</v>
      </c>
      <c r="K9" s="57">
        <v>0.51800000000000002</v>
      </c>
      <c r="L9" s="57">
        <v>0.51800000000000002</v>
      </c>
      <c r="M9" s="57">
        <v>0.51800000000000002</v>
      </c>
      <c r="N9" s="57">
        <v>0.51800000000000002</v>
      </c>
      <c r="O9" s="57">
        <v>0.51800000000000002</v>
      </c>
      <c r="P9" s="57">
        <v>0.51800000000000002</v>
      </c>
      <c r="Q9" s="57">
        <v>0.51800000000000002</v>
      </c>
      <c r="R9" s="57">
        <v>0.51800000000000002</v>
      </c>
      <c r="S9" s="57">
        <v>0.51800000000000002</v>
      </c>
      <c r="T9" s="57">
        <v>0.51800000000000002</v>
      </c>
      <c r="U9" s="57">
        <v>0.51800000000000002</v>
      </c>
      <c r="V9" s="57">
        <v>0.51800000000000002</v>
      </c>
      <c r="W9" s="57">
        <v>0.51800000000000002</v>
      </c>
      <c r="X9" s="57">
        <v>0.51800000000000002</v>
      </c>
      <c r="Y9" s="57">
        <v>0.51800000000000002</v>
      </c>
      <c r="Z9" s="57">
        <v>0.51800000000000002</v>
      </c>
      <c r="AA9" s="57">
        <v>0.51800000000000002</v>
      </c>
      <c r="AB9" s="57">
        <v>0.51800000000000002</v>
      </c>
      <c r="AC9" s="57">
        <v>0.51800000000000002</v>
      </c>
      <c r="AD9" s="57">
        <v>0.51800000000000002</v>
      </c>
      <c r="AE9" s="57">
        <v>0.51800000000000002</v>
      </c>
      <c r="AF9" s="57">
        <v>0.51800000000000002</v>
      </c>
      <c r="AG9" s="57">
        <v>0.51800000000000002</v>
      </c>
      <c r="AH9" s="57">
        <v>0.51800000000000002</v>
      </c>
      <c r="AI9" s="57">
        <v>0.51800000000000002</v>
      </c>
      <c r="AJ9" s="57">
        <v>0.51800000000000002</v>
      </c>
    </row>
    <row r="10" spans="1:36" ht="14.5" customHeight="1" x14ac:dyDescent="0.2">
      <c r="A10" s="10" t="s">
        <v>323</v>
      </c>
      <c r="B10" s="57">
        <v>0.64200000000000002</v>
      </c>
      <c r="C10" s="57">
        <v>0.64200000000000002</v>
      </c>
      <c r="D10" s="57">
        <v>0.64200000000000002</v>
      </c>
      <c r="E10" s="57">
        <v>0.64200000000000002</v>
      </c>
      <c r="F10" s="57">
        <v>0.64200000000000002</v>
      </c>
      <c r="G10" s="57">
        <v>0.64200000000000002</v>
      </c>
      <c r="H10" s="57">
        <v>0.64200000000000002</v>
      </c>
      <c r="I10" s="57">
        <v>0.64200000000000002</v>
      </c>
      <c r="J10" s="57">
        <v>0.64200000000000002</v>
      </c>
      <c r="K10" s="57">
        <v>0.64200000000000002</v>
      </c>
      <c r="L10" s="57">
        <v>0.64200000000000002</v>
      </c>
      <c r="M10" s="57">
        <v>0.64200000000000002</v>
      </c>
      <c r="N10" s="57">
        <v>0.64200000000000002</v>
      </c>
      <c r="O10" s="57">
        <v>0.64200000000000002</v>
      </c>
      <c r="P10" s="57">
        <v>0.64200000000000002</v>
      </c>
      <c r="Q10" s="57">
        <v>0.64200000000000002</v>
      </c>
      <c r="R10" s="57">
        <v>0.64200000000000002</v>
      </c>
      <c r="S10" s="57">
        <v>0.64200000000000002</v>
      </c>
      <c r="T10" s="57">
        <v>0.64200000000000002</v>
      </c>
      <c r="U10" s="57">
        <v>0.64200000000000002</v>
      </c>
      <c r="V10" s="57">
        <v>0.64200000000000002</v>
      </c>
      <c r="W10" s="57">
        <v>0.64200000000000002</v>
      </c>
      <c r="X10" s="57">
        <v>0.64200000000000002</v>
      </c>
      <c r="Y10" s="57">
        <v>0.64200000000000002</v>
      </c>
      <c r="Z10" s="57">
        <v>0.64200000000000002</v>
      </c>
      <c r="AA10" s="57">
        <v>0.64200000000000002</v>
      </c>
      <c r="AB10" s="57">
        <v>0.64200000000000002</v>
      </c>
      <c r="AC10" s="57">
        <v>0.64200000000000002</v>
      </c>
      <c r="AD10" s="57">
        <v>0.64200000000000002</v>
      </c>
      <c r="AE10" s="57">
        <v>0.64200000000000002</v>
      </c>
      <c r="AF10" s="57">
        <v>0.64200000000000002</v>
      </c>
      <c r="AG10" s="57">
        <v>0.64200000000000002</v>
      </c>
      <c r="AH10" s="57">
        <v>0.64200000000000002</v>
      </c>
      <c r="AI10" s="57">
        <v>0.64200000000000002</v>
      </c>
      <c r="AJ10" s="57">
        <v>0.64200000000000002</v>
      </c>
    </row>
    <row r="11" spans="1:36" ht="14.5" customHeight="1" x14ac:dyDescent="0.2">
      <c r="A11" s="10" t="s">
        <v>324</v>
      </c>
      <c r="B11" s="57">
        <v>0.21</v>
      </c>
      <c r="C11" s="57">
        <v>0.21</v>
      </c>
      <c r="D11" s="57">
        <v>0.21</v>
      </c>
      <c r="E11" s="57">
        <v>0.21</v>
      </c>
      <c r="F11" s="57">
        <v>0.21</v>
      </c>
      <c r="G11" s="57">
        <v>0.21</v>
      </c>
      <c r="H11" s="57">
        <v>0.21</v>
      </c>
      <c r="I11" s="57">
        <v>0.21</v>
      </c>
      <c r="J11" s="57">
        <v>0.21</v>
      </c>
      <c r="K11" s="57">
        <v>0.21</v>
      </c>
      <c r="L11" s="57">
        <v>0.21</v>
      </c>
      <c r="M11" s="57">
        <v>0.21</v>
      </c>
      <c r="N11" s="57">
        <v>0.21</v>
      </c>
      <c r="O11" s="57">
        <v>0.21</v>
      </c>
      <c r="P11" s="57">
        <v>0.21</v>
      </c>
      <c r="Q11" s="57">
        <v>0.21</v>
      </c>
      <c r="R11" s="57">
        <v>0.21</v>
      </c>
      <c r="S11" s="57">
        <v>0.21</v>
      </c>
      <c r="T11" s="57">
        <v>0.21</v>
      </c>
      <c r="U11" s="57">
        <v>0.21</v>
      </c>
      <c r="V11" s="57">
        <v>0.21</v>
      </c>
      <c r="W11" s="57">
        <v>0.21</v>
      </c>
      <c r="X11" s="57">
        <v>0.21</v>
      </c>
      <c r="Y11" s="57">
        <v>0.21</v>
      </c>
      <c r="Z11" s="57">
        <v>0.21</v>
      </c>
      <c r="AA11" s="57">
        <v>0.21</v>
      </c>
      <c r="AB11" s="57">
        <v>0.21</v>
      </c>
      <c r="AC11" s="57">
        <v>0.21</v>
      </c>
      <c r="AD11" s="57">
        <v>0.21</v>
      </c>
      <c r="AE11" s="57">
        <v>0.21</v>
      </c>
      <c r="AF11" s="57">
        <v>0.21</v>
      </c>
      <c r="AG11" s="57">
        <v>0.21</v>
      </c>
      <c r="AH11" s="57">
        <v>0.21</v>
      </c>
      <c r="AI11" s="57">
        <v>0.21</v>
      </c>
      <c r="AJ11" s="57">
        <v>0.21</v>
      </c>
    </row>
    <row r="12" spans="1:36" ht="14.5" customHeight="1" x14ac:dyDescent="0.2">
      <c r="A12" s="10" t="s">
        <v>325</v>
      </c>
      <c r="B12" s="57">
        <v>0.128</v>
      </c>
      <c r="C12" s="57">
        <v>0.128</v>
      </c>
      <c r="D12" s="57">
        <v>0.128</v>
      </c>
      <c r="E12" s="57">
        <v>0.128</v>
      </c>
      <c r="F12" s="57">
        <v>0.128</v>
      </c>
      <c r="G12" s="57">
        <v>0.128</v>
      </c>
      <c r="H12" s="57">
        <v>0.128</v>
      </c>
      <c r="I12" s="57">
        <v>0.128</v>
      </c>
      <c r="J12" s="57">
        <v>0.128</v>
      </c>
      <c r="K12" s="57">
        <v>0.128</v>
      </c>
      <c r="L12" s="57">
        <v>0.128</v>
      </c>
      <c r="M12" s="57">
        <v>0.128</v>
      </c>
      <c r="N12" s="57">
        <v>0.128</v>
      </c>
      <c r="O12" s="57">
        <v>0.128</v>
      </c>
      <c r="P12" s="57">
        <v>0.128</v>
      </c>
      <c r="Q12" s="57">
        <v>0.128</v>
      </c>
      <c r="R12" s="57">
        <v>0.128</v>
      </c>
      <c r="S12" s="57">
        <v>0.128</v>
      </c>
      <c r="T12" s="57">
        <v>0.128</v>
      </c>
      <c r="U12" s="57">
        <v>0.128</v>
      </c>
      <c r="V12" s="57">
        <v>0.128</v>
      </c>
      <c r="W12" s="57">
        <v>0.128</v>
      </c>
      <c r="X12" s="57">
        <v>0.128</v>
      </c>
      <c r="Y12" s="57">
        <v>0.128</v>
      </c>
      <c r="Z12" s="57">
        <v>0.128</v>
      </c>
      <c r="AA12" s="57">
        <v>0.128</v>
      </c>
      <c r="AB12" s="57">
        <v>0.128</v>
      </c>
      <c r="AC12" s="57">
        <v>0.128</v>
      </c>
      <c r="AD12" s="57">
        <v>0.128</v>
      </c>
      <c r="AE12" s="57">
        <v>0.128</v>
      </c>
      <c r="AF12" s="57">
        <v>0.128</v>
      </c>
      <c r="AG12" s="57">
        <v>0.128</v>
      </c>
      <c r="AH12" s="57">
        <v>0.128</v>
      </c>
      <c r="AI12" s="57">
        <v>0.128</v>
      </c>
      <c r="AJ12" s="57">
        <v>0.128</v>
      </c>
    </row>
    <row r="13" spans="1:36" ht="14.5" customHeight="1" x14ac:dyDescent="0.2">
      <c r="A13" s="10" t="s">
        <v>326</v>
      </c>
      <c r="B13" s="57">
        <v>4.3999999999999997E-2</v>
      </c>
      <c r="C13" s="57">
        <v>4.3999999999999997E-2</v>
      </c>
      <c r="D13" s="57">
        <v>4.3999999999999997E-2</v>
      </c>
      <c r="E13" s="57">
        <v>4.3999999999999997E-2</v>
      </c>
      <c r="F13" s="57">
        <v>4.3999999999999997E-2</v>
      </c>
      <c r="G13" s="57">
        <v>4.3999999999999997E-2</v>
      </c>
      <c r="H13" s="57">
        <v>4.3999999999999997E-2</v>
      </c>
      <c r="I13" s="57">
        <v>4.3999999999999997E-2</v>
      </c>
      <c r="J13" s="57">
        <v>4.3999999999999997E-2</v>
      </c>
      <c r="K13" s="57">
        <v>4.3999999999999997E-2</v>
      </c>
      <c r="L13" s="57">
        <v>4.3999999999999997E-2</v>
      </c>
      <c r="M13" s="57">
        <v>4.3999999999999997E-2</v>
      </c>
      <c r="N13" s="57">
        <v>4.3999999999999997E-2</v>
      </c>
      <c r="O13" s="57">
        <v>4.3999999999999997E-2</v>
      </c>
      <c r="P13" s="57">
        <v>4.3999999999999997E-2</v>
      </c>
      <c r="Q13" s="57">
        <v>4.3999999999999997E-2</v>
      </c>
      <c r="R13" s="57">
        <v>4.3999999999999997E-2</v>
      </c>
      <c r="S13" s="57">
        <v>4.3999999999999997E-2</v>
      </c>
      <c r="T13" s="57">
        <v>4.3999999999999997E-2</v>
      </c>
      <c r="U13" s="57">
        <v>4.3999999999999997E-2</v>
      </c>
      <c r="V13" s="57">
        <v>4.3999999999999997E-2</v>
      </c>
      <c r="W13" s="57">
        <v>4.3999999999999997E-2</v>
      </c>
      <c r="X13" s="57">
        <v>4.3999999999999997E-2</v>
      </c>
      <c r="Y13" s="57">
        <v>4.3999999999999997E-2</v>
      </c>
      <c r="Z13" s="57">
        <v>4.3999999999999997E-2</v>
      </c>
      <c r="AA13" s="57">
        <v>4.3999999999999997E-2</v>
      </c>
      <c r="AB13" s="57">
        <v>4.3999999999999997E-2</v>
      </c>
      <c r="AC13" s="57">
        <v>4.3999999999999997E-2</v>
      </c>
      <c r="AD13" s="57">
        <v>4.3999999999999997E-2</v>
      </c>
      <c r="AE13" s="57">
        <v>4.3999999999999997E-2</v>
      </c>
      <c r="AF13" s="57">
        <v>4.3999999999999997E-2</v>
      </c>
      <c r="AG13" s="57">
        <v>4.3999999999999997E-2</v>
      </c>
      <c r="AH13" s="57">
        <v>4.3999999999999997E-2</v>
      </c>
      <c r="AI13" s="57">
        <v>4.3999999999999997E-2</v>
      </c>
      <c r="AJ13" s="57">
        <v>4.3999999999999997E-2</v>
      </c>
    </row>
    <row r="14" spans="1:36" ht="14.5" customHeight="1" x14ac:dyDescent="0.2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2">
      <c r="A15" s="10" t="s">
        <v>327</v>
      </c>
      <c r="B15" s="57">
        <v>0.21</v>
      </c>
      <c r="C15" s="57">
        <v>0.21</v>
      </c>
      <c r="D15" s="57">
        <v>0.21</v>
      </c>
      <c r="E15" s="57">
        <v>0.21</v>
      </c>
      <c r="F15" s="57">
        <v>0.21</v>
      </c>
      <c r="G15" s="57">
        <v>0.21</v>
      </c>
      <c r="H15" s="57">
        <v>0.21</v>
      </c>
      <c r="I15" s="57">
        <v>0.21</v>
      </c>
      <c r="J15" s="57">
        <v>0.21</v>
      </c>
      <c r="K15" s="57">
        <v>0.21</v>
      </c>
      <c r="L15" s="57">
        <v>0.21</v>
      </c>
      <c r="M15" s="57">
        <v>0.21</v>
      </c>
      <c r="N15" s="57">
        <v>0.21</v>
      </c>
      <c r="O15" s="57">
        <v>0.21</v>
      </c>
      <c r="P15" s="57">
        <v>0.21</v>
      </c>
      <c r="Q15" s="57">
        <v>0.21</v>
      </c>
      <c r="R15" s="57">
        <v>0.21</v>
      </c>
      <c r="S15" s="57">
        <v>0.21</v>
      </c>
      <c r="T15" s="57">
        <v>0.21</v>
      </c>
      <c r="U15" s="57">
        <v>0.21</v>
      </c>
      <c r="V15" s="57">
        <v>0.21</v>
      </c>
      <c r="W15" s="57">
        <v>0.21</v>
      </c>
      <c r="X15" s="57">
        <v>0.21</v>
      </c>
      <c r="Y15" s="57">
        <v>0.21</v>
      </c>
      <c r="Z15" s="57">
        <v>0.21</v>
      </c>
      <c r="AA15" s="57">
        <v>0.21</v>
      </c>
      <c r="AB15" s="57">
        <v>0.21</v>
      </c>
      <c r="AC15" s="57">
        <v>0.21</v>
      </c>
      <c r="AD15" s="57">
        <v>0.21</v>
      </c>
      <c r="AE15" s="57">
        <v>0.21</v>
      </c>
      <c r="AF15" s="57">
        <v>0.21</v>
      </c>
      <c r="AG15" s="57">
        <v>0.21</v>
      </c>
      <c r="AH15" s="57">
        <v>0.21</v>
      </c>
      <c r="AI15" s="57">
        <v>0.21</v>
      </c>
      <c r="AJ15" s="57">
        <v>0.21</v>
      </c>
    </row>
    <row r="16" spans="1:36" ht="14.5" customHeight="1" x14ac:dyDescent="0.2">
      <c r="A16" s="10" t="s">
        <v>328</v>
      </c>
      <c r="B16" s="57">
        <v>0.21</v>
      </c>
      <c r="C16" s="57">
        <v>0.21</v>
      </c>
      <c r="D16" s="57">
        <v>0.21</v>
      </c>
      <c r="E16" s="57">
        <v>0.21</v>
      </c>
      <c r="F16" s="57">
        <v>0.21</v>
      </c>
      <c r="G16" s="57">
        <v>0.21</v>
      </c>
      <c r="H16" s="57">
        <v>0.21</v>
      </c>
      <c r="I16" s="57">
        <v>0.21</v>
      </c>
      <c r="J16" s="57">
        <v>0.21</v>
      </c>
      <c r="K16" s="57">
        <v>0.21</v>
      </c>
      <c r="L16" s="57">
        <v>0.21</v>
      </c>
      <c r="M16" s="57">
        <v>0.21</v>
      </c>
      <c r="N16" s="57">
        <v>0.21</v>
      </c>
      <c r="O16" s="57">
        <v>0.21</v>
      </c>
      <c r="P16" s="57">
        <v>0.21</v>
      </c>
      <c r="Q16" s="57">
        <v>0.21</v>
      </c>
      <c r="R16" s="57">
        <v>0.21</v>
      </c>
      <c r="S16" s="57">
        <v>0.21</v>
      </c>
      <c r="T16" s="57">
        <v>0.21</v>
      </c>
      <c r="U16" s="57">
        <v>0.21</v>
      </c>
      <c r="V16" s="57">
        <v>0.21</v>
      </c>
      <c r="W16" s="57">
        <v>0.21</v>
      </c>
      <c r="X16" s="57">
        <v>0.21</v>
      </c>
      <c r="Y16" s="57">
        <v>0.21</v>
      </c>
      <c r="Z16" s="57">
        <v>0.21</v>
      </c>
      <c r="AA16" s="57">
        <v>0.21</v>
      </c>
      <c r="AB16" s="57">
        <v>0.21</v>
      </c>
      <c r="AC16" s="57">
        <v>0.21</v>
      </c>
      <c r="AD16" s="57">
        <v>0.21</v>
      </c>
      <c r="AE16" s="57">
        <v>0.21</v>
      </c>
      <c r="AF16" s="57">
        <v>0.21</v>
      </c>
      <c r="AG16" s="57">
        <v>0.21</v>
      </c>
      <c r="AH16" s="57">
        <v>0.21</v>
      </c>
      <c r="AI16" s="57">
        <v>0.21</v>
      </c>
      <c r="AJ16" s="57">
        <v>0.21</v>
      </c>
    </row>
    <row r="17" spans="1:36" ht="14.5" customHeight="1" x14ac:dyDescent="0.2">
      <c r="A17" s="10" t="s">
        <v>329</v>
      </c>
      <c r="B17" s="57">
        <v>0.25900000000000001</v>
      </c>
      <c r="C17" s="57">
        <v>0.25900000000000001</v>
      </c>
      <c r="D17" s="57">
        <v>0.25900000000000001</v>
      </c>
      <c r="E17" s="57">
        <v>0.25900000000000001</v>
      </c>
      <c r="F17" s="57">
        <v>0.25900000000000001</v>
      </c>
      <c r="G17" s="57">
        <v>0.25900000000000001</v>
      </c>
      <c r="H17" s="57">
        <v>0.25900000000000001</v>
      </c>
      <c r="I17" s="57">
        <v>0.25900000000000001</v>
      </c>
      <c r="J17" s="57">
        <v>0.25900000000000001</v>
      </c>
      <c r="K17" s="57">
        <v>0.25900000000000001</v>
      </c>
      <c r="L17" s="57">
        <v>0.25900000000000001</v>
      </c>
      <c r="M17" s="57">
        <v>0.25900000000000001</v>
      </c>
      <c r="N17" s="57">
        <v>0.25900000000000001</v>
      </c>
      <c r="O17" s="57">
        <v>0.25900000000000001</v>
      </c>
      <c r="P17" s="57">
        <v>0.25900000000000001</v>
      </c>
      <c r="Q17" s="57">
        <v>0.25900000000000001</v>
      </c>
      <c r="R17" s="57">
        <v>0.25900000000000001</v>
      </c>
      <c r="S17" s="57">
        <v>0.25900000000000001</v>
      </c>
      <c r="T17" s="57">
        <v>0.25900000000000001</v>
      </c>
      <c r="U17" s="57">
        <v>0.25900000000000001</v>
      </c>
      <c r="V17" s="57">
        <v>0.25900000000000001</v>
      </c>
      <c r="W17" s="57">
        <v>0.25900000000000001</v>
      </c>
      <c r="X17" s="57">
        <v>0.25900000000000001</v>
      </c>
      <c r="Y17" s="57">
        <v>0.25900000000000001</v>
      </c>
      <c r="Z17" s="57">
        <v>0.25900000000000001</v>
      </c>
      <c r="AA17" s="57">
        <v>0.25900000000000001</v>
      </c>
      <c r="AB17" s="57">
        <v>0.25900000000000001</v>
      </c>
      <c r="AC17" s="57">
        <v>0.25900000000000001</v>
      </c>
      <c r="AD17" s="57">
        <v>0.25900000000000001</v>
      </c>
      <c r="AE17" s="57">
        <v>0.25900000000000001</v>
      </c>
      <c r="AF17" s="57">
        <v>0.25900000000000001</v>
      </c>
      <c r="AG17" s="57">
        <v>0.25900000000000001</v>
      </c>
      <c r="AH17" s="57">
        <v>0.25900000000000001</v>
      </c>
      <c r="AI17" s="57">
        <v>0.25900000000000001</v>
      </c>
      <c r="AJ17" s="57">
        <v>0.25900000000000001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 x14ac:dyDescent="0.15"/>
  <cols>
    <col min="1" max="1" width="21.164062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2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2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2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2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2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2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2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2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2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2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2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2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2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2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2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 x14ac:dyDescent="0.15"/>
  <cols>
    <col min="1" max="1" width="20.8320312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f>'BECF-pre-ret'!B2*1.1</f>
        <v>0.55220000000000002</v>
      </c>
      <c r="C2" s="57">
        <f t="shared" ref="C2:L5" si="0">$B2</f>
        <v>0.55220000000000002</v>
      </c>
      <c r="D2" s="57">
        <f t="shared" si="0"/>
        <v>0.55220000000000002</v>
      </c>
      <c r="E2" s="57">
        <f t="shared" si="0"/>
        <v>0.55220000000000002</v>
      </c>
      <c r="F2" s="57">
        <f t="shared" si="0"/>
        <v>0.55220000000000002</v>
      </c>
      <c r="G2" s="57">
        <f t="shared" si="0"/>
        <v>0.55220000000000002</v>
      </c>
      <c r="H2" s="57">
        <f t="shared" si="0"/>
        <v>0.55220000000000002</v>
      </c>
      <c r="I2" s="57">
        <f t="shared" si="0"/>
        <v>0.55220000000000002</v>
      </c>
      <c r="J2" s="57">
        <f t="shared" si="0"/>
        <v>0.55220000000000002</v>
      </c>
      <c r="K2" s="57">
        <f t="shared" si="0"/>
        <v>0.55220000000000002</v>
      </c>
      <c r="L2" s="57">
        <f t="shared" si="0"/>
        <v>0.55220000000000002</v>
      </c>
      <c r="M2" s="57">
        <f t="shared" ref="M2:V5" si="1">$B2</f>
        <v>0.55220000000000002</v>
      </c>
      <c r="N2" s="57">
        <f t="shared" si="1"/>
        <v>0.55220000000000002</v>
      </c>
      <c r="O2" s="57">
        <f t="shared" si="1"/>
        <v>0.55220000000000002</v>
      </c>
      <c r="P2" s="57">
        <f t="shared" si="1"/>
        <v>0.55220000000000002</v>
      </c>
      <c r="Q2" s="57">
        <f t="shared" si="1"/>
        <v>0.55220000000000002</v>
      </c>
      <c r="R2" s="57">
        <f t="shared" si="1"/>
        <v>0.55220000000000002</v>
      </c>
      <c r="S2" s="57">
        <f t="shared" si="1"/>
        <v>0.55220000000000002</v>
      </c>
      <c r="T2" s="57">
        <f t="shared" si="1"/>
        <v>0.55220000000000002</v>
      </c>
      <c r="U2" s="57">
        <f t="shared" si="1"/>
        <v>0.55220000000000002</v>
      </c>
      <c r="V2" s="57">
        <f t="shared" si="1"/>
        <v>0.55220000000000002</v>
      </c>
      <c r="W2" s="57">
        <f t="shared" ref="W2:AJ5" si="2">$B2</f>
        <v>0.55220000000000002</v>
      </c>
      <c r="X2" s="57">
        <f t="shared" si="2"/>
        <v>0.55220000000000002</v>
      </c>
      <c r="Y2" s="57">
        <f t="shared" si="2"/>
        <v>0.55220000000000002</v>
      </c>
      <c r="Z2" s="57">
        <f t="shared" si="2"/>
        <v>0.55220000000000002</v>
      </c>
      <c r="AA2" s="57">
        <f t="shared" si="2"/>
        <v>0.55220000000000002</v>
      </c>
      <c r="AB2" s="57">
        <f t="shared" si="2"/>
        <v>0.55220000000000002</v>
      </c>
      <c r="AC2" s="57">
        <f t="shared" si="2"/>
        <v>0.55220000000000002</v>
      </c>
      <c r="AD2" s="57">
        <f t="shared" si="2"/>
        <v>0.55220000000000002</v>
      </c>
      <c r="AE2" s="57">
        <f t="shared" si="2"/>
        <v>0.55220000000000002</v>
      </c>
      <c r="AF2" s="57">
        <f t="shared" si="2"/>
        <v>0.55220000000000002</v>
      </c>
      <c r="AG2" s="57">
        <f t="shared" si="2"/>
        <v>0.55220000000000002</v>
      </c>
      <c r="AH2" s="57">
        <f t="shared" si="2"/>
        <v>0.55220000000000002</v>
      </c>
      <c r="AI2" s="57">
        <f t="shared" si="2"/>
        <v>0.55220000000000002</v>
      </c>
      <c r="AJ2" s="57">
        <f t="shared" si="2"/>
        <v>0.55220000000000002</v>
      </c>
    </row>
    <row r="3" spans="1:36" ht="14.5" customHeight="1" x14ac:dyDescent="0.2">
      <c r="A3" s="10" t="s">
        <v>318</v>
      </c>
      <c r="B3" s="57">
        <f>'BECF-pre-ret'!B3*1.1</f>
        <v>0.7601</v>
      </c>
      <c r="C3" s="57">
        <f t="shared" si="0"/>
        <v>0.7601</v>
      </c>
      <c r="D3" s="57">
        <f t="shared" si="0"/>
        <v>0.7601</v>
      </c>
      <c r="E3" s="57">
        <f t="shared" si="0"/>
        <v>0.7601</v>
      </c>
      <c r="F3" s="57">
        <f t="shared" si="0"/>
        <v>0.7601</v>
      </c>
      <c r="G3" s="57">
        <f t="shared" si="0"/>
        <v>0.7601</v>
      </c>
      <c r="H3" s="57">
        <f t="shared" si="0"/>
        <v>0.7601</v>
      </c>
      <c r="I3" s="57">
        <f t="shared" si="0"/>
        <v>0.7601</v>
      </c>
      <c r="J3" s="57">
        <f t="shared" si="0"/>
        <v>0.7601</v>
      </c>
      <c r="K3" s="57">
        <f t="shared" si="0"/>
        <v>0.7601</v>
      </c>
      <c r="L3" s="57">
        <f t="shared" si="0"/>
        <v>0.7601</v>
      </c>
      <c r="M3" s="57">
        <f t="shared" si="1"/>
        <v>0.7601</v>
      </c>
      <c r="N3" s="57">
        <f t="shared" si="1"/>
        <v>0.7601</v>
      </c>
      <c r="O3" s="57">
        <f t="shared" si="1"/>
        <v>0.7601</v>
      </c>
      <c r="P3" s="57">
        <f t="shared" si="1"/>
        <v>0.7601</v>
      </c>
      <c r="Q3" s="57">
        <f t="shared" si="1"/>
        <v>0.7601</v>
      </c>
      <c r="R3" s="57">
        <f t="shared" si="1"/>
        <v>0.7601</v>
      </c>
      <c r="S3" s="57">
        <f t="shared" si="1"/>
        <v>0.7601</v>
      </c>
      <c r="T3" s="57">
        <f t="shared" si="1"/>
        <v>0.7601</v>
      </c>
      <c r="U3" s="57">
        <f t="shared" si="1"/>
        <v>0.7601</v>
      </c>
      <c r="V3" s="57">
        <f t="shared" si="1"/>
        <v>0.7601</v>
      </c>
      <c r="W3" s="57">
        <f t="shared" si="2"/>
        <v>0.7601</v>
      </c>
      <c r="X3" s="57">
        <f t="shared" si="2"/>
        <v>0.7601</v>
      </c>
      <c r="Y3" s="57">
        <f t="shared" si="2"/>
        <v>0.7601</v>
      </c>
      <c r="Z3" s="57">
        <f t="shared" si="2"/>
        <v>0.7601</v>
      </c>
      <c r="AA3" s="57">
        <f t="shared" si="2"/>
        <v>0.7601</v>
      </c>
      <c r="AB3" s="57">
        <f t="shared" si="2"/>
        <v>0.7601</v>
      </c>
      <c r="AC3" s="57">
        <f t="shared" si="2"/>
        <v>0.7601</v>
      </c>
      <c r="AD3" s="57">
        <f t="shared" si="2"/>
        <v>0.7601</v>
      </c>
      <c r="AE3" s="57">
        <f t="shared" si="2"/>
        <v>0.7601</v>
      </c>
      <c r="AF3" s="57">
        <f t="shared" si="2"/>
        <v>0.7601</v>
      </c>
      <c r="AG3" s="57">
        <f t="shared" si="2"/>
        <v>0.7601</v>
      </c>
      <c r="AH3" s="57">
        <f t="shared" si="2"/>
        <v>0.7601</v>
      </c>
      <c r="AI3" s="57">
        <f t="shared" si="2"/>
        <v>0.7601</v>
      </c>
      <c r="AJ3" s="57">
        <f t="shared" si="2"/>
        <v>0.7601</v>
      </c>
    </row>
    <row r="4" spans="1:36" ht="14.5" customHeight="1" x14ac:dyDescent="0.2">
      <c r="A4" s="10" t="s">
        <v>319</v>
      </c>
      <c r="B4" s="57">
        <f>'BECF-pre-ret'!B4</f>
        <v>0.81100000000000005</v>
      </c>
      <c r="C4" s="57">
        <f t="shared" si="0"/>
        <v>0.81100000000000005</v>
      </c>
      <c r="D4" s="57">
        <f t="shared" si="0"/>
        <v>0.81100000000000005</v>
      </c>
      <c r="E4" s="57">
        <f t="shared" si="0"/>
        <v>0.81100000000000005</v>
      </c>
      <c r="F4" s="57">
        <f t="shared" si="0"/>
        <v>0.81100000000000005</v>
      </c>
      <c r="G4" s="57">
        <f t="shared" si="0"/>
        <v>0.81100000000000005</v>
      </c>
      <c r="H4" s="57">
        <f t="shared" si="0"/>
        <v>0.81100000000000005</v>
      </c>
      <c r="I4" s="57">
        <f t="shared" si="0"/>
        <v>0.81100000000000005</v>
      </c>
      <c r="J4" s="57">
        <f t="shared" si="0"/>
        <v>0.81100000000000005</v>
      </c>
      <c r="K4" s="57">
        <f t="shared" si="0"/>
        <v>0.81100000000000005</v>
      </c>
      <c r="L4" s="57">
        <f t="shared" si="0"/>
        <v>0.81100000000000005</v>
      </c>
      <c r="M4" s="57">
        <f t="shared" si="1"/>
        <v>0.81100000000000005</v>
      </c>
      <c r="N4" s="57">
        <f t="shared" si="1"/>
        <v>0.81100000000000005</v>
      </c>
      <c r="O4" s="57">
        <f t="shared" si="1"/>
        <v>0.81100000000000005</v>
      </c>
      <c r="P4" s="57">
        <f t="shared" si="1"/>
        <v>0.81100000000000005</v>
      </c>
      <c r="Q4" s="57">
        <f t="shared" si="1"/>
        <v>0.81100000000000005</v>
      </c>
      <c r="R4" s="57">
        <f t="shared" si="1"/>
        <v>0.81100000000000005</v>
      </c>
      <c r="S4" s="57">
        <f t="shared" si="1"/>
        <v>0.81100000000000005</v>
      </c>
      <c r="T4" s="57">
        <f t="shared" si="1"/>
        <v>0.81100000000000005</v>
      </c>
      <c r="U4" s="57">
        <f t="shared" si="1"/>
        <v>0.81100000000000005</v>
      </c>
      <c r="V4" s="57">
        <f t="shared" si="1"/>
        <v>0.81100000000000005</v>
      </c>
      <c r="W4" s="57">
        <f t="shared" si="2"/>
        <v>0.81100000000000005</v>
      </c>
      <c r="X4" s="57">
        <f t="shared" si="2"/>
        <v>0.81100000000000005</v>
      </c>
      <c r="Y4" s="57">
        <f t="shared" si="2"/>
        <v>0.81100000000000005</v>
      </c>
      <c r="Z4" s="57">
        <f t="shared" si="2"/>
        <v>0.81100000000000005</v>
      </c>
      <c r="AA4" s="57">
        <f t="shared" si="2"/>
        <v>0.81100000000000005</v>
      </c>
      <c r="AB4" s="57">
        <f t="shared" si="2"/>
        <v>0.81100000000000005</v>
      </c>
      <c r="AC4" s="57">
        <f t="shared" si="2"/>
        <v>0.81100000000000005</v>
      </c>
      <c r="AD4" s="57">
        <f t="shared" si="2"/>
        <v>0.81100000000000005</v>
      </c>
      <c r="AE4" s="57">
        <f t="shared" si="2"/>
        <v>0.81100000000000005</v>
      </c>
      <c r="AF4" s="57">
        <f t="shared" si="2"/>
        <v>0.81100000000000005</v>
      </c>
      <c r="AG4" s="57">
        <f t="shared" si="2"/>
        <v>0.81100000000000005</v>
      </c>
      <c r="AH4" s="57">
        <f t="shared" si="2"/>
        <v>0.81100000000000005</v>
      </c>
      <c r="AI4" s="57">
        <f t="shared" si="2"/>
        <v>0.81100000000000005</v>
      </c>
      <c r="AJ4" s="57">
        <f t="shared" si="2"/>
        <v>0.81100000000000005</v>
      </c>
    </row>
    <row r="5" spans="1:36" ht="14.5" customHeight="1" x14ac:dyDescent="0.2">
      <c r="A5" s="10" t="s">
        <v>320</v>
      </c>
      <c r="B5" s="57">
        <f>'BECF-pre-ret'!B5*1.1</f>
        <v>0.45760000000000001</v>
      </c>
      <c r="C5" s="57">
        <f t="shared" si="0"/>
        <v>0.45760000000000001</v>
      </c>
      <c r="D5" s="57">
        <f t="shared" si="0"/>
        <v>0.45760000000000001</v>
      </c>
      <c r="E5" s="57">
        <f t="shared" si="0"/>
        <v>0.45760000000000001</v>
      </c>
      <c r="F5" s="57">
        <f t="shared" si="0"/>
        <v>0.45760000000000001</v>
      </c>
      <c r="G5" s="57">
        <f t="shared" si="0"/>
        <v>0.45760000000000001</v>
      </c>
      <c r="H5" s="57">
        <f t="shared" si="0"/>
        <v>0.45760000000000001</v>
      </c>
      <c r="I5" s="57">
        <f t="shared" si="0"/>
        <v>0.45760000000000001</v>
      </c>
      <c r="J5" s="57">
        <f t="shared" si="0"/>
        <v>0.45760000000000001</v>
      </c>
      <c r="K5" s="57">
        <f t="shared" si="0"/>
        <v>0.45760000000000001</v>
      </c>
      <c r="L5" s="57">
        <f t="shared" si="0"/>
        <v>0.45760000000000001</v>
      </c>
      <c r="M5" s="57">
        <f t="shared" si="1"/>
        <v>0.45760000000000001</v>
      </c>
      <c r="N5" s="57">
        <f t="shared" si="1"/>
        <v>0.45760000000000001</v>
      </c>
      <c r="O5" s="57">
        <f t="shared" si="1"/>
        <v>0.45760000000000001</v>
      </c>
      <c r="P5" s="57">
        <f t="shared" si="1"/>
        <v>0.45760000000000001</v>
      </c>
      <c r="Q5" s="57">
        <f t="shared" si="1"/>
        <v>0.45760000000000001</v>
      </c>
      <c r="R5" s="57">
        <f t="shared" si="1"/>
        <v>0.45760000000000001</v>
      </c>
      <c r="S5" s="57">
        <f t="shared" si="1"/>
        <v>0.45760000000000001</v>
      </c>
      <c r="T5" s="57">
        <f t="shared" si="1"/>
        <v>0.45760000000000001</v>
      </c>
      <c r="U5" s="57">
        <f t="shared" si="1"/>
        <v>0.45760000000000001</v>
      </c>
      <c r="V5" s="57">
        <f t="shared" si="1"/>
        <v>0.45760000000000001</v>
      </c>
      <c r="W5" s="57">
        <f t="shared" si="2"/>
        <v>0.45760000000000001</v>
      </c>
      <c r="X5" s="57">
        <f t="shared" si="2"/>
        <v>0.45760000000000001</v>
      </c>
      <c r="Y5" s="57">
        <f t="shared" si="2"/>
        <v>0.45760000000000001</v>
      </c>
      <c r="Z5" s="57">
        <f t="shared" si="2"/>
        <v>0.45760000000000001</v>
      </c>
      <c r="AA5" s="57">
        <f t="shared" si="2"/>
        <v>0.45760000000000001</v>
      </c>
      <c r="AB5" s="57">
        <f t="shared" si="2"/>
        <v>0.45760000000000001</v>
      </c>
      <c r="AC5" s="57">
        <f t="shared" si="2"/>
        <v>0.45760000000000001</v>
      </c>
      <c r="AD5" s="57">
        <f t="shared" si="2"/>
        <v>0.45760000000000001</v>
      </c>
      <c r="AE5" s="57">
        <f t="shared" si="2"/>
        <v>0.45760000000000001</v>
      </c>
      <c r="AF5" s="57">
        <f t="shared" si="2"/>
        <v>0.45760000000000001</v>
      </c>
      <c r="AG5" s="57">
        <f t="shared" si="2"/>
        <v>0.45760000000000001</v>
      </c>
      <c r="AH5" s="57">
        <f t="shared" si="2"/>
        <v>0.45760000000000001</v>
      </c>
      <c r="AI5" s="57">
        <f t="shared" si="2"/>
        <v>0.45760000000000001</v>
      </c>
      <c r="AJ5" s="57">
        <f t="shared" si="2"/>
        <v>0.45760000000000001</v>
      </c>
    </row>
    <row r="6" spans="1:36" ht="14.5" customHeight="1" x14ac:dyDescent="0.2">
      <c r="A6" s="10" t="s">
        <v>300</v>
      </c>
      <c r="B6" s="57">
        <f t="shared" ref="B6:D7" si="3">C6</f>
        <v>0.308</v>
      </c>
      <c r="C6" s="57">
        <f t="shared" si="3"/>
        <v>0.308</v>
      </c>
      <c r="D6" s="57">
        <f t="shared" si="3"/>
        <v>0.308</v>
      </c>
      <c r="E6" s="73">
        <f>'Gridlab Cap Factors'!C14</f>
        <v>0.308</v>
      </c>
      <c r="F6" s="73">
        <f>'Gridlab Cap Factors'!D14</f>
        <v>0.3095</v>
      </c>
      <c r="G6" s="73">
        <f>'Gridlab Cap Factors'!E14</f>
        <v>0.36</v>
      </c>
      <c r="H6" s="73">
        <f>'Gridlab Cap Factors'!F14</f>
        <v>0.36066666666666669</v>
      </c>
      <c r="I6" s="73">
        <f>'Gridlab Cap Factors'!G14</f>
        <v>0.35899999999999999</v>
      </c>
      <c r="J6" s="73">
        <f>'Gridlab Cap Factors'!H14</f>
        <v>0.35799999999999998</v>
      </c>
      <c r="K6" s="73">
        <f>'Gridlab Cap Factors'!I14</f>
        <v>0.36333333333333329</v>
      </c>
      <c r="L6" s="73">
        <f>'Gridlab Cap Factors'!J14</f>
        <v>0.36499999999999999</v>
      </c>
      <c r="M6" s="73">
        <f>'Gridlab Cap Factors'!K14</f>
        <v>0.35666666666666658</v>
      </c>
      <c r="N6" s="73">
        <f>'Gridlab Cap Factors'!L14</f>
        <v>0.35299999999999998</v>
      </c>
      <c r="O6" s="73">
        <f>'Gridlab Cap Factors'!M14</f>
        <v>0.34566666666666662</v>
      </c>
      <c r="P6" s="73">
        <f>'Gridlab Cap Factors'!N14</f>
        <v>0.33833333333333332</v>
      </c>
      <c r="Q6" s="73">
        <f>'Gridlab Cap Factors'!O14</f>
        <v>0.33600000000000002</v>
      </c>
      <c r="R6" s="73">
        <f>'Gridlab Cap Factors'!P14</f>
        <v>0.33300000000000002</v>
      </c>
      <c r="S6" s="73">
        <f>'Gridlab Cap Factors'!Q14</f>
        <v>0.33233333333333331</v>
      </c>
      <c r="T6" s="73">
        <f>'Gridlab Cap Factors'!R14</f>
        <v>0.33666666666666673</v>
      </c>
      <c r="U6" s="73">
        <f>'Gridlab Cap Factors'!S14</f>
        <v>0.34200000000000003</v>
      </c>
      <c r="V6" s="73">
        <f>'Gridlab Cap Factors'!T14</f>
        <v>0.34499999999999997</v>
      </c>
      <c r="W6" s="73">
        <f>'Gridlab Cap Factors'!U14</f>
        <v>0.34766666666666662</v>
      </c>
      <c r="X6" s="73">
        <f>'Gridlab Cap Factors'!V14</f>
        <v>0.35033333333333327</v>
      </c>
      <c r="Y6" s="73">
        <f>'Gridlab Cap Factors'!W14</f>
        <v>0.35299999999999998</v>
      </c>
      <c r="Z6" s="73">
        <f>'Gridlab Cap Factors'!X14</f>
        <v>0.35599999999999998</v>
      </c>
      <c r="AA6" s="73">
        <f>'Gridlab Cap Factors'!Y14</f>
        <v>0.35799999999999998</v>
      </c>
      <c r="AB6" s="73">
        <f>'Gridlab Cap Factors'!Z14</f>
        <v>0.35966666666666658</v>
      </c>
      <c r="AC6" s="73">
        <f>'Gridlab Cap Factors'!AA14</f>
        <v>0.36166666666666658</v>
      </c>
      <c r="AD6" s="73">
        <f>'Gridlab Cap Factors'!AB14</f>
        <v>0.36366666666666658</v>
      </c>
      <c r="AE6" s="73">
        <f>'Gridlab Cap Factors'!AC14</f>
        <v>0.36566666666666658</v>
      </c>
      <c r="AF6" s="73">
        <f>'Gridlab Cap Factors'!AD14</f>
        <v>0.36833333333333329</v>
      </c>
      <c r="AG6" s="73">
        <f>'Gridlab Cap Factors'!AE14</f>
        <v>0.371</v>
      </c>
      <c r="AH6" s="73">
        <f>'Gridlab Cap Factors'!AF14</f>
        <v>0.37400000000000011</v>
      </c>
      <c r="AI6" s="73">
        <f>'Gridlab Cap Factors'!AG14</f>
        <v>0.37666666666666671</v>
      </c>
      <c r="AJ6" s="73">
        <f>'Gridlab Cap Factors'!AH14</f>
        <v>0.38000000000000012</v>
      </c>
    </row>
    <row r="7" spans="1:36" ht="14.5" customHeight="1" x14ac:dyDescent="0.2">
      <c r="A7" s="10" t="s">
        <v>296</v>
      </c>
      <c r="B7" s="57">
        <f t="shared" si="3"/>
        <v>0.24733333333333329</v>
      </c>
      <c r="C7" s="57">
        <f t="shared" si="3"/>
        <v>0.24733333333333329</v>
      </c>
      <c r="D7" s="57">
        <f t="shared" si="3"/>
        <v>0.24733333333333329</v>
      </c>
      <c r="E7" s="73">
        <f>'Gridlab Cap Factors'!C12</f>
        <v>0.24733333333333329</v>
      </c>
      <c r="F7" s="73">
        <f>'Gridlab Cap Factors'!D12</f>
        <v>0.2466666666666667</v>
      </c>
      <c r="G7" s="73">
        <f>'Gridlab Cap Factors'!E12</f>
        <v>0.2456666666666667</v>
      </c>
      <c r="H7" s="73">
        <f>'Gridlab Cap Factors'!F12</f>
        <v>0.2446666666666667</v>
      </c>
      <c r="I7" s="73">
        <f>'Gridlab Cap Factors'!G12</f>
        <v>0.2436666666666667</v>
      </c>
      <c r="J7" s="73">
        <f>'Gridlab Cap Factors'!H12</f>
        <v>0.24199999999999999</v>
      </c>
      <c r="K7" s="73">
        <f>'Gridlab Cap Factors'!I12</f>
        <v>0.2406666666666667</v>
      </c>
      <c r="L7" s="73">
        <f>'Gridlab Cap Factors'!J12</f>
        <v>0.23966666666666669</v>
      </c>
      <c r="M7" s="73">
        <f>'Gridlab Cap Factors'!K12</f>
        <v>0.24199999999999999</v>
      </c>
      <c r="N7" s="73">
        <f>'Gridlab Cap Factors'!L12</f>
        <v>0.24133333333333329</v>
      </c>
      <c r="O7" s="73">
        <f>'Gridlab Cap Factors'!M12</f>
        <v>0.23966666666666669</v>
      </c>
      <c r="P7" s="73">
        <f>'Gridlab Cap Factors'!N12</f>
        <v>0.23766666666666669</v>
      </c>
      <c r="Q7" s="73">
        <f>'Gridlab Cap Factors'!O12</f>
        <v>0.23699999999999999</v>
      </c>
      <c r="R7" s="73">
        <f>'Gridlab Cap Factors'!P12</f>
        <v>0.23633333333333331</v>
      </c>
      <c r="S7" s="73">
        <f>'Gridlab Cap Factors'!Q12</f>
        <v>0.24033333333333329</v>
      </c>
      <c r="T7" s="73">
        <f>'Gridlab Cap Factors'!R12</f>
        <v>0.24</v>
      </c>
      <c r="U7" s="73">
        <f>'Gridlab Cap Factors'!S12</f>
        <v>0.23899999999999999</v>
      </c>
      <c r="V7" s="73">
        <f>'Gridlab Cap Factors'!T12</f>
        <v>0.23799999999999999</v>
      </c>
      <c r="W7" s="73">
        <f>'Gridlab Cap Factors'!U12</f>
        <v>0.23699999999999999</v>
      </c>
      <c r="X7" s="73">
        <f>'Gridlab Cap Factors'!V12</f>
        <v>0.23599999999999999</v>
      </c>
      <c r="Y7" s="73">
        <f>'Gridlab Cap Factors'!W12</f>
        <v>0.23466666666666669</v>
      </c>
      <c r="Z7" s="73">
        <f>'Gridlab Cap Factors'!X12</f>
        <v>0.23300000000000001</v>
      </c>
      <c r="AA7" s="73">
        <f>'Gridlab Cap Factors'!Y12</f>
        <v>0.23200000000000001</v>
      </c>
      <c r="AB7" s="73">
        <f>'Gridlab Cap Factors'!Z12</f>
        <v>0.23100000000000001</v>
      </c>
      <c r="AC7" s="73">
        <f>'Gridlab Cap Factors'!AA12</f>
        <v>0.23</v>
      </c>
      <c r="AD7" s="73">
        <f>'Gridlab Cap Factors'!AB12</f>
        <v>0.22900000000000001</v>
      </c>
      <c r="AE7" s="73">
        <f>'Gridlab Cap Factors'!AC12</f>
        <v>0.22800000000000001</v>
      </c>
      <c r="AF7" s="73">
        <f>'Gridlab Cap Factors'!AD12</f>
        <v>0.22500000000000001</v>
      </c>
      <c r="AG7" s="73">
        <f>'Gridlab Cap Factors'!AE12</f>
        <v>0.22266666666666671</v>
      </c>
      <c r="AH7" s="73">
        <f>'Gridlab Cap Factors'!AF12</f>
        <v>0.2196666666666667</v>
      </c>
      <c r="AI7" s="73">
        <f>'Gridlab Cap Factors'!AG12</f>
        <v>0.216</v>
      </c>
      <c r="AJ7" s="73">
        <f>'Gridlab Cap Factors'!AH12</f>
        <v>0.2116666666666667</v>
      </c>
    </row>
    <row r="8" spans="1:36" ht="14.5" customHeight="1" x14ac:dyDescent="0.2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2">
      <c r="A9" s="10" t="s">
        <v>322</v>
      </c>
      <c r="B9" s="57">
        <f>'BECF-pre-ret'!B9*1.1</f>
        <v>0.56980000000000008</v>
      </c>
      <c r="C9" s="57">
        <f t="shared" ref="C9:L13" si="4">$B9</f>
        <v>0.56980000000000008</v>
      </c>
      <c r="D9" s="57">
        <f t="shared" si="4"/>
        <v>0.56980000000000008</v>
      </c>
      <c r="E9" s="57">
        <f t="shared" si="4"/>
        <v>0.56980000000000008</v>
      </c>
      <c r="F9" s="57">
        <f t="shared" si="4"/>
        <v>0.56980000000000008</v>
      </c>
      <c r="G9" s="57">
        <f t="shared" si="4"/>
        <v>0.56980000000000008</v>
      </c>
      <c r="H9" s="57">
        <f t="shared" si="4"/>
        <v>0.56980000000000008</v>
      </c>
      <c r="I9" s="57">
        <f t="shared" si="4"/>
        <v>0.56980000000000008</v>
      </c>
      <c r="J9" s="57">
        <f t="shared" si="4"/>
        <v>0.56980000000000008</v>
      </c>
      <c r="K9" s="57">
        <f t="shared" si="4"/>
        <v>0.56980000000000008</v>
      </c>
      <c r="L9" s="57">
        <f t="shared" si="4"/>
        <v>0.56980000000000008</v>
      </c>
      <c r="M9" s="57">
        <f t="shared" ref="M9:V13" si="5">$B9</f>
        <v>0.56980000000000008</v>
      </c>
      <c r="N9" s="57">
        <f t="shared" si="5"/>
        <v>0.56980000000000008</v>
      </c>
      <c r="O9" s="57">
        <f t="shared" si="5"/>
        <v>0.56980000000000008</v>
      </c>
      <c r="P9" s="57">
        <f t="shared" si="5"/>
        <v>0.56980000000000008</v>
      </c>
      <c r="Q9" s="57">
        <f t="shared" si="5"/>
        <v>0.56980000000000008</v>
      </c>
      <c r="R9" s="57">
        <f t="shared" si="5"/>
        <v>0.56980000000000008</v>
      </c>
      <c r="S9" s="57">
        <f t="shared" si="5"/>
        <v>0.56980000000000008</v>
      </c>
      <c r="T9" s="57">
        <f t="shared" si="5"/>
        <v>0.56980000000000008</v>
      </c>
      <c r="U9" s="57">
        <f t="shared" si="5"/>
        <v>0.56980000000000008</v>
      </c>
      <c r="V9" s="57">
        <f t="shared" si="5"/>
        <v>0.56980000000000008</v>
      </c>
      <c r="W9" s="57">
        <f t="shared" ref="W9:AJ13" si="6">$B9</f>
        <v>0.56980000000000008</v>
      </c>
      <c r="X9" s="57">
        <f t="shared" si="6"/>
        <v>0.56980000000000008</v>
      </c>
      <c r="Y9" s="57">
        <f t="shared" si="6"/>
        <v>0.56980000000000008</v>
      </c>
      <c r="Z9" s="57">
        <f t="shared" si="6"/>
        <v>0.56980000000000008</v>
      </c>
      <c r="AA9" s="57">
        <f t="shared" si="6"/>
        <v>0.56980000000000008</v>
      </c>
      <c r="AB9" s="57">
        <f t="shared" si="6"/>
        <v>0.56980000000000008</v>
      </c>
      <c r="AC9" s="57">
        <f t="shared" si="6"/>
        <v>0.56980000000000008</v>
      </c>
      <c r="AD9" s="57">
        <f t="shared" si="6"/>
        <v>0.56980000000000008</v>
      </c>
      <c r="AE9" s="57">
        <f t="shared" si="6"/>
        <v>0.56980000000000008</v>
      </c>
      <c r="AF9" s="57">
        <f t="shared" si="6"/>
        <v>0.56980000000000008</v>
      </c>
      <c r="AG9" s="57">
        <f t="shared" si="6"/>
        <v>0.56980000000000008</v>
      </c>
      <c r="AH9" s="57">
        <f t="shared" si="6"/>
        <v>0.56980000000000008</v>
      </c>
      <c r="AI9" s="57">
        <f t="shared" si="6"/>
        <v>0.56980000000000008</v>
      </c>
      <c r="AJ9" s="57">
        <f t="shared" si="6"/>
        <v>0.56980000000000008</v>
      </c>
    </row>
    <row r="10" spans="1:36" ht="14.5" customHeight="1" x14ac:dyDescent="0.2">
      <c r="A10" s="10" t="s">
        <v>323</v>
      </c>
      <c r="B10" s="57">
        <f>'BECF-pre-ret'!B10*1.1</f>
        <v>0.70620000000000005</v>
      </c>
      <c r="C10" s="57">
        <f t="shared" si="4"/>
        <v>0.70620000000000005</v>
      </c>
      <c r="D10" s="57">
        <f t="shared" si="4"/>
        <v>0.70620000000000005</v>
      </c>
      <c r="E10" s="57">
        <f t="shared" si="4"/>
        <v>0.70620000000000005</v>
      </c>
      <c r="F10" s="57">
        <f t="shared" si="4"/>
        <v>0.70620000000000005</v>
      </c>
      <c r="G10" s="57">
        <f t="shared" si="4"/>
        <v>0.70620000000000005</v>
      </c>
      <c r="H10" s="57">
        <f t="shared" si="4"/>
        <v>0.70620000000000005</v>
      </c>
      <c r="I10" s="57">
        <f t="shared" si="4"/>
        <v>0.70620000000000005</v>
      </c>
      <c r="J10" s="57">
        <f t="shared" si="4"/>
        <v>0.70620000000000005</v>
      </c>
      <c r="K10" s="57">
        <f t="shared" si="4"/>
        <v>0.70620000000000005</v>
      </c>
      <c r="L10" s="57">
        <f t="shared" si="4"/>
        <v>0.70620000000000005</v>
      </c>
      <c r="M10" s="57">
        <f t="shared" si="5"/>
        <v>0.70620000000000005</v>
      </c>
      <c r="N10" s="57">
        <f t="shared" si="5"/>
        <v>0.70620000000000005</v>
      </c>
      <c r="O10" s="57">
        <f t="shared" si="5"/>
        <v>0.70620000000000005</v>
      </c>
      <c r="P10" s="57">
        <f t="shared" si="5"/>
        <v>0.70620000000000005</v>
      </c>
      <c r="Q10" s="57">
        <f t="shared" si="5"/>
        <v>0.70620000000000005</v>
      </c>
      <c r="R10" s="57">
        <f t="shared" si="5"/>
        <v>0.70620000000000005</v>
      </c>
      <c r="S10" s="57">
        <f t="shared" si="5"/>
        <v>0.70620000000000005</v>
      </c>
      <c r="T10" s="57">
        <f t="shared" si="5"/>
        <v>0.70620000000000005</v>
      </c>
      <c r="U10" s="57">
        <f t="shared" si="5"/>
        <v>0.70620000000000005</v>
      </c>
      <c r="V10" s="57">
        <f t="shared" si="5"/>
        <v>0.70620000000000005</v>
      </c>
      <c r="W10" s="57">
        <f t="shared" si="6"/>
        <v>0.70620000000000005</v>
      </c>
      <c r="X10" s="57">
        <f t="shared" si="6"/>
        <v>0.70620000000000005</v>
      </c>
      <c r="Y10" s="57">
        <f t="shared" si="6"/>
        <v>0.70620000000000005</v>
      </c>
      <c r="Z10" s="57">
        <f t="shared" si="6"/>
        <v>0.70620000000000005</v>
      </c>
      <c r="AA10" s="57">
        <f t="shared" si="6"/>
        <v>0.70620000000000005</v>
      </c>
      <c r="AB10" s="57">
        <f t="shared" si="6"/>
        <v>0.70620000000000005</v>
      </c>
      <c r="AC10" s="57">
        <f t="shared" si="6"/>
        <v>0.70620000000000005</v>
      </c>
      <c r="AD10" s="57">
        <f t="shared" si="6"/>
        <v>0.70620000000000005</v>
      </c>
      <c r="AE10" s="57">
        <f t="shared" si="6"/>
        <v>0.70620000000000005</v>
      </c>
      <c r="AF10" s="57">
        <f t="shared" si="6"/>
        <v>0.70620000000000005</v>
      </c>
      <c r="AG10" s="57">
        <f t="shared" si="6"/>
        <v>0.70620000000000005</v>
      </c>
      <c r="AH10" s="57">
        <f t="shared" si="6"/>
        <v>0.70620000000000005</v>
      </c>
      <c r="AI10" s="57">
        <f t="shared" si="6"/>
        <v>0.70620000000000005</v>
      </c>
      <c r="AJ10" s="57">
        <f t="shared" si="6"/>
        <v>0.70620000000000005</v>
      </c>
    </row>
    <row r="11" spans="1:36" ht="14.5" customHeight="1" x14ac:dyDescent="0.2">
      <c r="A11" s="10" t="s">
        <v>324</v>
      </c>
      <c r="B11" s="57">
        <f>'BECF-pre-ret'!B11*1.1</f>
        <v>0.23100000000000001</v>
      </c>
      <c r="C11" s="57">
        <f t="shared" si="4"/>
        <v>0.23100000000000001</v>
      </c>
      <c r="D11" s="57">
        <f t="shared" si="4"/>
        <v>0.23100000000000001</v>
      </c>
      <c r="E11" s="57">
        <f t="shared" si="4"/>
        <v>0.23100000000000001</v>
      </c>
      <c r="F11" s="57">
        <f t="shared" si="4"/>
        <v>0.23100000000000001</v>
      </c>
      <c r="G11" s="57">
        <f t="shared" si="4"/>
        <v>0.23100000000000001</v>
      </c>
      <c r="H11" s="57">
        <f t="shared" si="4"/>
        <v>0.23100000000000001</v>
      </c>
      <c r="I11" s="57">
        <f t="shared" si="4"/>
        <v>0.23100000000000001</v>
      </c>
      <c r="J11" s="57">
        <f t="shared" si="4"/>
        <v>0.23100000000000001</v>
      </c>
      <c r="K11" s="57">
        <f t="shared" si="4"/>
        <v>0.23100000000000001</v>
      </c>
      <c r="L11" s="57">
        <f t="shared" si="4"/>
        <v>0.23100000000000001</v>
      </c>
      <c r="M11" s="57">
        <f t="shared" si="5"/>
        <v>0.23100000000000001</v>
      </c>
      <c r="N11" s="57">
        <f t="shared" si="5"/>
        <v>0.23100000000000001</v>
      </c>
      <c r="O11" s="57">
        <f t="shared" si="5"/>
        <v>0.23100000000000001</v>
      </c>
      <c r="P11" s="57">
        <f t="shared" si="5"/>
        <v>0.23100000000000001</v>
      </c>
      <c r="Q11" s="57">
        <f t="shared" si="5"/>
        <v>0.23100000000000001</v>
      </c>
      <c r="R11" s="57">
        <f t="shared" si="5"/>
        <v>0.23100000000000001</v>
      </c>
      <c r="S11" s="57">
        <f t="shared" si="5"/>
        <v>0.23100000000000001</v>
      </c>
      <c r="T11" s="57">
        <f t="shared" si="5"/>
        <v>0.23100000000000001</v>
      </c>
      <c r="U11" s="57">
        <f t="shared" si="5"/>
        <v>0.23100000000000001</v>
      </c>
      <c r="V11" s="57">
        <f t="shared" si="5"/>
        <v>0.23100000000000001</v>
      </c>
      <c r="W11" s="57">
        <f t="shared" si="6"/>
        <v>0.23100000000000001</v>
      </c>
      <c r="X11" s="57">
        <f t="shared" si="6"/>
        <v>0.23100000000000001</v>
      </c>
      <c r="Y11" s="57">
        <f t="shared" si="6"/>
        <v>0.23100000000000001</v>
      </c>
      <c r="Z11" s="57">
        <f t="shared" si="6"/>
        <v>0.23100000000000001</v>
      </c>
      <c r="AA11" s="57">
        <f t="shared" si="6"/>
        <v>0.23100000000000001</v>
      </c>
      <c r="AB11" s="57">
        <f t="shared" si="6"/>
        <v>0.23100000000000001</v>
      </c>
      <c r="AC11" s="57">
        <f t="shared" si="6"/>
        <v>0.23100000000000001</v>
      </c>
      <c r="AD11" s="57">
        <f t="shared" si="6"/>
        <v>0.23100000000000001</v>
      </c>
      <c r="AE11" s="57">
        <f t="shared" si="6"/>
        <v>0.23100000000000001</v>
      </c>
      <c r="AF11" s="57">
        <f t="shared" si="6"/>
        <v>0.23100000000000001</v>
      </c>
      <c r="AG11" s="57">
        <f t="shared" si="6"/>
        <v>0.23100000000000001</v>
      </c>
      <c r="AH11" s="57">
        <f t="shared" si="6"/>
        <v>0.23100000000000001</v>
      </c>
      <c r="AI11" s="57">
        <f t="shared" si="6"/>
        <v>0.23100000000000001</v>
      </c>
      <c r="AJ11" s="57">
        <f t="shared" si="6"/>
        <v>0.23100000000000001</v>
      </c>
    </row>
    <row r="12" spans="1:36" ht="14.5" customHeight="1" x14ac:dyDescent="0.2">
      <c r="A12" s="10" t="s">
        <v>325</v>
      </c>
      <c r="B12" s="57">
        <f>'BECF-pre-ret'!B12*1.1</f>
        <v>0.14080000000000001</v>
      </c>
      <c r="C12" s="57">
        <f t="shared" si="4"/>
        <v>0.14080000000000001</v>
      </c>
      <c r="D12" s="57">
        <f t="shared" si="4"/>
        <v>0.14080000000000001</v>
      </c>
      <c r="E12" s="57">
        <f t="shared" si="4"/>
        <v>0.14080000000000001</v>
      </c>
      <c r="F12" s="57">
        <f t="shared" si="4"/>
        <v>0.14080000000000001</v>
      </c>
      <c r="G12" s="57">
        <f t="shared" si="4"/>
        <v>0.14080000000000001</v>
      </c>
      <c r="H12" s="57">
        <f t="shared" si="4"/>
        <v>0.14080000000000001</v>
      </c>
      <c r="I12" s="57">
        <f t="shared" si="4"/>
        <v>0.14080000000000001</v>
      </c>
      <c r="J12" s="57">
        <f t="shared" si="4"/>
        <v>0.14080000000000001</v>
      </c>
      <c r="K12" s="57">
        <f t="shared" si="4"/>
        <v>0.14080000000000001</v>
      </c>
      <c r="L12" s="57">
        <f t="shared" si="4"/>
        <v>0.14080000000000001</v>
      </c>
      <c r="M12" s="57">
        <f t="shared" si="5"/>
        <v>0.14080000000000001</v>
      </c>
      <c r="N12" s="57">
        <f t="shared" si="5"/>
        <v>0.14080000000000001</v>
      </c>
      <c r="O12" s="57">
        <f t="shared" si="5"/>
        <v>0.14080000000000001</v>
      </c>
      <c r="P12" s="57">
        <f t="shared" si="5"/>
        <v>0.14080000000000001</v>
      </c>
      <c r="Q12" s="57">
        <f t="shared" si="5"/>
        <v>0.14080000000000001</v>
      </c>
      <c r="R12" s="57">
        <f t="shared" si="5"/>
        <v>0.14080000000000001</v>
      </c>
      <c r="S12" s="57">
        <f t="shared" si="5"/>
        <v>0.14080000000000001</v>
      </c>
      <c r="T12" s="57">
        <f t="shared" si="5"/>
        <v>0.14080000000000001</v>
      </c>
      <c r="U12" s="57">
        <f t="shared" si="5"/>
        <v>0.14080000000000001</v>
      </c>
      <c r="V12" s="57">
        <f t="shared" si="5"/>
        <v>0.14080000000000001</v>
      </c>
      <c r="W12" s="57">
        <f t="shared" si="6"/>
        <v>0.14080000000000001</v>
      </c>
      <c r="X12" s="57">
        <f t="shared" si="6"/>
        <v>0.14080000000000001</v>
      </c>
      <c r="Y12" s="57">
        <f t="shared" si="6"/>
        <v>0.14080000000000001</v>
      </c>
      <c r="Z12" s="57">
        <f t="shared" si="6"/>
        <v>0.14080000000000001</v>
      </c>
      <c r="AA12" s="57">
        <f t="shared" si="6"/>
        <v>0.14080000000000001</v>
      </c>
      <c r="AB12" s="57">
        <f t="shared" si="6"/>
        <v>0.14080000000000001</v>
      </c>
      <c r="AC12" s="57">
        <f t="shared" si="6"/>
        <v>0.14080000000000001</v>
      </c>
      <c r="AD12" s="57">
        <f t="shared" si="6"/>
        <v>0.14080000000000001</v>
      </c>
      <c r="AE12" s="57">
        <f t="shared" si="6"/>
        <v>0.14080000000000001</v>
      </c>
      <c r="AF12" s="57">
        <f t="shared" si="6"/>
        <v>0.14080000000000001</v>
      </c>
      <c r="AG12" s="57">
        <f t="shared" si="6"/>
        <v>0.14080000000000001</v>
      </c>
      <c r="AH12" s="57">
        <f t="shared" si="6"/>
        <v>0.14080000000000001</v>
      </c>
      <c r="AI12" s="57">
        <f t="shared" si="6"/>
        <v>0.14080000000000001</v>
      </c>
      <c r="AJ12" s="57">
        <f t="shared" si="6"/>
        <v>0.14080000000000001</v>
      </c>
    </row>
    <row r="13" spans="1:36" ht="14.5" customHeight="1" x14ac:dyDescent="0.2">
      <c r="A13" s="10" t="s">
        <v>326</v>
      </c>
      <c r="B13" s="57">
        <f>'BECF-pre-ret'!B13*1.1</f>
        <v>4.8399999999999999E-2</v>
      </c>
      <c r="C13" s="57">
        <f t="shared" si="4"/>
        <v>4.8399999999999999E-2</v>
      </c>
      <c r="D13" s="57">
        <f t="shared" si="4"/>
        <v>4.8399999999999999E-2</v>
      </c>
      <c r="E13" s="57">
        <f t="shared" si="4"/>
        <v>4.8399999999999999E-2</v>
      </c>
      <c r="F13" s="57">
        <f t="shared" si="4"/>
        <v>4.8399999999999999E-2</v>
      </c>
      <c r="G13" s="57">
        <f t="shared" si="4"/>
        <v>4.8399999999999999E-2</v>
      </c>
      <c r="H13" s="57">
        <f t="shared" si="4"/>
        <v>4.8399999999999999E-2</v>
      </c>
      <c r="I13" s="57">
        <f t="shared" si="4"/>
        <v>4.8399999999999999E-2</v>
      </c>
      <c r="J13" s="57">
        <f t="shared" si="4"/>
        <v>4.8399999999999999E-2</v>
      </c>
      <c r="K13" s="57">
        <f t="shared" si="4"/>
        <v>4.8399999999999999E-2</v>
      </c>
      <c r="L13" s="57">
        <f t="shared" si="4"/>
        <v>4.8399999999999999E-2</v>
      </c>
      <c r="M13" s="57">
        <f t="shared" si="5"/>
        <v>4.8399999999999999E-2</v>
      </c>
      <c r="N13" s="57">
        <f t="shared" si="5"/>
        <v>4.8399999999999999E-2</v>
      </c>
      <c r="O13" s="57">
        <f t="shared" si="5"/>
        <v>4.8399999999999999E-2</v>
      </c>
      <c r="P13" s="57">
        <f t="shared" si="5"/>
        <v>4.8399999999999999E-2</v>
      </c>
      <c r="Q13" s="57">
        <f t="shared" si="5"/>
        <v>4.8399999999999999E-2</v>
      </c>
      <c r="R13" s="57">
        <f t="shared" si="5"/>
        <v>4.8399999999999999E-2</v>
      </c>
      <c r="S13" s="57">
        <f t="shared" si="5"/>
        <v>4.8399999999999999E-2</v>
      </c>
      <c r="T13" s="57">
        <f t="shared" si="5"/>
        <v>4.8399999999999999E-2</v>
      </c>
      <c r="U13" s="57">
        <f t="shared" si="5"/>
        <v>4.8399999999999999E-2</v>
      </c>
      <c r="V13" s="57">
        <f t="shared" si="5"/>
        <v>4.8399999999999999E-2</v>
      </c>
      <c r="W13" s="57">
        <f t="shared" si="6"/>
        <v>4.8399999999999999E-2</v>
      </c>
      <c r="X13" s="57">
        <f t="shared" si="6"/>
        <v>4.8399999999999999E-2</v>
      </c>
      <c r="Y13" s="57">
        <f t="shared" si="6"/>
        <v>4.8399999999999999E-2</v>
      </c>
      <c r="Z13" s="57">
        <f t="shared" si="6"/>
        <v>4.8399999999999999E-2</v>
      </c>
      <c r="AA13" s="57">
        <f t="shared" si="6"/>
        <v>4.8399999999999999E-2</v>
      </c>
      <c r="AB13" s="57">
        <f t="shared" si="6"/>
        <v>4.8399999999999999E-2</v>
      </c>
      <c r="AC13" s="57">
        <f t="shared" si="6"/>
        <v>4.8399999999999999E-2</v>
      </c>
      <c r="AD13" s="57">
        <f t="shared" si="6"/>
        <v>4.8399999999999999E-2</v>
      </c>
      <c r="AE13" s="57">
        <f t="shared" si="6"/>
        <v>4.8399999999999999E-2</v>
      </c>
      <c r="AF13" s="57">
        <f t="shared" si="6"/>
        <v>4.8399999999999999E-2</v>
      </c>
      <c r="AG13" s="57">
        <f t="shared" si="6"/>
        <v>4.8399999999999999E-2</v>
      </c>
      <c r="AH13" s="57">
        <f t="shared" si="6"/>
        <v>4.8399999999999999E-2</v>
      </c>
      <c r="AI13" s="57">
        <f t="shared" si="6"/>
        <v>4.8399999999999999E-2</v>
      </c>
      <c r="AJ13" s="57">
        <f t="shared" si="6"/>
        <v>4.8399999999999999E-2</v>
      </c>
    </row>
    <row r="14" spans="1:36" ht="14.5" customHeight="1" x14ac:dyDescent="0.2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2">
      <c r="A15" s="10" t="s">
        <v>327</v>
      </c>
      <c r="B15" s="57">
        <f>'BECF-pre-ret'!B15*1.1</f>
        <v>0.23100000000000001</v>
      </c>
      <c r="C15" s="57">
        <f t="shared" ref="C15:L17" si="7">$B15</f>
        <v>0.23100000000000001</v>
      </c>
      <c r="D15" s="57">
        <f t="shared" si="7"/>
        <v>0.23100000000000001</v>
      </c>
      <c r="E15" s="57">
        <f t="shared" si="7"/>
        <v>0.23100000000000001</v>
      </c>
      <c r="F15" s="57">
        <f t="shared" si="7"/>
        <v>0.23100000000000001</v>
      </c>
      <c r="G15" s="57">
        <f t="shared" si="7"/>
        <v>0.23100000000000001</v>
      </c>
      <c r="H15" s="57">
        <f t="shared" si="7"/>
        <v>0.23100000000000001</v>
      </c>
      <c r="I15" s="57">
        <f t="shared" si="7"/>
        <v>0.23100000000000001</v>
      </c>
      <c r="J15" s="57">
        <f t="shared" si="7"/>
        <v>0.23100000000000001</v>
      </c>
      <c r="K15" s="57">
        <f t="shared" si="7"/>
        <v>0.23100000000000001</v>
      </c>
      <c r="L15" s="57">
        <f t="shared" si="7"/>
        <v>0.23100000000000001</v>
      </c>
      <c r="M15" s="57">
        <f t="shared" ref="M15:V17" si="8">$B15</f>
        <v>0.23100000000000001</v>
      </c>
      <c r="N15" s="57">
        <f t="shared" si="8"/>
        <v>0.23100000000000001</v>
      </c>
      <c r="O15" s="57">
        <f t="shared" si="8"/>
        <v>0.23100000000000001</v>
      </c>
      <c r="P15" s="57">
        <f t="shared" si="8"/>
        <v>0.23100000000000001</v>
      </c>
      <c r="Q15" s="57">
        <f t="shared" si="8"/>
        <v>0.23100000000000001</v>
      </c>
      <c r="R15" s="57">
        <f t="shared" si="8"/>
        <v>0.23100000000000001</v>
      </c>
      <c r="S15" s="57">
        <f t="shared" si="8"/>
        <v>0.23100000000000001</v>
      </c>
      <c r="T15" s="57">
        <f t="shared" si="8"/>
        <v>0.23100000000000001</v>
      </c>
      <c r="U15" s="57">
        <f t="shared" si="8"/>
        <v>0.23100000000000001</v>
      </c>
      <c r="V15" s="57">
        <f t="shared" si="8"/>
        <v>0.23100000000000001</v>
      </c>
      <c r="W15" s="57">
        <f t="shared" ref="W15:AJ17" si="9">$B15</f>
        <v>0.23100000000000001</v>
      </c>
      <c r="X15" s="57">
        <f t="shared" si="9"/>
        <v>0.23100000000000001</v>
      </c>
      <c r="Y15" s="57">
        <f t="shared" si="9"/>
        <v>0.23100000000000001</v>
      </c>
      <c r="Z15" s="57">
        <f t="shared" si="9"/>
        <v>0.23100000000000001</v>
      </c>
      <c r="AA15" s="57">
        <f t="shared" si="9"/>
        <v>0.23100000000000001</v>
      </c>
      <c r="AB15" s="57">
        <f t="shared" si="9"/>
        <v>0.23100000000000001</v>
      </c>
      <c r="AC15" s="57">
        <f t="shared" si="9"/>
        <v>0.23100000000000001</v>
      </c>
      <c r="AD15" s="57">
        <f t="shared" si="9"/>
        <v>0.23100000000000001</v>
      </c>
      <c r="AE15" s="57">
        <f t="shared" si="9"/>
        <v>0.23100000000000001</v>
      </c>
      <c r="AF15" s="57">
        <f t="shared" si="9"/>
        <v>0.23100000000000001</v>
      </c>
      <c r="AG15" s="57">
        <f t="shared" si="9"/>
        <v>0.23100000000000001</v>
      </c>
      <c r="AH15" s="57">
        <f t="shared" si="9"/>
        <v>0.23100000000000001</v>
      </c>
      <c r="AI15" s="57">
        <f t="shared" si="9"/>
        <v>0.23100000000000001</v>
      </c>
      <c r="AJ15" s="57">
        <f t="shared" si="9"/>
        <v>0.23100000000000001</v>
      </c>
    </row>
    <row r="16" spans="1:36" ht="14.5" customHeight="1" x14ac:dyDescent="0.2">
      <c r="A16" s="10" t="s">
        <v>328</v>
      </c>
      <c r="B16" s="57">
        <f>'BECF-pre-ret'!B16*1.1</f>
        <v>0.23100000000000001</v>
      </c>
      <c r="C16" s="57">
        <f t="shared" si="7"/>
        <v>0.23100000000000001</v>
      </c>
      <c r="D16" s="57">
        <f t="shared" si="7"/>
        <v>0.23100000000000001</v>
      </c>
      <c r="E16" s="57">
        <f t="shared" si="7"/>
        <v>0.23100000000000001</v>
      </c>
      <c r="F16" s="57">
        <f t="shared" si="7"/>
        <v>0.23100000000000001</v>
      </c>
      <c r="G16" s="57">
        <f t="shared" si="7"/>
        <v>0.23100000000000001</v>
      </c>
      <c r="H16" s="57">
        <f t="shared" si="7"/>
        <v>0.23100000000000001</v>
      </c>
      <c r="I16" s="57">
        <f t="shared" si="7"/>
        <v>0.23100000000000001</v>
      </c>
      <c r="J16" s="57">
        <f t="shared" si="7"/>
        <v>0.23100000000000001</v>
      </c>
      <c r="K16" s="57">
        <f t="shared" si="7"/>
        <v>0.23100000000000001</v>
      </c>
      <c r="L16" s="57">
        <f t="shared" si="7"/>
        <v>0.23100000000000001</v>
      </c>
      <c r="M16" s="57">
        <f t="shared" si="8"/>
        <v>0.23100000000000001</v>
      </c>
      <c r="N16" s="57">
        <f t="shared" si="8"/>
        <v>0.23100000000000001</v>
      </c>
      <c r="O16" s="57">
        <f t="shared" si="8"/>
        <v>0.23100000000000001</v>
      </c>
      <c r="P16" s="57">
        <f t="shared" si="8"/>
        <v>0.23100000000000001</v>
      </c>
      <c r="Q16" s="57">
        <f t="shared" si="8"/>
        <v>0.23100000000000001</v>
      </c>
      <c r="R16" s="57">
        <f t="shared" si="8"/>
        <v>0.23100000000000001</v>
      </c>
      <c r="S16" s="57">
        <f t="shared" si="8"/>
        <v>0.23100000000000001</v>
      </c>
      <c r="T16" s="57">
        <f t="shared" si="8"/>
        <v>0.23100000000000001</v>
      </c>
      <c r="U16" s="57">
        <f t="shared" si="8"/>
        <v>0.23100000000000001</v>
      </c>
      <c r="V16" s="57">
        <f t="shared" si="8"/>
        <v>0.23100000000000001</v>
      </c>
      <c r="W16" s="57">
        <f t="shared" si="9"/>
        <v>0.23100000000000001</v>
      </c>
      <c r="X16" s="57">
        <f t="shared" si="9"/>
        <v>0.23100000000000001</v>
      </c>
      <c r="Y16" s="57">
        <f t="shared" si="9"/>
        <v>0.23100000000000001</v>
      </c>
      <c r="Z16" s="57">
        <f t="shared" si="9"/>
        <v>0.23100000000000001</v>
      </c>
      <c r="AA16" s="57">
        <f t="shared" si="9"/>
        <v>0.23100000000000001</v>
      </c>
      <c r="AB16" s="57">
        <f t="shared" si="9"/>
        <v>0.23100000000000001</v>
      </c>
      <c r="AC16" s="57">
        <f t="shared" si="9"/>
        <v>0.23100000000000001</v>
      </c>
      <c r="AD16" s="57">
        <f t="shared" si="9"/>
        <v>0.23100000000000001</v>
      </c>
      <c r="AE16" s="57">
        <f t="shared" si="9"/>
        <v>0.23100000000000001</v>
      </c>
      <c r="AF16" s="57">
        <f t="shared" si="9"/>
        <v>0.23100000000000001</v>
      </c>
      <c r="AG16" s="57">
        <f t="shared" si="9"/>
        <v>0.23100000000000001</v>
      </c>
      <c r="AH16" s="57">
        <f t="shared" si="9"/>
        <v>0.23100000000000001</v>
      </c>
      <c r="AI16" s="57">
        <f t="shared" si="9"/>
        <v>0.23100000000000001</v>
      </c>
      <c r="AJ16" s="57">
        <f t="shared" si="9"/>
        <v>0.23100000000000001</v>
      </c>
    </row>
    <row r="17" spans="1:36" ht="14.5" customHeight="1" x14ac:dyDescent="0.2">
      <c r="A17" s="10" t="s">
        <v>329</v>
      </c>
      <c r="B17" s="57">
        <f>'BECF-pre-ret'!B17*1.1</f>
        <v>0.28490000000000004</v>
      </c>
      <c r="C17" s="57">
        <f t="shared" si="7"/>
        <v>0.28490000000000004</v>
      </c>
      <c r="D17" s="57">
        <f t="shared" si="7"/>
        <v>0.28490000000000004</v>
      </c>
      <c r="E17" s="57">
        <f t="shared" si="7"/>
        <v>0.28490000000000004</v>
      </c>
      <c r="F17" s="57">
        <f t="shared" si="7"/>
        <v>0.28490000000000004</v>
      </c>
      <c r="G17" s="57">
        <f t="shared" si="7"/>
        <v>0.28490000000000004</v>
      </c>
      <c r="H17" s="57">
        <f t="shared" si="7"/>
        <v>0.28490000000000004</v>
      </c>
      <c r="I17" s="57">
        <f t="shared" si="7"/>
        <v>0.28490000000000004</v>
      </c>
      <c r="J17" s="57">
        <f t="shared" si="7"/>
        <v>0.28490000000000004</v>
      </c>
      <c r="K17" s="57">
        <f t="shared" si="7"/>
        <v>0.28490000000000004</v>
      </c>
      <c r="L17" s="57">
        <f t="shared" si="7"/>
        <v>0.28490000000000004</v>
      </c>
      <c r="M17" s="57">
        <f t="shared" si="8"/>
        <v>0.28490000000000004</v>
      </c>
      <c r="N17" s="57">
        <f t="shared" si="8"/>
        <v>0.28490000000000004</v>
      </c>
      <c r="O17" s="57">
        <f t="shared" si="8"/>
        <v>0.28490000000000004</v>
      </c>
      <c r="P17" s="57">
        <f t="shared" si="8"/>
        <v>0.28490000000000004</v>
      </c>
      <c r="Q17" s="57">
        <f t="shared" si="8"/>
        <v>0.28490000000000004</v>
      </c>
      <c r="R17" s="57">
        <f t="shared" si="8"/>
        <v>0.28490000000000004</v>
      </c>
      <c r="S17" s="57">
        <f t="shared" si="8"/>
        <v>0.28490000000000004</v>
      </c>
      <c r="T17" s="57">
        <f t="shared" si="8"/>
        <v>0.28490000000000004</v>
      </c>
      <c r="U17" s="57">
        <f t="shared" si="8"/>
        <v>0.28490000000000004</v>
      </c>
      <c r="V17" s="57">
        <f t="shared" si="8"/>
        <v>0.28490000000000004</v>
      </c>
      <c r="W17" s="57">
        <f t="shared" si="9"/>
        <v>0.28490000000000004</v>
      </c>
      <c r="X17" s="57">
        <f t="shared" si="9"/>
        <v>0.28490000000000004</v>
      </c>
      <c r="Y17" s="57">
        <f t="shared" si="9"/>
        <v>0.28490000000000004</v>
      </c>
      <c r="Z17" s="57">
        <f t="shared" si="9"/>
        <v>0.28490000000000004</v>
      </c>
      <c r="AA17" s="57">
        <f t="shared" si="9"/>
        <v>0.28490000000000004</v>
      </c>
      <c r="AB17" s="57">
        <f t="shared" si="9"/>
        <v>0.28490000000000004</v>
      </c>
      <c r="AC17" s="57">
        <f t="shared" si="9"/>
        <v>0.28490000000000004</v>
      </c>
      <c r="AD17" s="57">
        <f t="shared" si="9"/>
        <v>0.28490000000000004</v>
      </c>
      <c r="AE17" s="57">
        <f t="shared" si="9"/>
        <v>0.28490000000000004</v>
      </c>
      <c r="AF17" s="57">
        <f t="shared" si="9"/>
        <v>0.28490000000000004</v>
      </c>
      <c r="AG17" s="57">
        <f t="shared" si="9"/>
        <v>0.28490000000000004</v>
      </c>
      <c r="AH17" s="57">
        <f t="shared" si="9"/>
        <v>0.28490000000000004</v>
      </c>
      <c r="AI17" s="57">
        <f t="shared" si="9"/>
        <v>0.28490000000000004</v>
      </c>
      <c r="AJ17" s="57">
        <f t="shared" si="9"/>
        <v>0.28490000000000004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2016-02-26T23:43:24Z</dcterms:created>
  <dcterms:modified xsi:type="dcterms:W3CDTF">2021-04-22T03:20:58Z</dcterms:modified>
</cp:coreProperties>
</file>