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nathaniyer/library/containers/com.microsoft.excel/data/state-eps-data-repository/or/elec/eotccwtc/"/>
    </mc:Choice>
  </mc:AlternateContent>
  <xr:revisionPtr revIDLastSave="0" documentId="13_ncr:1_{9904E490-FBC7-4542-84D9-65FD4907AEF5}" xr6:coauthVersionLast="46" xr6:coauthVersionMax="46" xr10:uidLastSave="{00000000-0000-0000-0000-000000000000}"/>
  <bookViews>
    <workbookView xWindow="0" yWindow="460" windowWidth="19420" windowHeight="10420" xr2:uid="{00000000-000D-0000-FFFF-FFFF00000000}"/>
  </bookViews>
  <sheets>
    <sheet name="About" sheetId="1" r:id="rId1"/>
    <sheet name="WECC Path Ratings" sheetId="3" r:id="rId2"/>
    <sheet name="Calculations" sheetId="4" r:id="rId3"/>
    <sheet name="Calibration" sheetId="5" r:id="rId4"/>
    <sheet name="EoTCCwTC" sheetId="2" r:id="rId5"/>
  </sheets>
  <definedNames>
    <definedName name="__FDS_HYPERLINK_TOGGLE_STATE__" hidden="1">"ON"</definedName>
    <definedName name="_Order1" hidden="1">255</definedName>
    <definedName name="_Order2" hidden="1">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180" i="5"/>
  <c r="B179" i="5"/>
  <c r="B178" i="5"/>
  <c r="B158" i="5"/>
  <c r="B157" i="5"/>
  <c r="B136" i="5"/>
  <c r="B135" i="5"/>
  <c r="B134" i="5"/>
  <c r="B114" i="5"/>
  <c r="B113" i="5"/>
  <c r="B92" i="5"/>
  <c r="B91" i="5"/>
  <c r="B90" i="5"/>
  <c r="B70" i="5"/>
  <c r="B69" i="5"/>
  <c r="B48" i="5"/>
  <c r="B47" i="5"/>
  <c r="B46" i="5"/>
  <c r="B26" i="5"/>
  <c r="B25" i="5"/>
  <c r="B10" i="4"/>
  <c r="B11" i="4" s="1"/>
  <c r="B12" i="4" l="1"/>
  <c r="C16" i="4" l="1"/>
  <c r="C18" i="4"/>
  <c r="C17" i="4"/>
</calcChain>
</file>

<file path=xl/sharedStrings.xml><?xml version="1.0" encoding="utf-8"?>
<sst xmlns="http://schemas.openxmlformats.org/spreadsheetml/2006/main" count="214" uniqueCount="96">
  <si>
    <t>a physical build-out of the system) and change in the Transmission</t>
  </si>
  <si>
    <t>Connectivity Coefficient (TCC), a multiplier that governs the fraction of</t>
  </si>
  <si>
    <t>flexibility points that is usable.</t>
  </si>
  <si>
    <t>In essence, in a region where a lack of transmission or interconnection is</t>
  </si>
  <si>
    <t>the main factor limiting the usability of flexibility resources, the elasticity</t>
  </si>
  <si>
    <t>here should be relatively high.  However, in a region with plenty of</t>
  </si>
  <si>
    <t>transmission capacity relative to the amount of flexibility-providing</t>
  </si>
  <si>
    <t>resources (or flexibility-demanding resources), a lower elasticity</t>
  </si>
  <si>
    <t>may be more appropriate, as increasing transmission capacity further</t>
  </si>
  <si>
    <t>may have little impact on the usability of flexibility-providing</t>
  </si>
  <si>
    <t>resources.</t>
  </si>
  <si>
    <t>Notes</t>
  </si>
  <si>
    <t>in transmission capacity (that is, transmission capacity on the ground,</t>
  </si>
  <si>
    <t>This variable governs the relationship between the percentage change</t>
  </si>
  <si>
    <t>Elasticity</t>
  </si>
  <si>
    <t>Unit: dimensionless</t>
  </si>
  <si>
    <t>TCC</t>
  </si>
  <si>
    <t>The elasticity in this variable should be positive (or zero), not negative,</t>
  </si>
  <si>
    <t>because increasing transmission should never reduce the TCC.</t>
  </si>
  <si>
    <t>EoTCCwTC Elasticity of TCC wrt Transmission Capacity</t>
  </si>
  <si>
    <t>Path Rating (MW)</t>
  </si>
  <si>
    <t>Path #</t>
  </si>
  <si>
    <t>BAU Transmission Capacity (MW*miles)</t>
  </si>
  <si>
    <t>Extrapolated 2050 Transmission Capacity</t>
  </si>
  <si>
    <t>Extrapolated 2015 Transmission Capacity</t>
  </si>
  <si>
    <t>Curtailment</t>
  </si>
  <si>
    <t>GW</t>
  </si>
  <si>
    <t>% solar</t>
  </si>
  <si>
    <t>% wind</t>
  </si>
  <si>
    <t>https://www.wecc.org/_layouts/15/WopiFrame.aspx?sourcedoc=/Reliability/TAS_PathReports_Combined_FINAL.pdf&amp;action=default&amp;DefaultItemOpen=1</t>
  </si>
  <si>
    <t>https://www.nrel.gov/docs/fy17osti/67240.pdf</t>
  </si>
  <si>
    <t>Calculations</t>
  </si>
  <si>
    <t>Transmission Added</t>
  </si>
  <si>
    <t>BAU Transmission</t>
  </si>
  <si>
    <t>Time (Year)</t>
  </si>
  <si>
    <t>Output Electricity Generation by Type[hard coal es] : MostRecentRun</t>
  </si>
  <si>
    <t>Output Electricity Generation by Type[natural gas nonpeaker es] : MostRecentRun</t>
  </si>
  <si>
    <t>Output Electricity Generation by Type[nuclear es] : MostRecentRun</t>
  </si>
  <si>
    <t>Output Electricity Generation by Type[hydro es] : MostRecentRun</t>
  </si>
  <si>
    <t>Output Electricity Generation by Type[onshore wind es] : MostRecentRun</t>
  </si>
  <si>
    <t>Output Electricity Generation by Type[solar PV es] : MostRecentRun</t>
  </si>
  <si>
    <t>Output Electricity Generation by Type[solar thermal es] : MostRecentRun</t>
  </si>
  <si>
    <t>Output Electricity Generation by Type[biomass es] : MostRecentRun</t>
  </si>
  <si>
    <t>Output Electricity Generation by Type[geothermal es] : MostRecentRun</t>
  </si>
  <si>
    <t>Output Electricity Generation by Type[petroleum es] : MostRecentRun</t>
  </si>
  <si>
    <t>Output Electricity Generation by Type[natural gas peaker es] : MostRecentRun</t>
  </si>
  <si>
    <t>Output Electricity Generation by Type[lignite es] : MostRecentRun</t>
  </si>
  <si>
    <t>Output Electricity Generation by Type[offshore wind es] : MostRecentRun</t>
  </si>
  <si>
    <t>Output Electricity Generation by Type[crude oil es] : MostRecentRun</t>
  </si>
  <si>
    <t>Output Electricity Generation by Type[heavy or residual fuel oil es] : MostRecentRun</t>
  </si>
  <si>
    <t>Output Electricity Generation by Type[municipal solid waste es] : MostRecentRun</t>
  </si>
  <si>
    <t>2050 Wind</t>
  </si>
  <si>
    <t>2050 Solar</t>
  </si>
  <si>
    <t>Curtailed Electricity Output[hard coal es] : MostRecentRun</t>
  </si>
  <si>
    <t>Curtailed Electricity Output[natural gas nonpeaker es] : MostRecentRun</t>
  </si>
  <si>
    <t>Curtailed Electricity Output[nuclear es] : MostRecentRun</t>
  </si>
  <si>
    <t>Curtailed Electricity Output[hydro es] : MostRecentRun</t>
  </si>
  <si>
    <t>Curtailed Electricity Output[onshore wind es] : MostRecentRun</t>
  </si>
  <si>
    <t>Curtailed Electricity Output[solar PV es] : MostRecentRun</t>
  </si>
  <si>
    <t>Curtailed Electricity Output[solar thermal es] : MostRecentRun</t>
  </si>
  <si>
    <t>Curtailed Electricity Output[biomass es] : MostRecentRun</t>
  </si>
  <si>
    <t>Curtailed Electricity Output[geothermal es] : MostRecentRun</t>
  </si>
  <si>
    <t>Curtailed Electricity Output[petroleum es] : MostRecentRun</t>
  </si>
  <si>
    <t>Curtailed Electricity Output[natural gas peaker es] : MostRecentRun</t>
  </si>
  <si>
    <t>Curtailed Electricity Output[lignite es] : MostRecentRun</t>
  </si>
  <si>
    <t>Curtailed Electricity Output[offshore wind es] : MostRecentRun</t>
  </si>
  <si>
    <t>Curtailed Electricity Output[crude oil es] : MostRecentRun</t>
  </si>
  <si>
    <t>Curtailed Electricity Output[heavy or residual fuel oil es] : MostRecentRun</t>
  </si>
  <si>
    <t>Curtailed Electricity Output[municipal solid waste es] : MostRecentRun</t>
  </si>
  <si>
    <t>Wind Curtailment</t>
  </si>
  <si>
    <t>Solar Curtailment</t>
  </si>
  <si>
    <t>Overall Curtailment</t>
  </si>
  <si>
    <t>14% Transmission</t>
  </si>
  <si>
    <t>24.7% Transmission</t>
  </si>
  <si>
    <t>27.8% Transmission</t>
  </si>
  <si>
    <t>2011 WECC Transmission Capacity (GW)</t>
  </si>
  <si>
    <t>Transmission 1 scenario</t>
  </si>
  <si>
    <t>Transmission 2 scenario</t>
  </si>
  <si>
    <t xml:space="preserve">Transmission 3 scenario </t>
  </si>
  <si>
    <t>Reference scenario</t>
  </si>
  <si>
    <t>planned additions</t>
  </si>
  <si>
    <t>% Increase over BAU</t>
  </si>
  <si>
    <t>For each scenario in the NREL study used, we calculate the percentage increase in transmission capacity vs BAU and we know the curtailment. We also know the penetrations of wind and solar.</t>
  </si>
  <si>
    <t>We then create a policy scenario that results in the correct wind and solar penetrations and calibrate the EoTCCwTC variable to achieve the correct amount of curtailment</t>
  </si>
  <si>
    <t>Elasticity Used</t>
  </si>
  <si>
    <t>Sources:</t>
  </si>
  <si>
    <t>WECC Transmission Capacity</t>
  </si>
  <si>
    <t>Figure 18</t>
  </si>
  <si>
    <t>WECC Path Reports</t>
  </si>
  <si>
    <t>Western Electricity Coordinating Council</t>
  </si>
  <si>
    <t>Curtailment with various levels of transmission build-out</t>
  </si>
  <si>
    <t>National Renewable Energy Laboratory</t>
  </si>
  <si>
    <t>Reducing Wind Curtailment through Transmission Expansion in a Wind Vision Future</t>
  </si>
  <si>
    <t>Table 5 and page 14</t>
  </si>
  <si>
    <t>2050 Wind and solar penetration in NREL study</t>
  </si>
  <si>
    <r>
      <t>BAU U.S. Transmission Capacity (</t>
    </r>
    <r>
      <rPr>
        <b/>
        <i/>
        <sz val="11"/>
        <color theme="1"/>
        <rFont val="Calibri"/>
        <family val="2"/>
        <scheme val="minor"/>
      </rPr>
      <t>elec/BTC</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</si>
</sst>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wrapText="1"/>
    </xf>
    <xf numFmtId="165" fontId="0" fillId="0" borderId="0" xfId="1" applyNumberFormat="1" applyFont="1"/>
    <xf numFmtId="0" fontId="1" fillId="2" borderId="0" xfId="0" applyFont="1" applyFill="1"/>
    <xf numFmtId="0" fontId="0" fillId="2" borderId="0" xfId="0" applyFill="1"/>
    <xf numFmtId="11" fontId="0" fillId="0" borderId="0" xfId="0" applyNumberFormat="1"/>
    <xf numFmtId="9" fontId="0" fillId="0" borderId="0" xfId="1" applyNumberFormat="1" applyFont="1"/>
    <xf numFmtId="9" fontId="0" fillId="0" borderId="0" xfId="1" applyFont="1"/>
    <xf numFmtId="0" fontId="0" fillId="3" borderId="0" xfId="0" applyFill="1"/>
    <xf numFmtId="0" fontId="1" fillId="0" borderId="0" xfId="0" applyFont="1" applyFill="1"/>
    <xf numFmtId="0" fontId="0" fillId="0" borderId="0" xfId="0" applyFill="1"/>
    <xf numFmtId="9" fontId="0" fillId="0" borderId="0" xfId="1" applyFont="1" applyFill="1"/>
    <xf numFmtId="11" fontId="0" fillId="0" borderId="0" xfId="0" applyNumberFormat="1" applyFill="1"/>
    <xf numFmtId="165" fontId="0" fillId="0" borderId="0" xfId="1" applyNumberFormat="1" applyFont="1" applyFill="1"/>
    <xf numFmtId="0" fontId="0" fillId="0" borderId="0" xfId="0" applyAlignment="1">
      <alignment horizontal="left"/>
    </xf>
    <xf numFmtId="0" fontId="0" fillId="0" borderId="0" xfId="0" applyFont="1" applyFill="1"/>
    <xf numFmtId="1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ecc.org/_layouts/15/WopiFrame.aspx?sourcedoc=/Reliability/TAS_PathReports_Combined_FINAL.pdf&amp;action=default&amp;DefaultItemOpe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tabSelected="1" workbookViewId="0">
      <selection activeCell="B15" sqref="B15"/>
    </sheetView>
  </sheetViews>
  <sheetFormatPr baseColWidth="10" defaultColWidth="8.83203125" defaultRowHeight="15" x14ac:dyDescent="0.2"/>
  <cols>
    <col min="2" max="2" width="124.5" customWidth="1"/>
  </cols>
  <sheetData>
    <row r="1" spans="1:3" x14ac:dyDescent="0.2">
      <c r="A1" s="1" t="s">
        <v>19</v>
      </c>
      <c r="C1" s="19">
        <v>44307</v>
      </c>
    </row>
    <row r="3" spans="1:3" x14ac:dyDescent="0.2">
      <c r="A3" s="1" t="s">
        <v>85</v>
      </c>
      <c r="B3" s="6" t="s">
        <v>86</v>
      </c>
    </row>
    <row r="4" spans="1:3" x14ac:dyDescent="0.2">
      <c r="B4" s="13" t="s">
        <v>89</v>
      </c>
    </row>
    <row r="5" spans="1:3" x14ac:dyDescent="0.2">
      <c r="B5" s="17">
        <v>2013</v>
      </c>
    </row>
    <row r="6" spans="1:3" x14ac:dyDescent="0.2">
      <c r="B6" t="s">
        <v>88</v>
      </c>
    </row>
    <row r="7" spans="1:3" x14ac:dyDescent="0.2">
      <c r="B7" t="s">
        <v>29</v>
      </c>
    </row>
    <row r="8" spans="1:3" x14ac:dyDescent="0.2">
      <c r="B8" t="s">
        <v>87</v>
      </c>
    </row>
    <row r="10" spans="1:3" x14ac:dyDescent="0.2">
      <c r="B10" s="6" t="s">
        <v>90</v>
      </c>
    </row>
    <row r="11" spans="1:3" s="13" customFormat="1" x14ac:dyDescent="0.2">
      <c r="B11" s="18" t="s">
        <v>91</v>
      </c>
    </row>
    <row r="12" spans="1:3" x14ac:dyDescent="0.2">
      <c r="B12" s="17">
        <v>2015</v>
      </c>
    </row>
    <row r="13" spans="1:3" x14ac:dyDescent="0.2">
      <c r="B13" t="s">
        <v>92</v>
      </c>
    </row>
    <row r="14" spans="1:3" x14ac:dyDescent="0.2">
      <c r="B14" t="s">
        <v>30</v>
      </c>
    </row>
    <row r="15" spans="1:3" x14ac:dyDescent="0.2">
      <c r="B15" t="s">
        <v>93</v>
      </c>
    </row>
    <row r="17" spans="1:1" x14ac:dyDescent="0.2">
      <c r="A17" s="1" t="s">
        <v>11</v>
      </c>
    </row>
    <row r="18" spans="1:1" x14ac:dyDescent="0.2">
      <c r="A18" t="s">
        <v>13</v>
      </c>
    </row>
    <row r="19" spans="1:1" x14ac:dyDescent="0.2">
      <c r="A19" t="s">
        <v>12</v>
      </c>
    </row>
    <row r="20" spans="1:1" x14ac:dyDescent="0.2">
      <c r="A20" t="s">
        <v>0</v>
      </c>
    </row>
    <row r="21" spans="1:1" x14ac:dyDescent="0.2">
      <c r="A21" t="s">
        <v>1</v>
      </c>
    </row>
    <row r="22" spans="1:1" x14ac:dyDescent="0.2">
      <c r="A22" t="s">
        <v>2</v>
      </c>
    </row>
    <row r="24" spans="1:1" x14ac:dyDescent="0.2">
      <c r="A24" t="s">
        <v>3</v>
      </c>
    </row>
    <row r="25" spans="1:1" x14ac:dyDescent="0.2">
      <c r="A25" t="s">
        <v>4</v>
      </c>
    </row>
    <row r="26" spans="1:1" x14ac:dyDescent="0.2">
      <c r="A26" t="s">
        <v>5</v>
      </c>
    </row>
    <row r="27" spans="1:1" x14ac:dyDescent="0.2">
      <c r="A27" t="s">
        <v>6</v>
      </c>
    </row>
    <row r="28" spans="1:1" x14ac:dyDescent="0.2">
      <c r="A28" t="s">
        <v>7</v>
      </c>
    </row>
    <row r="29" spans="1:1" x14ac:dyDescent="0.2">
      <c r="A29" t="s">
        <v>8</v>
      </c>
    </row>
    <row r="30" spans="1:1" x14ac:dyDescent="0.2">
      <c r="A30" t="s">
        <v>9</v>
      </c>
    </row>
    <row r="31" spans="1:1" x14ac:dyDescent="0.2">
      <c r="A31" t="s">
        <v>10</v>
      </c>
    </row>
    <row r="33" spans="1:1" x14ac:dyDescent="0.2">
      <c r="A33" t="s">
        <v>17</v>
      </c>
    </row>
    <row r="34" spans="1:1" x14ac:dyDescent="0.2">
      <c r="A34" t="s">
        <v>18</v>
      </c>
    </row>
  </sheetData>
  <hyperlinks>
    <hyperlink ref="B7"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
  <sheetViews>
    <sheetView workbookViewId="0">
      <selection sqref="A1:XFD1"/>
    </sheetView>
  </sheetViews>
  <sheetFormatPr baseColWidth="10" defaultColWidth="8.83203125" defaultRowHeight="15" x14ac:dyDescent="0.2"/>
  <sheetData>
    <row r="1" spans="1:2" x14ac:dyDescent="0.2">
      <c r="A1" t="s">
        <v>21</v>
      </c>
      <c r="B1" t="s">
        <v>20</v>
      </c>
    </row>
    <row r="2" spans="1:2" x14ac:dyDescent="0.2">
      <c r="A2">
        <v>1</v>
      </c>
      <c r="B2">
        <v>1000</v>
      </c>
    </row>
    <row r="3" spans="1:2" x14ac:dyDescent="0.2">
      <c r="A3">
        <v>3</v>
      </c>
      <c r="B3">
        <v>3150</v>
      </c>
    </row>
    <row r="4" spans="1:2" x14ac:dyDescent="0.2">
      <c r="A4">
        <v>8</v>
      </c>
      <c r="B4">
        <v>2200</v>
      </c>
    </row>
    <row r="5" spans="1:2" x14ac:dyDescent="0.2">
      <c r="A5">
        <v>9</v>
      </c>
      <c r="B5">
        <v>2573</v>
      </c>
    </row>
    <row r="6" spans="1:2" x14ac:dyDescent="0.2">
      <c r="A6">
        <v>10</v>
      </c>
      <c r="B6">
        <v>2598</v>
      </c>
    </row>
    <row r="7" spans="1:2" x14ac:dyDescent="0.2">
      <c r="A7">
        <v>11</v>
      </c>
      <c r="B7">
        <v>2598</v>
      </c>
    </row>
    <row r="8" spans="1:2" x14ac:dyDescent="0.2">
      <c r="A8">
        <v>14</v>
      </c>
      <c r="B8">
        <v>2400</v>
      </c>
    </row>
    <row r="9" spans="1:2" x14ac:dyDescent="0.2">
      <c r="A9">
        <v>16</v>
      </c>
      <c r="B9">
        <v>500</v>
      </c>
    </row>
    <row r="10" spans="1:2" x14ac:dyDescent="0.2">
      <c r="A10">
        <v>17</v>
      </c>
      <c r="B10">
        <v>2557</v>
      </c>
    </row>
    <row r="11" spans="1:2" x14ac:dyDescent="0.2">
      <c r="A11">
        <v>18</v>
      </c>
      <c r="B11">
        <v>337</v>
      </c>
    </row>
    <row r="12" spans="1:2" x14ac:dyDescent="0.2">
      <c r="A12">
        <v>19</v>
      </c>
      <c r="B12">
        <v>2200</v>
      </c>
    </row>
    <row r="13" spans="1:2" x14ac:dyDescent="0.2">
      <c r="A13">
        <v>20</v>
      </c>
      <c r="B13">
        <v>1000</v>
      </c>
    </row>
    <row r="14" spans="1:2" x14ac:dyDescent="0.2">
      <c r="A14">
        <v>22</v>
      </c>
      <c r="B14">
        <v>2325</v>
      </c>
    </row>
    <row r="15" spans="1:2" x14ac:dyDescent="0.2">
      <c r="A15">
        <v>23</v>
      </c>
      <c r="B15">
        <v>840</v>
      </c>
    </row>
    <row r="16" spans="1:2" x14ac:dyDescent="0.2">
      <c r="A16">
        <v>27</v>
      </c>
      <c r="B16">
        <v>1920</v>
      </c>
    </row>
    <row r="17" spans="1:2" x14ac:dyDescent="0.2">
      <c r="A17">
        <v>29</v>
      </c>
      <c r="B17">
        <v>200</v>
      </c>
    </row>
    <row r="18" spans="1:2" x14ac:dyDescent="0.2">
      <c r="A18">
        <v>30</v>
      </c>
      <c r="B18">
        <v>650</v>
      </c>
    </row>
    <row r="19" spans="1:2" x14ac:dyDescent="0.2">
      <c r="A19">
        <v>31</v>
      </c>
      <c r="B19">
        <v>690</v>
      </c>
    </row>
    <row r="20" spans="1:2" x14ac:dyDescent="0.2">
      <c r="A20">
        <v>35</v>
      </c>
      <c r="B20">
        <v>300</v>
      </c>
    </row>
    <row r="21" spans="1:2" x14ac:dyDescent="0.2">
      <c r="A21">
        <v>36</v>
      </c>
      <c r="B21">
        <v>1605</v>
      </c>
    </row>
    <row r="22" spans="1:2" x14ac:dyDescent="0.2">
      <c r="A22">
        <v>42</v>
      </c>
      <c r="B22">
        <v>600</v>
      </c>
    </row>
    <row r="23" spans="1:2" x14ac:dyDescent="0.2">
      <c r="A23">
        <v>46</v>
      </c>
      <c r="B23">
        <v>10623</v>
      </c>
    </row>
    <row r="24" spans="1:2" x14ac:dyDescent="0.2">
      <c r="A24">
        <v>47</v>
      </c>
      <c r="B24">
        <v>1048</v>
      </c>
    </row>
    <row r="25" spans="1:2" x14ac:dyDescent="0.2">
      <c r="A25">
        <v>48</v>
      </c>
      <c r="B25">
        <v>1970</v>
      </c>
    </row>
    <row r="26" spans="1:2" x14ac:dyDescent="0.2">
      <c r="A26">
        <v>49</v>
      </c>
      <c r="B26">
        <v>9300</v>
      </c>
    </row>
    <row r="27" spans="1:2" x14ac:dyDescent="0.2">
      <c r="A27">
        <v>50</v>
      </c>
      <c r="B27">
        <v>1200</v>
      </c>
    </row>
    <row r="28" spans="1:2" x14ac:dyDescent="0.2">
      <c r="A28">
        <v>51</v>
      </c>
      <c r="B28">
        <v>2800</v>
      </c>
    </row>
    <row r="29" spans="1:2" x14ac:dyDescent="0.2">
      <c r="A29">
        <v>52</v>
      </c>
      <c r="B29">
        <v>17</v>
      </c>
    </row>
    <row r="30" spans="1:2" x14ac:dyDescent="0.2">
      <c r="A30">
        <v>60</v>
      </c>
      <c r="B30">
        <v>56</v>
      </c>
    </row>
    <row r="31" spans="1:2" x14ac:dyDescent="0.2">
      <c r="A31">
        <v>61</v>
      </c>
      <c r="B31">
        <v>2400</v>
      </c>
    </row>
    <row r="32" spans="1:2" x14ac:dyDescent="0.2">
      <c r="A32">
        <v>65</v>
      </c>
      <c r="B32">
        <v>3100</v>
      </c>
    </row>
    <row r="33" spans="1:2" x14ac:dyDescent="0.2">
      <c r="A33">
        <v>66</v>
      </c>
      <c r="B33">
        <v>4800</v>
      </c>
    </row>
    <row r="34" spans="1:2" x14ac:dyDescent="0.2">
      <c r="A34">
        <v>75</v>
      </c>
      <c r="B34">
        <v>1500</v>
      </c>
    </row>
    <row r="35" spans="1:2" x14ac:dyDescent="0.2">
      <c r="A35">
        <v>76</v>
      </c>
      <c r="B35">
        <v>300</v>
      </c>
    </row>
    <row r="36" spans="1:2" x14ac:dyDescent="0.2">
      <c r="A36">
        <v>78</v>
      </c>
      <c r="B36">
        <v>600</v>
      </c>
    </row>
    <row r="37" spans="1:2" x14ac:dyDescent="0.2">
      <c r="A37">
        <v>80</v>
      </c>
      <c r="B37">
        <v>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9"/>
  <sheetViews>
    <sheetView topLeftCell="A7" workbookViewId="0">
      <selection activeCell="E25" sqref="E25"/>
    </sheetView>
  </sheetViews>
  <sheetFormatPr baseColWidth="10" defaultColWidth="8.83203125" defaultRowHeight="15" x14ac:dyDescent="0.2"/>
  <cols>
    <col min="1" max="1" width="34.5" customWidth="1"/>
  </cols>
  <sheetData>
    <row r="1" spans="1:42" x14ac:dyDescent="0.2">
      <c r="A1" s="6" t="s">
        <v>94</v>
      </c>
      <c r="B1" s="7"/>
    </row>
    <row r="2" spans="1:42" x14ac:dyDescent="0.2">
      <c r="A2" t="s">
        <v>28</v>
      </c>
      <c r="B2">
        <v>37</v>
      </c>
    </row>
    <row r="3" spans="1:42" x14ac:dyDescent="0.2">
      <c r="A3" t="s">
        <v>27</v>
      </c>
      <c r="B3">
        <v>12</v>
      </c>
    </row>
    <row r="5" spans="1:42" x14ac:dyDescent="0.2">
      <c r="A5" s="6" t="s">
        <v>95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row>
    <row r="6" spans="1:42" x14ac:dyDescent="0.2">
      <c r="B6">
        <v>2010</v>
      </c>
      <c r="C6">
        <v>2011</v>
      </c>
      <c r="D6">
        <v>2012</v>
      </c>
      <c r="E6">
        <v>2013</v>
      </c>
      <c r="F6">
        <v>2014</v>
      </c>
      <c r="G6">
        <v>2015</v>
      </c>
      <c r="H6">
        <v>2016</v>
      </c>
      <c r="I6">
        <v>2017</v>
      </c>
      <c r="J6">
        <v>2018</v>
      </c>
      <c r="K6">
        <v>2019</v>
      </c>
      <c r="L6">
        <v>2020</v>
      </c>
      <c r="M6">
        <v>2021</v>
      </c>
      <c r="N6">
        <v>2022</v>
      </c>
      <c r="O6">
        <v>2023</v>
      </c>
      <c r="P6">
        <v>2024</v>
      </c>
      <c r="Q6">
        <v>2025</v>
      </c>
      <c r="R6">
        <v>2026</v>
      </c>
      <c r="S6">
        <v>2027</v>
      </c>
      <c r="T6">
        <v>2028</v>
      </c>
      <c r="U6">
        <v>2029</v>
      </c>
      <c r="V6">
        <v>2030</v>
      </c>
      <c r="W6">
        <v>2031</v>
      </c>
      <c r="X6">
        <v>2032</v>
      </c>
      <c r="Y6">
        <v>2033</v>
      </c>
      <c r="Z6">
        <v>2034</v>
      </c>
      <c r="AA6">
        <v>2035</v>
      </c>
      <c r="AB6">
        <v>2036</v>
      </c>
      <c r="AC6">
        <v>2037</v>
      </c>
      <c r="AD6">
        <v>2038</v>
      </c>
      <c r="AE6">
        <v>2039</v>
      </c>
      <c r="AF6">
        <v>2040</v>
      </c>
      <c r="AG6">
        <v>2041</v>
      </c>
      <c r="AH6">
        <v>2042</v>
      </c>
      <c r="AI6">
        <v>2043</v>
      </c>
      <c r="AJ6">
        <v>2044</v>
      </c>
      <c r="AK6">
        <v>2045</v>
      </c>
      <c r="AL6">
        <v>2046</v>
      </c>
      <c r="AM6">
        <v>2047</v>
      </c>
      <c r="AN6">
        <v>2048</v>
      </c>
      <c r="AO6">
        <v>2049</v>
      </c>
      <c r="AP6">
        <v>2050</v>
      </c>
    </row>
    <row r="7" spans="1:42" x14ac:dyDescent="0.2">
      <c r="A7" t="s">
        <v>22</v>
      </c>
      <c r="B7">
        <v>175000000</v>
      </c>
      <c r="C7">
        <v>175132978.72340426</v>
      </c>
      <c r="D7">
        <v>175265957.44680852</v>
      </c>
      <c r="E7">
        <v>175398936.17021278</v>
      </c>
      <c r="F7">
        <v>175531914.89361703</v>
      </c>
      <c r="G7">
        <v>175664893.61702129</v>
      </c>
      <c r="H7">
        <v>175797872.34042555</v>
      </c>
      <c r="I7">
        <v>175930851.06382981</v>
      </c>
      <c r="J7">
        <v>176063829.78723407</v>
      </c>
      <c r="K7">
        <v>176196808.51063833</v>
      </c>
      <c r="L7">
        <v>176329787.23404258</v>
      </c>
      <c r="M7">
        <v>176462765.95744684</v>
      </c>
      <c r="N7">
        <v>176595744.6808511</v>
      </c>
      <c r="O7">
        <v>176728723.40425536</v>
      </c>
      <c r="P7">
        <v>176861702.12765962</v>
      </c>
      <c r="Q7">
        <v>176994680.85106388</v>
      </c>
      <c r="R7">
        <v>177127659.57446814</v>
      </c>
      <c r="S7">
        <v>177260638.29787239</v>
      </c>
      <c r="T7">
        <v>177393617.02127665</v>
      </c>
      <c r="U7">
        <v>177526595.74468091</v>
      </c>
      <c r="V7">
        <v>177659574.46808517</v>
      </c>
      <c r="W7">
        <v>177792553.19148943</v>
      </c>
      <c r="X7">
        <v>177925531.91489369</v>
      </c>
      <c r="Y7">
        <v>178058510.63829795</v>
      </c>
      <c r="Z7">
        <v>178191489.3617022</v>
      </c>
      <c r="AA7">
        <v>178324468.08510646</v>
      </c>
      <c r="AB7">
        <v>178457446.80851072</v>
      </c>
      <c r="AC7">
        <v>178590425.53191498</v>
      </c>
      <c r="AD7">
        <v>178723404.25531924</v>
      </c>
      <c r="AE7">
        <v>178856382.9787235</v>
      </c>
      <c r="AF7">
        <v>178989361.70212775</v>
      </c>
      <c r="AG7">
        <v>179122340.42553201</v>
      </c>
      <c r="AH7">
        <v>179255319.14893627</v>
      </c>
      <c r="AI7">
        <v>179388297.87234053</v>
      </c>
      <c r="AJ7">
        <v>179521276.59574479</v>
      </c>
      <c r="AK7">
        <v>179654255.31914905</v>
      </c>
      <c r="AL7">
        <v>179787234.04255331</v>
      </c>
      <c r="AM7">
        <v>179920212.76595756</v>
      </c>
      <c r="AN7">
        <v>180053191.48936182</v>
      </c>
      <c r="AO7">
        <v>180186170.21276608</v>
      </c>
      <c r="AP7">
        <v>180319148.93617034</v>
      </c>
    </row>
    <row r="9" spans="1:42" x14ac:dyDescent="0.2">
      <c r="A9" s="6" t="s">
        <v>32</v>
      </c>
      <c r="B9" s="6"/>
    </row>
    <row r="10" spans="1:42" x14ac:dyDescent="0.2">
      <c r="A10" t="s">
        <v>75</v>
      </c>
      <c r="B10" s="3">
        <f>SUM('WECC Path Ratings'!B2:B37)/1000</f>
        <v>72.557000000000002</v>
      </c>
    </row>
    <row r="11" spans="1:42" x14ac:dyDescent="0.2">
      <c r="A11" t="s">
        <v>24</v>
      </c>
      <c r="B11" s="3">
        <f>B10*(G7/C7)</f>
        <v>72.777370539104041</v>
      </c>
    </row>
    <row r="12" spans="1:42" x14ac:dyDescent="0.2">
      <c r="A12" t="s">
        <v>23</v>
      </c>
      <c r="B12" s="3">
        <f>B10*(AP7/C7)</f>
        <v>74.705612756264287</v>
      </c>
    </row>
    <row r="14" spans="1:42" x14ac:dyDescent="0.2">
      <c r="A14" s="6" t="s">
        <v>31</v>
      </c>
      <c r="B14" s="7"/>
      <c r="C14" s="7"/>
      <c r="D14" s="7"/>
    </row>
    <row r="15" spans="1:42" ht="48" x14ac:dyDescent="0.2">
      <c r="B15" t="s">
        <v>26</v>
      </c>
      <c r="C15" s="4" t="s">
        <v>81</v>
      </c>
      <c r="D15" t="s">
        <v>25</v>
      </c>
    </row>
    <row r="16" spans="1:42" x14ac:dyDescent="0.2">
      <c r="A16" t="s">
        <v>76</v>
      </c>
      <c r="B16">
        <v>10.5</v>
      </c>
      <c r="C16" s="11">
        <f>B16/$B$12</f>
        <v>0.14055168832169901</v>
      </c>
      <c r="D16" s="5">
        <v>7.8E-2</v>
      </c>
    </row>
    <row r="17" spans="1:4" x14ac:dyDescent="0.2">
      <c r="A17" t="s">
        <v>77</v>
      </c>
      <c r="B17">
        <v>18.5</v>
      </c>
      <c r="C17" s="11">
        <f>B17/$B$12</f>
        <v>0.2476386889477554</v>
      </c>
      <c r="D17" s="5">
        <v>6.2E-2</v>
      </c>
    </row>
    <row r="18" spans="1:4" x14ac:dyDescent="0.2">
      <c r="A18" t="s">
        <v>78</v>
      </c>
      <c r="B18">
        <v>21.5</v>
      </c>
      <c r="C18" s="11">
        <f>B18/$B$12</f>
        <v>0.28779631418252655</v>
      </c>
      <c r="D18" s="5">
        <v>4.3999999999999997E-2</v>
      </c>
    </row>
    <row r="19" spans="1:4" x14ac:dyDescent="0.2">
      <c r="A19" t="s">
        <v>79</v>
      </c>
      <c r="B19" s="3" t="s">
        <v>80</v>
      </c>
      <c r="C19" s="13"/>
      <c r="D19" s="5">
        <v>0.155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25"/>
  <sheetViews>
    <sheetView topLeftCell="A166" zoomScaleNormal="100" workbookViewId="0">
      <selection activeCell="A160" sqref="A160:AH176"/>
    </sheetView>
  </sheetViews>
  <sheetFormatPr baseColWidth="10" defaultColWidth="8.83203125" defaultRowHeight="15" x14ac:dyDescent="0.2"/>
  <cols>
    <col min="1" max="1" width="45.1640625" customWidth="1"/>
  </cols>
  <sheetData>
    <row r="1" spans="1:34" x14ac:dyDescent="0.2">
      <c r="A1" t="s">
        <v>82</v>
      </c>
    </row>
    <row r="2" spans="1:34" x14ac:dyDescent="0.2">
      <c r="A2" t="s">
        <v>83</v>
      </c>
    </row>
    <row r="4" spans="1:34" x14ac:dyDescent="0.2">
      <c r="A4" s="1" t="s">
        <v>84</v>
      </c>
      <c r="B4" s="11">
        <v>2.95</v>
      </c>
    </row>
    <row r="6" spans="1:34" s="6" customFormat="1" x14ac:dyDescent="0.2">
      <c r="A6" s="6" t="s">
        <v>33</v>
      </c>
    </row>
    <row r="7" spans="1:34" x14ac:dyDescent="0.2">
      <c r="A7" t="s">
        <v>34</v>
      </c>
      <c r="B7">
        <v>2018</v>
      </c>
      <c r="C7">
        <v>2019</v>
      </c>
      <c r="D7">
        <v>2020</v>
      </c>
      <c r="E7">
        <v>2021</v>
      </c>
      <c r="F7">
        <v>2022</v>
      </c>
      <c r="G7">
        <v>2023</v>
      </c>
      <c r="H7">
        <v>2024</v>
      </c>
      <c r="I7">
        <v>2025</v>
      </c>
      <c r="J7">
        <v>2026</v>
      </c>
      <c r="K7">
        <v>2027</v>
      </c>
      <c r="L7">
        <v>2028</v>
      </c>
      <c r="M7">
        <v>2029</v>
      </c>
      <c r="N7">
        <v>2030</v>
      </c>
      <c r="O7">
        <v>2031</v>
      </c>
      <c r="P7">
        <v>2032</v>
      </c>
      <c r="Q7">
        <v>2033</v>
      </c>
      <c r="R7">
        <v>2034</v>
      </c>
      <c r="S7">
        <v>2035</v>
      </c>
      <c r="T7">
        <v>2036</v>
      </c>
      <c r="U7">
        <v>2037</v>
      </c>
      <c r="V7">
        <v>2038</v>
      </c>
      <c r="W7">
        <v>2039</v>
      </c>
      <c r="X7">
        <v>2040</v>
      </c>
      <c r="Y7">
        <v>2041</v>
      </c>
      <c r="Z7">
        <v>2042</v>
      </c>
      <c r="AA7">
        <v>2043</v>
      </c>
      <c r="AB7">
        <v>2044</v>
      </c>
      <c r="AC7">
        <v>2045</v>
      </c>
      <c r="AD7">
        <v>2046</v>
      </c>
      <c r="AE7">
        <v>2047</v>
      </c>
      <c r="AF7">
        <v>2048</v>
      </c>
      <c r="AG7">
        <v>2049</v>
      </c>
      <c r="AH7">
        <v>2050</v>
      </c>
    </row>
    <row r="8" spans="1:34" x14ac:dyDescent="0.2">
      <c r="A8" t="s">
        <v>35</v>
      </c>
      <c r="B8">
        <v>1350.2</v>
      </c>
      <c r="C8">
        <v>938.12099999999998</v>
      </c>
      <c r="D8">
        <v>943.476</v>
      </c>
      <c r="E8">
        <v>880.32100000000003</v>
      </c>
      <c r="F8">
        <v>849.72</v>
      </c>
      <c r="G8">
        <v>851.755</v>
      </c>
      <c r="H8">
        <v>897.822</v>
      </c>
      <c r="I8">
        <v>914.15499999999997</v>
      </c>
      <c r="J8">
        <v>912.75800000000004</v>
      </c>
      <c r="K8">
        <v>892.34500000000003</v>
      </c>
      <c r="L8">
        <v>900.08299999999997</v>
      </c>
      <c r="M8">
        <v>878.36199999999997</v>
      </c>
      <c r="N8">
        <v>860.43899999999996</v>
      </c>
      <c r="O8">
        <v>844.56200000000001</v>
      </c>
      <c r="P8">
        <v>875.91899999999998</v>
      </c>
      <c r="Q8">
        <v>883.423</v>
      </c>
      <c r="R8">
        <v>881.42899999999997</v>
      </c>
      <c r="S8">
        <v>884.649</v>
      </c>
      <c r="T8">
        <v>897.01300000000003</v>
      </c>
      <c r="U8">
        <v>889.09299999999996</v>
      </c>
      <c r="V8">
        <v>881.54</v>
      </c>
      <c r="W8">
        <v>877.25400000000002</v>
      </c>
      <c r="X8">
        <v>879.11800000000005</v>
      </c>
      <c r="Y8">
        <v>854.55799999999999</v>
      </c>
      <c r="Z8">
        <v>849.62</v>
      </c>
      <c r="AA8">
        <v>845.69500000000005</v>
      </c>
      <c r="AB8">
        <v>845.82399999999996</v>
      </c>
      <c r="AC8">
        <v>817.30100000000004</v>
      </c>
      <c r="AD8">
        <v>781.23</v>
      </c>
      <c r="AE8">
        <v>744.02099999999996</v>
      </c>
      <c r="AF8">
        <v>714.23500000000001</v>
      </c>
      <c r="AG8">
        <v>667.78800000000001</v>
      </c>
      <c r="AH8">
        <v>611.19000000000005</v>
      </c>
    </row>
    <row r="9" spans="1:34" x14ac:dyDescent="0.2">
      <c r="A9" t="s">
        <v>36</v>
      </c>
      <c r="B9">
        <v>814.85199999999998</v>
      </c>
      <c r="C9">
        <v>1235.21</v>
      </c>
      <c r="D9">
        <v>1083.56</v>
      </c>
      <c r="E9">
        <v>1260.1199999999999</v>
      </c>
      <c r="F9">
        <v>1312.94</v>
      </c>
      <c r="G9">
        <v>1311.93</v>
      </c>
      <c r="H9">
        <v>1238.8800000000001</v>
      </c>
      <c r="I9">
        <v>1203.06</v>
      </c>
      <c r="J9">
        <v>1178.1199999999999</v>
      </c>
      <c r="K9">
        <v>1175.95</v>
      </c>
      <c r="L9">
        <v>1147.3499999999999</v>
      </c>
      <c r="M9">
        <v>1155.99</v>
      </c>
      <c r="N9">
        <v>1148.18</v>
      </c>
      <c r="O9">
        <v>1145.57</v>
      </c>
      <c r="P9">
        <v>1097.0899999999999</v>
      </c>
      <c r="Q9">
        <v>1070.4000000000001</v>
      </c>
      <c r="R9">
        <v>1057.5999999999999</v>
      </c>
      <c r="S9">
        <v>1040.8900000000001</v>
      </c>
      <c r="T9">
        <v>1015.54</v>
      </c>
      <c r="U9">
        <v>1012.04</v>
      </c>
      <c r="V9">
        <v>1003.63</v>
      </c>
      <c r="W9">
        <v>989.87900000000002</v>
      </c>
      <c r="X9">
        <v>948.89400000000001</v>
      </c>
      <c r="Y9">
        <v>931.80700000000002</v>
      </c>
      <c r="Z9">
        <v>892.56399999999996</v>
      </c>
      <c r="AA9">
        <v>842.30600000000004</v>
      </c>
      <c r="AB9">
        <v>785.01</v>
      </c>
      <c r="AC9">
        <v>702.625</v>
      </c>
      <c r="AD9">
        <v>627.82799999999997</v>
      </c>
      <c r="AE9">
        <v>544.91700000000003</v>
      </c>
      <c r="AF9">
        <v>454.93700000000001</v>
      </c>
      <c r="AG9">
        <v>380.87900000000002</v>
      </c>
      <c r="AH9">
        <v>309.89800000000002</v>
      </c>
    </row>
    <row r="10" spans="1:34" x14ac:dyDescent="0.2">
      <c r="A10" t="s">
        <v>37</v>
      </c>
      <c r="B10">
        <v>804.67600000000004</v>
      </c>
      <c r="C10">
        <v>795.476</v>
      </c>
      <c r="D10">
        <v>786.27700000000004</v>
      </c>
      <c r="E10">
        <v>749.47900000000004</v>
      </c>
      <c r="F10">
        <v>721.88099999999997</v>
      </c>
      <c r="G10">
        <v>703.48199999999997</v>
      </c>
      <c r="H10">
        <v>703.48199999999997</v>
      </c>
      <c r="I10">
        <v>685.08399999999995</v>
      </c>
      <c r="J10">
        <v>685.08399999999995</v>
      </c>
      <c r="K10">
        <v>685.08399999999995</v>
      </c>
      <c r="L10">
        <v>685.08399999999995</v>
      </c>
      <c r="M10">
        <v>685.08399999999995</v>
      </c>
      <c r="N10">
        <v>685.08399999999995</v>
      </c>
      <c r="O10">
        <v>685.08399999999995</v>
      </c>
      <c r="P10">
        <v>675.88400000000001</v>
      </c>
      <c r="Q10">
        <v>675.88400000000001</v>
      </c>
      <c r="R10">
        <v>675.88400000000001</v>
      </c>
      <c r="S10">
        <v>675.88400000000001</v>
      </c>
      <c r="T10">
        <v>675.88400000000001</v>
      </c>
      <c r="U10">
        <v>675.88400000000001</v>
      </c>
      <c r="V10">
        <v>675.88400000000001</v>
      </c>
      <c r="W10">
        <v>675.88400000000001</v>
      </c>
      <c r="X10">
        <v>685.08399999999995</v>
      </c>
      <c r="Y10">
        <v>694.28300000000002</v>
      </c>
      <c r="Z10">
        <v>703.48199999999997</v>
      </c>
      <c r="AA10">
        <v>712.68200000000002</v>
      </c>
      <c r="AB10">
        <v>721.88099999999997</v>
      </c>
      <c r="AC10">
        <v>758.67899999999997</v>
      </c>
      <c r="AD10">
        <v>795.476</v>
      </c>
      <c r="AE10">
        <v>823.07399999999996</v>
      </c>
      <c r="AF10">
        <v>850.67200000000003</v>
      </c>
      <c r="AG10">
        <v>878.27099999999996</v>
      </c>
      <c r="AH10">
        <v>896.66899999999998</v>
      </c>
    </row>
    <row r="11" spans="1:34" x14ac:dyDescent="0.2">
      <c r="A11" t="s">
        <v>38</v>
      </c>
      <c r="B11">
        <v>391.875</v>
      </c>
      <c r="C11">
        <v>399.59899999999999</v>
      </c>
      <c r="D11">
        <v>403.839</v>
      </c>
      <c r="E11">
        <v>412.83699999999999</v>
      </c>
      <c r="F11">
        <v>422.66899999999998</v>
      </c>
      <c r="G11">
        <v>432.60399999999998</v>
      </c>
      <c r="H11">
        <v>442.42599999999999</v>
      </c>
      <c r="I11">
        <v>452.54599999999999</v>
      </c>
      <c r="J11">
        <v>461.35700000000003</v>
      </c>
      <c r="K11">
        <v>468.79</v>
      </c>
      <c r="L11">
        <v>476.34699999999998</v>
      </c>
      <c r="M11">
        <v>483.779</v>
      </c>
      <c r="N11">
        <v>491.65600000000001</v>
      </c>
      <c r="O11">
        <v>499.70699999999999</v>
      </c>
      <c r="P11">
        <v>507.96600000000001</v>
      </c>
      <c r="Q11">
        <v>516.428</v>
      </c>
      <c r="R11">
        <v>525.10599999999999</v>
      </c>
      <c r="S11">
        <v>534.00400000000002</v>
      </c>
      <c r="T11">
        <v>543.03499999999997</v>
      </c>
      <c r="U11">
        <v>552.21600000000001</v>
      </c>
      <c r="V11">
        <v>561.54200000000003</v>
      </c>
      <c r="W11">
        <v>571.02599999999995</v>
      </c>
      <c r="X11">
        <v>580.66300000000001</v>
      </c>
      <c r="Y11">
        <v>590.44100000000003</v>
      </c>
      <c r="Z11">
        <v>600.39400000000001</v>
      </c>
      <c r="AA11">
        <v>610.55499999999995</v>
      </c>
      <c r="AB11">
        <v>620.95600000000002</v>
      </c>
      <c r="AC11">
        <v>633.07299999999998</v>
      </c>
      <c r="AD11">
        <v>645.16399999999999</v>
      </c>
      <c r="AE11">
        <v>656.827</v>
      </c>
      <c r="AF11">
        <v>668.57799999999997</v>
      </c>
      <c r="AG11">
        <v>680.08799999999997</v>
      </c>
      <c r="AH11">
        <v>691.34500000000003</v>
      </c>
    </row>
    <row r="12" spans="1:34" x14ac:dyDescent="0.2">
      <c r="A12" t="s">
        <v>39</v>
      </c>
      <c r="B12">
        <v>298.39499999999998</v>
      </c>
      <c r="C12">
        <v>336.43400000000003</v>
      </c>
      <c r="D12">
        <v>378.64299999999997</v>
      </c>
      <c r="E12">
        <v>422.59699999999998</v>
      </c>
      <c r="F12">
        <v>476.654</v>
      </c>
      <c r="G12">
        <v>528.93799999999999</v>
      </c>
      <c r="H12">
        <v>578.49800000000005</v>
      </c>
      <c r="I12">
        <v>629.16</v>
      </c>
      <c r="J12">
        <v>670.28</v>
      </c>
      <c r="K12">
        <v>710.60500000000002</v>
      </c>
      <c r="L12">
        <v>751.31</v>
      </c>
      <c r="M12">
        <v>791.78700000000003</v>
      </c>
      <c r="N12">
        <v>831.49699999999996</v>
      </c>
      <c r="O12">
        <v>874.51300000000003</v>
      </c>
      <c r="P12">
        <v>916.95699999999999</v>
      </c>
      <c r="Q12">
        <v>959.09400000000005</v>
      </c>
      <c r="R12">
        <v>1002.31</v>
      </c>
      <c r="S12">
        <v>1046.83</v>
      </c>
      <c r="T12">
        <v>1091.98</v>
      </c>
      <c r="U12">
        <v>1135.93</v>
      </c>
      <c r="V12">
        <v>1184.33</v>
      </c>
      <c r="W12">
        <v>1229.55</v>
      </c>
      <c r="X12">
        <v>1279.8499999999999</v>
      </c>
      <c r="Y12">
        <v>1330.84</v>
      </c>
      <c r="Z12">
        <v>1375.81</v>
      </c>
      <c r="AA12">
        <v>1424.23</v>
      </c>
      <c r="AB12">
        <v>1472.14</v>
      </c>
      <c r="AC12">
        <v>1528.97</v>
      </c>
      <c r="AD12">
        <v>1581.76</v>
      </c>
      <c r="AE12">
        <v>1636.52</v>
      </c>
      <c r="AF12">
        <v>1687.14</v>
      </c>
      <c r="AG12">
        <v>1729.58</v>
      </c>
      <c r="AH12">
        <v>1777.89</v>
      </c>
    </row>
    <row r="13" spans="1:34" x14ac:dyDescent="0.2">
      <c r="A13" t="s">
        <v>40</v>
      </c>
      <c r="B13">
        <v>49.240099999999998</v>
      </c>
      <c r="C13">
        <v>49.453499999999998</v>
      </c>
      <c r="D13">
        <v>49.410899999999998</v>
      </c>
      <c r="E13">
        <v>49.818399999999997</v>
      </c>
      <c r="F13">
        <v>49.941200000000002</v>
      </c>
      <c r="G13">
        <v>50.0548</v>
      </c>
      <c r="H13">
        <v>50.2684</v>
      </c>
      <c r="I13">
        <v>50.637799999999999</v>
      </c>
      <c r="J13">
        <v>51.137999999999998</v>
      </c>
      <c r="K13">
        <v>51.832999999999998</v>
      </c>
      <c r="L13">
        <v>53.287700000000001</v>
      </c>
      <c r="M13">
        <v>54.295999999999999</v>
      </c>
      <c r="N13">
        <v>56.173699999999997</v>
      </c>
      <c r="O13">
        <v>58.818100000000001</v>
      </c>
      <c r="P13">
        <v>62.468899999999998</v>
      </c>
      <c r="Q13">
        <v>67.313900000000004</v>
      </c>
      <c r="R13">
        <v>73.712000000000003</v>
      </c>
      <c r="S13">
        <v>81.936499999999995</v>
      </c>
      <c r="T13">
        <v>92.372</v>
      </c>
      <c r="U13">
        <v>105.441</v>
      </c>
      <c r="V13">
        <v>121.372</v>
      </c>
      <c r="W13">
        <v>140.35300000000001</v>
      </c>
      <c r="X13">
        <v>162.59299999999999</v>
      </c>
      <c r="Y13">
        <v>187.47800000000001</v>
      </c>
      <c r="Z13">
        <v>215.10499999999999</v>
      </c>
      <c r="AA13">
        <v>246.16499999999999</v>
      </c>
      <c r="AB13">
        <v>280.48500000000001</v>
      </c>
      <c r="AC13">
        <v>324.44099999999997</v>
      </c>
      <c r="AD13">
        <v>367.108</v>
      </c>
      <c r="AE13">
        <v>409.10500000000002</v>
      </c>
      <c r="AF13">
        <v>449.78</v>
      </c>
      <c r="AG13">
        <v>487.70699999999999</v>
      </c>
      <c r="AH13">
        <v>523.17200000000003</v>
      </c>
    </row>
    <row r="14" spans="1:34" x14ac:dyDescent="0.2">
      <c r="A14" t="s">
        <v>41</v>
      </c>
      <c r="B14">
        <v>3.3572199999999999</v>
      </c>
      <c r="C14">
        <v>3.3572199999999999</v>
      </c>
      <c r="D14">
        <v>3.3572199999999999</v>
      </c>
      <c r="E14">
        <v>3.3572199999999999</v>
      </c>
      <c r="F14">
        <v>3.3572199999999999</v>
      </c>
      <c r="G14">
        <v>3.3572199999999999</v>
      </c>
      <c r="H14">
        <v>3.3572199999999999</v>
      </c>
      <c r="I14">
        <v>3.3572199999999999</v>
      </c>
      <c r="J14">
        <v>4.1935500000000001</v>
      </c>
      <c r="K14">
        <v>5.8662200000000002</v>
      </c>
      <c r="L14">
        <v>8.3752300000000002</v>
      </c>
      <c r="M14">
        <v>11.720599999999999</v>
      </c>
      <c r="N14">
        <v>15.065899999999999</v>
      </c>
      <c r="O14">
        <v>18.411200000000001</v>
      </c>
      <c r="P14">
        <v>22.5929</v>
      </c>
      <c r="Q14">
        <v>26.7746</v>
      </c>
      <c r="R14">
        <v>30.956299999999999</v>
      </c>
      <c r="S14">
        <v>35.137900000000002</v>
      </c>
      <c r="T14">
        <v>39.319600000000001</v>
      </c>
      <c r="U14">
        <v>43.501300000000001</v>
      </c>
      <c r="V14">
        <v>47.683</v>
      </c>
      <c r="W14">
        <v>51.864600000000003</v>
      </c>
      <c r="X14">
        <v>56.046300000000002</v>
      </c>
      <c r="Y14">
        <v>60.228000000000002</v>
      </c>
      <c r="Z14">
        <v>64.409700000000001</v>
      </c>
      <c r="AA14">
        <v>68.591300000000004</v>
      </c>
      <c r="AB14">
        <v>72.772999999999996</v>
      </c>
      <c r="AC14">
        <v>76.954700000000003</v>
      </c>
      <c r="AD14">
        <v>81.136300000000006</v>
      </c>
      <c r="AE14">
        <v>85.317999999999998</v>
      </c>
      <c r="AF14">
        <v>89.499700000000004</v>
      </c>
      <c r="AG14">
        <v>93.681399999999996</v>
      </c>
      <c r="AH14">
        <v>97.863</v>
      </c>
    </row>
    <row r="15" spans="1:34" x14ac:dyDescent="0.2">
      <c r="A15" t="s">
        <v>42</v>
      </c>
      <c r="B15">
        <v>4.2188600000000003</v>
      </c>
      <c r="C15">
        <v>2.32036</v>
      </c>
      <c r="D15">
        <v>2.34199</v>
      </c>
      <c r="E15">
        <v>2.5901100000000001</v>
      </c>
      <c r="F15">
        <v>2.6469399999999998</v>
      </c>
      <c r="G15">
        <v>2.95818</v>
      </c>
      <c r="H15">
        <v>3.3104</v>
      </c>
      <c r="I15">
        <v>3.8570199999999999</v>
      </c>
      <c r="J15">
        <v>3.9667300000000001</v>
      </c>
      <c r="K15">
        <v>3.8901400000000002</v>
      </c>
      <c r="L15">
        <v>3.9683600000000001</v>
      </c>
      <c r="M15">
        <v>3.8582800000000002</v>
      </c>
      <c r="N15">
        <v>3.8715099999999998</v>
      </c>
      <c r="O15">
        <v>3.7057799999999999</v>
      </c>
      <c r="P15">
        <v>3.9718100000000001</v>
      </c>
      <c r="Q15">
        <v>3.94787</v>
      </c>
      <c r="R15">
        <v>3.8602799999999999</v>
      </c>
      <c r="S15">
        <v>3.7965100000000001</v>
      </c>
      <c r="T15">
        <v>3.7721399999999998</v>
      </c>
      <c r="U15">
        <v>3.6151499999999999</v>
      </c>
      <c r="V15">
        <v>3.4298899999999999</v>
      </c>
      <c r="W15">
        <v>3.25332</v>
      </c>
      <c r="X15">
        <v>3.0429300000000001</v>
      </c>
      <c r="Y15">
        <v>2.6421299999999999</v>
      </c>
      <c r="Z15">
        <v>2.3260999999999998</v>
      </c>
      <c r="AA15">
        <v>1.99007</v>
      </c>
      <c r="AB15">
        <v>1.6226499999999999</v>
      </c>
      <c r="AC15">
        <v>1.1530499999999999</v>
      </c>
      <c r="AD15">
        <v>0.56481899999999996</v>
      </c>
      <c r="AE15">
        <v>5.1923900000000002E-2</v>
      </c>
      <c r="AF15">
        <v>2.53799E-3</v>
      </c>
      <c r="AG15" s="8">
        <v>2.2526099999999999E-3</v>
      </c>
      <c r="AH15" s="8">
        <v>1.9299600000000001E-3</v>
      </c>
    </row>
    <row r="16" spans="1:34" x14ac:dyDescent="0.2">
      <c r="A16" t="s">
        <v>43</v>
      </c>
      <c r="B16">
        <v>16.167100000000001</v>
      </c>
      <c r="C16">
        <v>16.523599999999998</v>
      </c>
      <c r="D16">
        <v>16.594899999999999</v>
      </c>
      <c r="E16">
        <v>17.735800000000001</v>
      </c>
      <c r="F16">
        <v>19.304600000000001</v>
      </c>
      <c r="G16">
        <v>20.944600000000001</v>
      </c>
      <c r="H16">
        <v>22.655999999999999</v>
      </c>
      <c r="I16">
        <v>24.438600000000001</v>
      </c>
      <c r="J16">
        <v>26.221299999999999</v>
      </c>
      <c r="K16">
        <v>28.004000000000001</v>
      </c>
      <c r="L16">
        <v>29.857900000000001</v>
      </c>
      <c r="M16">
        <v>31.7119</v>
      </c>
      <c r="N16">
        <v>33.565899999999999</v>
      </c>
      <c r="O16">
        <v>35.419800000000002</v>
      </c>
      <c r="P16">
        <v>37.273800000000001</v>
      </c>
      <c r="Q16">
        <v>39.127800000000001</v>
      </c>
      <c r="R16">
        <v>40.981699999999996</v>
      </c>
      <c r="S16">
        <v>42.835700000000003</v>
      </c>
      <c r="T16">
        <v>44.689700000000002</v>
      </c>
      <c r="U16">
        <v>46.543599999999998</v>
      </c>
      <c r="V16">
        <v>48.397599999999997</v>
      </c>
      <c r="W16">
        <v>50.251600000000003</v>
      </c>
      <c r="X16">
        <v>52.105499999999999</v>
      </c>
      <c r="Y16">
        <v>53.959499999999998</v>
      </c>
      <c r="Z16">
        <v>55.813499999999998</v>
      </c>
      <c r="AA16">
        <v>57.667400000000001</v>
      </c>
      <c r="AB16">
        <v>59.5214</v>
      </c>
      <c r="AC16">
        <v>61.375399999999999</v>
      </c>
      <c r="AD16">
        <v>63.229300000000002</v>
      </c>
      <c r="AE16">
        <v>65.083299999999994</v>
      </c>
      <c r="AF16">
        <v>66.937299999999993</v>
      </c>
      <c r="AG16">
        <v>68.791200000000003</v>
      </c>
      <c r="AH16">
        <v>70.645200000000003</v>
      </c>
    </row>
    <row r="17" spans="1:34" x14ac:dyDescent="0.2">
      <c r="A17" t="s">
        <v>44</v>
      </c>
      <c r="B17">
        <v>14.639799999999999</v>
      </c>
      <c r="C17">
        <v>14.5883</v>
      </c>
      <c r="D17">
        <v>14.548999999999999</v>
      </c>
      <c r="E17">
        <v>14.349399999999999</v>
      </c>
      <c r="F17">
        <v>14.2949</v>
      </c>
      <c r="G17">
        <v>14.226699999999999</v>
      </c>
      <c r="H17">
        <v>14.144299999999999</v>
      </c>
      <c r="I17">
        <v>14.102600000000001</v>
      </c>
      <c r="J17">
        <v>13.9908</v>
      </c>
      <c r="K17">
        <v>13.9741</v>
      </c>
      <c r="L17">
        <v>13.940200000000001</v>
      </c>
      <c r="M17">
        <v>13.8789</v>
      </c>
      <c r="N17">
        <v>13.878399999999999</v>
      </c>
      <c r="O17">
        <v>13.8696</v>
      </c>
      <c r="P17">
        <v>13.8696</v>
      </c>
      <c r="Q17">
        <v>13.8637</v>
      </c>
      <c r="R17">
        <v>13.861800000000001</v>
      </c>
      <c r="S17">
        <v>13.859299999999999</v>
      </c>
      <c r="T17">
        <v>13.8505</v>
      </c>
      <c r="U17">
        <v>13.8505</v>
      </c>
      <c r="V17">
        <v>13.8377</v>
      </c>
      <c r="W17">
        <v>13.8377</v>
      </c>
      <c r="X17">
        <v>13.8353</v>
      </c>
      <c r="Y17">
        <v>13.798999999999999</v>
      </c>
      <c r="Z17">
        <v>13.7887</v>
      </c>
      <c r="AA17">
        <v>13.786199999999999</v>
      </c>
      <c r="AB17">
        <v>13.786199999999999</v>
      </c>
      <c r="AC17">
        <v>13.780799999999999</v>
      </c>
      <c r="AD17">
        <v>13.777900000000001</v>
      </c>
      <c r="AE17">
        <v>13.777900000000001</v>
      </c>
      <c r="AF17">
        <v>13.777900000000001</v>
      </c>
      <c r="AG17">
        <v>13.777900000000001</v>
      </c>
      <c r="AH17">
        <v>13.777900000000001</v>
      </c>
    </row>
    <row r="18" spans="1:34" x14ac:dyDescent="0.2">
      <c r="A18" t="s">
        <v>45</v>
      </c>
      <c r="B18">
        <v>155.53</v>
      </c>
      <c r="C18">
        <v>153.99299999999999</v>
      </c>
      <c r="D18">
        <v>152.81</v>
      </c>
      <c r="E18">
        <v>146.739</v>
      </c>
      <c r="F18">
        <v>145.084</v>
      </c>
      <c r="G18">
        <v>143.03399999999999</v>
      </c>
      <c r="H18">
        <v>140.55000000000001</v>
      </c>
      <c r="I18">
        <v>139.28899999999999</v>
      </c>
      <c r="J18">
        <v>135.899</v>
      </c>
      <c r="K18">
        <v>135.386</v>
      </c>
      <c r="L18">
        <v>134.36099999999999</v>
      </c>
      <c r="M18">
        <v>132.50899999999999</v>
      </c>
      <c r="N18">
        <v>132.50899999999999</v>
      </c>
      <c r="O18">
        <v>132.27199999999999</v>
      </c>
      <c r="P18">
        <v>132.27199999999999</v>
      </c>
      <c r="Q18">
        <v>132.11500000000001</v>
      </c>
      <c r="R18">
        <v>132.07499999999999</v>
      </c>
      <c r="S18">
        <v>132.036</v>
      </c>
      <c r="T18">
        <v>131.76</v>
      </c>
      <c r="U18">
        <v>131.76</v>
      </c>
      <c r="V18">
        <v>131.405</v>
      </c>
      <c r="W18">
        <v>131.405</v>
      </c>
      <c r="X18">
        <v>131.36600000000001</v>
      </c>
      <c r="Y18">
        <v>130.262</v>
      </c>
      <c r="Z18">
        <v>129.946</v>
      </c>
      <c r="AA18">
        <v>129.90700000000001</v>
      </c>
      <c r="AB18">
        <v>129.90700000000001</v>
      </c>
      <c r="AC18">
        <v>129.749</v>
      </c>
      <c r="AD18">
        <v>129.67099999999999</v>
      </c>
      <c r="AE18">
        <v>129.67099999999999</v>
      </c>
      <c r="AF18">
        <v>129.67099999999999</v>
      </c>
      <c r="AG18">
        <v>129.67099999999999</v>
      </c>
      <c r="AH18">
        <v>129.67099999999999</v>
      </c>
    </row>
    <row r="19" spans="1:34" x14ac:dyDescent="0.2">
      <c r="A19" t="s">
        <v>46</v>
      </c>
      <c r="B19">
        <v>44.1678</v>
      </c>
      <c r="C19">
        <v>26.7758</v>
      </c>
      <c r="D19">
        <v>26.9693</v>
      </c>
      <c r="E19">
        <v>26.262499999999999</v>
      </c>
      <c r="F19">
        <v>26.4346</v>
      </c>
      <c r="G19">
        <v>28.9358</v>
      </c>
      <c r="H19">
        <v>34.071899999999999</v>
      </c>
      <c r="I19">
        <v>38.346299999999999</v>
      </c>
      <c r="J19">
        <v>40.002699999999997</v>
      </c>
      <c r="K19">
        <v>40.028399999999998</v>
      </c>
      <c r="L19">
        <v>41.341299999999997</v>
      </c>
      <c r="M19">
        <v>40.245199999999997</v>
      </c>
      <c r="N19">
        <v>40.204799999999999</v>
      </c>
      <c r="O19">
        <v>39.988599999999998</v>
      </c>
      <c r="P19">
        <v>44.150799999999997</v>
      </c>
      <c r="Q19">
        <v>44.758000000000003</v>
      </c>
      <c r="R19">
        <v>45.863500000000002</v>
      </c>
      <c r="S19">
        <v>46.205100000000002</v>
      </c>
      <c r="T19">
        <v>47.215000000000003</v>
      </c>
      <c r="U19">
        <v>47.161700000000003</v>
      </c>
      <c r="V19">
        <v>46.582500000000003</v>
      </c>
      <c r="W19">
        <v>46.283200000000001</v>
      </c>
      <c r="X19">
        <v>46.460900000000002</v>
      </c>
      <c r="Y19">
        <v>44.960500000000003</v>
      </c>
      <c r="Z19">
        <v>44.540799999999997</v>
      </c>
      <c r="AA19">
        <v>44.476199999999999</v>
      </c>
      <c r="AB19">
        <v>44.463099999999997</v>
      </c>
      <c r="AC19">
        <v>42.2102</v>
      </c>
      <c r="AD19">
        <v>38.547499999999999</v>
      </c>
      <c r="AE19">
        <v>34.948</v>
      </c>
      <c r="AF19">
        <v>32.058700000000002</v>
      </c>
      <c r="AG19">
        <v>28.309100000000001</v>
      </c>
      <c r="AH19">
        <v>24.215399999999999</v>
      </c>
    </row>
    <row r="20" spans="1:34" x14ac:dyDescent="0.2">
      <c r="A20" t="s">
        <v>47</v>
      </c>
      <c r="B20">
        <v>0.24317800000000001</v>
      </c>
      <c r="C20">
        <v>0.41837800000000003</v>
      </c>
      <c r="D20">
        <v>0.46217799999999998</v>
      </c>
      <c r="E20">
        <v>0.50597800000000004</v>
      </c>
      <c r="F20">
        <v>0.61547799999999997</v>
      </c>
      <c r="G20">
        <v>0.72497800000000001</v>
      </c>
      <c r="H20">
        <v>0.83447800000000005</v>
      </c>
      <c r="I20">
        <v>0.96587800000000001</v>
      </c>
      <c r="J20">
        <v>1.09728</v>
      </c>
      <c r="K20">
        <v>1.25058</v>
      </c>
      <c r="L20">
        <v>1.4476800000000001</v>
      </c>
      <c r="M20">
        <v>1.6666799999999999</v>
      </c>
      <c r="N20">
        <v>1.9294800000000001</v>
      </c>
      <c r="O20">
        <v>2.2579799999999999</v>
      </c>
      <c r="P20">
        <v>2.65218</v>
      </c>
      <c r="Q20">
        <v>3.1120800000000002</v>
      </c>
      <c r="R20">
        <v>3.63768</v>
      </c>
      <c r="S20">
        <v>4.2508800000000004</v>
      </c>
      <c r="T20">
        <v>4.9735800000000001</v>
      </c>
      <c r="U20">
        <v>5.87148</v>
      </c>
      <c r="V20">
        <v>6.9883800000000003</v>
      </c>
      <c r="W20">
        <v>8.41188</v>
      </c>
      <c r="X20">
        <v>10.2515</v>
      </c>
      <c r="Y20">
        <v>12.6386</v>
      </c>
      <c r="Z20">
        <v>15.8141</v>
      </c>
      <c r="AA20">
        <v>19.997</v>
      </c>
      <c r="AB20">
        <v>25.515799999999999</v>
      </c>
      <c r="AC20">
        <v>37.998800000000003</v>
      </c>
      <c r="AD20">
        <v>55.869199999999999</v>
      </c>
      <c r="AE20">
        <v>78.316699999999997</v>
      </c>
      <c r="AF20">
        <v>104.619</v>
      </c>
      <c r="AG20">
        <v>143.84100000000001</v>
      </c>
      <c r="AH20">
        <v>197.87200000000001</v>
      </c>
    </row>
    <row r="21" spans="1:34" x14ac:dyDescent="0.2">
      <c r="A21" t="s">
        <v>48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
      <c r="A22" t="s">
        <v>49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
      <c r="A23" t="s">
        <v>50</v>
      </c>
      <c r="B23">
        <v>15.943199999999999</v>
      </c>
      <c r="C23">
        <v>15.943199999999999</v>
      </c>
      <c r="D23">
        <v>10.669700000000001</v>
      </c>
      <c r="E23">
        <v>7.3583999999999996</v>
      </c>
      <c r="F23">
        <v>7.3583999999999996</v>
      </c>
      <c r="G23">
        <v>7.23576</v>
      </c>
      <c r="H23">
        <v>6.1319999999999997</v>
      </c>
      <c r="I23">
        <v>4.7829600000000001</v>
      </c>
      <c r="J23">
        <v>3.6791999999999998</v>
      </c>
      <c r="K23">
        <v>2.3301599999999998</v>
      </c>
      <c r="L23">
        <v>0.73584000000000005</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row>
    <row r="25" spans="1:34" x14ac:dyDescent="0.2">
      <c r="A25" t="s">
        <v>51</v>
      </c>
      <c r="B25" s="9">
        <f>SUM(AH12,AH20)/SUM(AH8:AH23)</f>
        <v>0.36970138543268172</v>
      </c>
    </row>
    <row r="26" spans="1:34" x14ac:dyDescent="0.2">
      <c r="A26" t="s">
        <v>52</v>
      </c>
      <c r="B26" s="10">
        <f>SUM(AH13:AH14)/SUM(AH8:AH23)</f>
        <v>0.11620706335185386</v>
      </c>
    </row>
    <row r="28" spans="1:34" x14ac:dyDescent="0.2">
      <c r="A28" t="s">
        <v>34</v>
      </c>
      <c r="B28">
        <v>2018</v>
      </c>
      <c r="C28">
        <v>2019</v>
      </c>
      <c r="D28">
        <v>2020</v>
      </c>
      <c r="E28">
        <v>2021</v>
      </c>
      <c r="F28">
        <v>2022</v>
      </c>
      <c r="G28">
        <v>2023</v>
      </c>
      <c r="H28">
        <v>2024</v>
      </c>
      <c r="I28">
        <v>2025</v>
      </c>
      <c r="J28">
        <v>2026</v>
      </c>
      <c r="K28">
        <v>2027</v>
      </c>
      <c r="L28">
        <v>2028</v>
      </c>
      <c r="M28">
        <v>2029</v>
      </c>
      <c r="N28">
        <v>2030</v>
      </c>
      <c r="O28">
        <v>2031</v>
      </c>
      <c r="P28">
        <v>2032</v>
      </c>
      <c r="Q28">
        <v>2033</v>
      </c>
      <c r="R28">
        <v>2034</v>
      </c>
      <c r="S28">
        <v>2035</v>
      </c>
      <c r="T28">
        <v>2036</v>
      </c>
      <c r="U28">
        <v>2037</v>
      </c>
      <c r="V28">
        <v>2038</v>
      </c>
      <c r="W28">
        <v>2039</v>
      </c>
      <c r="X28">
        <v>2040</v>
      </c>
      <c r="Y28">
        <v>2041</v>
      </c>
      <c r="Z28">
        <v>2042</v>
      </c>
      <c r="AA28">
        <v>2043</v>
      </c>
      <c r="AB28">
        <v>2044</v>
      </c>
      <c r="AC28">
        <v>2045</v>
      </c>
      <c r="AD28">
        <v>2046</v>
      </c>
      <c r="AE28">
        <v>2047</v>
      </c>
      <c r="AF28">
        <v>2048</v>
      </c>
      <c r="AG28">
        <v>2049</v>
      </c>
      <c r="AH28">
        <v>2050</v>
      </c>
    </row>
    <row r="29" spans="1:34" x14ac:dyDescent="0.2">
      <c r="A29" t="s">
        <v>53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row>
    <row r="30" spans="1:34" x14ac:dyDescent="0.2">
      <c r="A30" t="s">
        <v>54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row>
    <row r="31" spans="1:34" x14ac:dyDescent="0.2">
      <c r="A31" t="s">
        <v>55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row>
    <row r="32" spans="1:34" x14ac:dyDescent="0.2">
      <c r="A32" t="s">
        <v>56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row>
    <row r="33" spans="1:34" x14ac:dyDescent="0.2">
      <c r="A33" t="s">
        <v>57</v>
      </c>
      <c r="B33" s="8">
        <v>3146700</v>
      </c>
      <c r="C33" s="8">
        <v>4397660</v>
      </c>
      <c r="D33" s="8">
        <v>6037180</v>
      </c>
      <c r="E33" s="8">
        <v>8113000</v>
      </c>
      <c r="F33" s="8">
        <v>11334600</v>
      </c>
      <c r="G33" s="8">
        <v>15360200</v>
      </c>
      <c r="H33" s="8">
        <v>20169900</v>
      </c>
      <c r="I33" s="8">
        <v>25930000</v>
      </c>
      <c r="J33" s="8">
        <v>32100200</v>
      </c>
      <c r="K33" s="8">
        <v>39000900</v>
      </c>
      <c r="L33" s="8">
        <v>45780700</v>
      </c>
      <c r="M33" s="8">
        <v>53353900</v>
      </c>
      <c r="N33" s="8">
        <v>62098100</v>
      </c>
      <c r="O33" s="8">
        <v>68651400</v>
      </c>
      <c r="P33" s="8">
        <v>76941100</v>
      </c>
      <c r="Q33" s="8">
        <v>86442400</v>
      </c>
      <c r="R33" s="8">
        <v>95934300</v>
      </c>
      <c r="S33" s="8">
        <v>105249000</v>
      </c>
      <c r="T33" s="8">
        <v>115126000</v>
      </c>
      <c r="U33" s="8">
        <v>127283000</v>
      </c>
      <c r="V33" s="8">
        <v>136403000</v>
      </c>
      <c r="W33" s="8">
        <v>149797000</v>
      </c>
      <c r="X33" s="8">
        <v>159639000</v>
      </c>
      <c r="Y33" s="8">
        <v>169982000</v>
      </c>
      <c r="Z33" s="8">
        <v>187205000</v>
      </c>
      <c r="AA33" s="8">
        <v>202451000</v>
      </c>
      <c r="AB33" s="8">
        <v>219839000</v>
      </c>
      <c r="AC33" s="8">
        <v>239387000</v>
      </c>
      <c r="AD33" s="8">
        <v>262576000</v>
      </c>
      <c r="AE33" s="8">
        <v>282320000</v>
      </c>
      <c r="AF33" s="8">
        <v>305324000</v>
      </c>
      <c r="AG33" s="8">
        <v>333953000</v>
      </c>
      <c r="AH33" s="8">
        <v>353924000</v>
      </c>
    </row>
    <row r="34" spans="1:34" x14ac:dyDescent="0.2">
      <c r="A34" t="s">
        <v>58</v>
      </c>
      <c r="B34">
        <v>182611</v>
      </c>
      <c r="C34">
        <v>223657</v>
      </c>
      <c r="D34">
        <v>266276</v>
      </c>
      <c r="E34">
        <v>308238</v>
      </c>
      <c r="F34">
        <v>364342</v>
      </c>
      <c r="G34" s="8">
        <v>405847</v>
      </c>
      <c r="H34" s="8">
        <v>446845</v>
      </c>
      <c r="I34" s="8">
        <v>487028</v>
      </c>
      <c r="J34" s="8">
        <v>527695</v>
      </c>
      <c r="K34" s="8">
        <v>584387</v>
      </c>
      <c r="L34" s="8">
        <v>294998</v>
      </c>
      <c r="M34" s="8">
        <v>702466</v>
      </c>
      <c r="N34" s="8">
        <v>785452</v>
      </c>
      <c r="O34" s="8">
        <v>853419</v>
      </c>
      <c r="P34" s="8">
        <v>960946</v>
      </c>
      <c r="Q34" s="8">
        <v>1111100</v>
      </c>
      <c r="R34" s="8">
        <v>1302950</v>
      </c>
      <c r="S34" s="8">
        <v>1549530</v>
      </c>
      <c r="T34" s="8">
        <v>1883820</v>
      </c>
      <c r="U34" s="8">
        <v>2368130</v>
      </c>
      <c r="V34" s="8">
        <v>2945830</v>
      </c>
      <c r="W34" s="8">
        <v>3803260</v>
      </c>
      <c r="X34" s="8">
        <v>4820350</v>
      </c>
      <c r="Y34" s="8">
        <v>6116270</v>
      </c>
      <c r="Z34" s="8">
        <v>8006590</v>
      </c>
      <c r="AA34" s="8">
        <v>10314300</v>
      </c>
      <c r="AB34" s="8">
        <v>13334400</v>
      </c>
      <c r="AC34" s="8">
        <v>17517100</v>
      </c>
      <c r="AD34" s="8">
        <v>22968000</v>
      </c>
      <c r="AE34" s="8">
        <v>28882400</v>
      </c>
      <c r="AF34" s="8">
        <v>35868600</v>
      </c>
      <c r="AG34" s="8">
        <v>44305800</v>
      </c>
      <c r="AH34" s="8">
        <v>52237800</v>
      </c>
    </row>
    <row r="35" spans="1:34" x14ac:dyDescent="0.2">
      <c r="A35" t="s">
        <v>59</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row>
    <row r="36" spans="1:34" x14ac:dyDescent="0.2">
      <c r="A36" t="s">
        <v>60</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row>
    <row r="37" spans="1:34" x14ac:dyDescent="0.2">
      <c r="A37" t="s">
        <v>61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row>
    <row r="38" spans="1:34" x14ac:dyDescent="0.2">
      <c r="A38" t="s">
        <v>62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row>
    <row r="39" spans="1:34" x14ac:dyDescent="0.2">
      <c r="A39" t="s">
        <v>63</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row>
    <row r="40" spans="1:34" x14ac:dyDescent="0.2">
      <c r="A40" t="s">
        <v>64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row>
    <row r="41" spans="1:34" x14ac:dyDescent="0.2">
      <c r="A41" t="s">
        <v>65</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62686.9</v>
      </c>
    </row>
    <row r="42" spans="1:34" x14ac:dyDescent="0.2">
      <c r="A42" t="s">
        <v>66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row>
    <row r="43" spans="1:34" x14ac:dyDescent="0.2">
      <c r="A43" t="s">
        <v>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row>
    <row r="44" spans="1:34" x14ac:dyDescent="0.2">
      <c r="A44" t="s">
        <v>68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row>
    <row r="46" spans="1:34" x14ac:dyDescent="0.2">
      <c r="A46" t="s">
        <v>69</v>
      </c>
      <c r="B46" s="10">
        <f>SUM(AH33,AH41)/(SUM(AH12,AH20)*1000000)</f>
        <v>0.17916463971875152</v>
      </c>
    </row>
    <row r="47" spans="1:34" x14ac:dyDescent="0.2">
      <c r="A47" t="s">
        <v>70</v>
      </c>
      <c r="B47" s="10">
        <f>SUM(AH34,AH35)/(SUM(AH13,AH14)*1000000)</f>
        <v>8.4114099849444859E-2</v>
      </c>
    </row>
    <row r="48" spans="1:34" x14ac:dyDescent="0.2">
      <c r="A48" t="s">
        <v>71</v>
      </c>
      <c r="B48" s="5">
        <f>SUM(AH29:AH44)/(SUM(AH12:AH14,AH20)*1000000)</f>
        <v>0.15643290056943229</v>
      </c>
    </row>
    <row r="50" spans="1:34" s="6" customFormat="1" x14ac:dyDescent="0.2">
      <c r="A50" s="6" t="s">
        <v>72</v>
      </c>
    </row>
    <row r="51" spans="1:34" x14ac:dyDescent="0.2">
      <c r="A51" t="s">
        <v>34</v>
      </c>
      <c r="B51">
        <v>2018</v>
      </c>
      <c r="C51">
        <v>2019</v>
      </c>
      <c r="D51">
        <v>2020</v>
      </c>
      <c r="E51">
        <v>2021</v>
      </c>
      <c r="F51">
        <v>2022</v>
      </c>
      <c r="G51">
        <v>2023</v>
      </c>
      <c r="H51">
        <v>2024</v>
      </c>
      <c r="I51">
        <v>2025</v>
      </c>
      <c r="J51">
        <v>2026</v>
      </c>
      <c r="K51">
        <v>2027</v>
      </c>
      <c r="L51">
        <v>2028</v>
      </c>
      <c r="M51">
        <v>2029</v>
      </c>
      <c r="N51">
        <v>2030</v>
      </c>
      <c r="O51">
        <v>2031</v>
      </c>
      <c r="P51">
        <v>2032</v>
      </c>
      <c r="Q51">
        <v>2033</v>
      </c>
      <c r="R51">
        <v>2034</v>
      </c>
      <c r="S51">
        <v>2035</v>
      </c>
      <c r="T51">
        <v>2036</v>
      </c>
      <c r="U51">
        <v>2037</v>
      </c>
      <c r="V51">
        <v>2038</v>
      </c>
      <c r="W51">
        <v>2039</v>
      </c>
      <c r="X51">
        <v>2040</v>
      </c>
      <c r="Y51">
        <v>2041</v>
      </c>
      <c r="Z51">
        <v>2042</v>
      </c>
      <c r="AA51">
        <v>2043</v>
      </c>
      <c r="AB51">
        <v>2044</v>
      </c>
      <c r="AC51">
        <v>2045</v>
      </c>
      <c r="AD51">
        <v>2046</v>
      </c>
      <c r="AE51">
        <v>2047</v>
      </c>
      <c r="AF51">
        <v>2048</v>
      </c>
      <c r="AG51">
        <v>2049</v>
      </c>
      <c r="AH51">
        <v>2050</v>
      </c>
    </row>
    <row r="52" spans="1:34" x14ac:dyDescent="0.2">
      <c r="A52" t="s">
        <v>35</v>
      </c>
      <c r="B52">
        <v>1350.2</v>
      </c>
      <c r="C52">
        <v>938.12099999999998</v>
      </c>
      <c r="D52">
        <v>943.59900000000005</v>
      </c>
      <c r="E52">
        <v>881.36500000000001</v>
      </c>
      <c r="F52">
        <v>851.21900000000005</v>
      </c>
      <c r="G52">
        <v>852.24800000000005</v>
      </c>
      <c r="H52">
        <v>897.88099999999997</v>
      </c>
      <c r="I52">
        <v>913.78</v>
      </c>
      <c r="J52">
        <v>912.13699999999994</v>
      </c>
      <c r="K52">
        <v>891.87599999999998</v>
      </c>
      <c r="L52">
        <v>899.851</v>
      </c>
      <c r="M52">
        <v>878.10299999999995</v>
      </c>
      <c r="N52">
        <v>860.84100000000001</v>
      </c>
      <c r="O52">
        <v>845.15599999999995</v>
      </c>
      <c r="P52">
        <v>876.774</v>
      </c>
      <c r="Q52">
        <v>884.40700000000004</v>
      </c>
      <c r="R52">
        <v>882.26900000000001</v>
      </c>
      <c r="S52">
        <v>885.63099999999997</v>
      </c>
      <c r="T52">
        <v>897.94200000000001</v>
      </c>
      <c r="U52">
        <v>889.75099999999998</v>
      </c>
      <c r="V52">
        <v>882.63599999999997</v>
      </c>
      <c r="W52">
        <v>878.04</v>
      </c>
      <c r="X52">
        <v>883.68200000000002</v>
      </c>
      <c r="Y52">
        <v>862.62199999999996</v>
      </c>
      <c r="Z52">
        <v>860.7</v>
      </c>
      <c r="AA52">
        <v>856.48500000000001</v>
      </c>
      <c r="AB52">
        <v>855.96</v>
      </c>
      <c r="AC52">
        <v>840.721</v>
      </c>
      <c r="AD52">
        <v>805.84100000000001</v>
      </c>
      <c r="AE52">
        <v>770.84400000000005</v>
      </c>
      <c r="AF52">
        <v>744.97299999999996</v>
      </c>
      <c r="AG52">
        <v>702.74699999999996</v>
      </c>
      <c r="AH52">
        <v>650.79399999999998</v>
      </c>
    </row>
    <row r="53" spans="1:34" x14ac:dyDescent="0.2">
      <c r="A53" t="s">
        <v>36</v>
      </c>
      <c r="B53">
        <v>814.85199999999998</v>
      </c>
      <c r="C53">
        <v>1235.21</v>
      </c>
      <c r="D53">
        <v>1083.7</v>
      </c>
      <c r="E53">
        <v>1257.3499999999999</v>
      </c>
      <c r="F53">
        <v>1309.68</v>
      </c>
      <c r="G53">
        <v>1312.16</v>
      </c>
      <c r="H53">
        <v>1240.68</v>
      </c>
      <c r="I53">
        <v>1206.2</v>
      </c>
      <c r="J53">
        <v>1181.83</v>
      </c>
      <c r="K53">
        <v>1179.8800000000001</v>
      </c>
      <c r="L53">
        <v>1151.57</v>
      </c>
      <c r="M53">
        <v>1160.75</v>
      </c>
      <c r="N53">
        <v>1153.44</v>
      </c>
      <c r="O53">
        <v>1151.1600000000001</v>
      </c>
      <c r="P53">
        <v>1103.02</v>
      </c>
      <c r="Q53">
        <v>1076.46</v>
      </c>
      <c r="R53">
        <v>1063.4000000000001</v>
      </c>
      <c r="S53">
        <v>1046.3900000000001</v>
      </c>
      <c r="T53">
        <v>1020.87</v>
      </c>
      <c r="U53">
        <v>1016.91</v>
      </c>
      <c r="V53">
        <v>1008.74</v>
      </c>
      <c r="W53">
        <v>994.41700000000003</v>
      </c>
      <c r="X53">
        <v>959.59100000000001</v>
      </c>
      <c r="Y53">
        <v>948.15300000000002</v>
      </c>
      <c r="Z53">
        <v>913.35799999999995</v>
      </c>
      <c r="AA53">
        <v>861.98099999999999</v>
      </c>
      <c r="AB53">
        <v>802.88199999999995</v>
      </c>
      <c r="AC53">
        <v>739.81299999999999</v>
      </c>
      <c r="AD53">
        <v>663.52499999999998</v>
      </c>
      <c r="AE53">
        <v>579.36</v>
      </c>
      <c r="AF53">
        <v>489.06</v>
      </c>
      <c r="AG53">
        <v>414.55599999999998</v>
      </c>
      <c r="AH53">
        <v>342.49900000000002</v>
      </c>
    </row>
    <row r="54" spans="1:34" x14ac:dyDescent="0.2">
      <c r="A54" t="s">
        <v>37</v>
      </c>
      <c r="B54">
        <v>804.67600000000004</v>
      </c>
      <c r="C54">
        <v>795.476</v>
      </c>
      <c r="D54">
        <v>786.27700000000004</v>
      </c>
      <c r="E54">
        <v>749.47900000000004</v>
      </c>
      <c r="F54">
        <v>721.88099999999997</v>
      </c>
      <c r="G54">
        <v>703.48199999999997</v>
      </c>
      <c r="H54">
        <v>703.48199999999997</v>
      </c>
      <c r="I54">
        <v>685.08399999999995</v>
      </c>
      <c r="J54">
        <v>685.08399999999995</v>
      </c>
      <c r="K54">
        <v>685.08399999999995</v>
      </c>
      <c r="L54">
        <v>685.08399999999995</v>
      </c>
      <c r="M54">
        <v>685.08399999999995</v>
      </c>
      <c r="N54">
        <v>685.08399999999995</v>
      </c>
      <c r="O54">
        <v>685.08399999999995</v>
      </c>
      <c r="P54">
        <v>675.88400000000001</v>
      </c>
      <c r="Q54">
        <v>675.88400000000001</v>
      </c>
      <c r="R54">
        <v>675.88400000000001</v>
      </c>
      <c r="S54">
        <v>675.88400000000001</v>
      </c>
      <c r="T54">
        <v>675.88400000000001</v>
      </c>
      <c r="U54">
        <v>675.88400000000001</v>
      </c>
      <c r="V54">
        <v>675.88400000000001</v>
      </c>
      <c r="W54">
        <v>675.88400000000001</v>
      </c>
      <c r="X54">
        <v>675.88400000000001</v>
      </c>
      <c r="Y54">
        <v>675.88400000000001</v>
      </c>
      <c r="Z54">
        <v>675.88400000000001</v>
      </c>
      <c r="AA54">
        <v>685.08399999999995</v>
      </c>
      <c r="AB54">
        <v>694.28300000000002</v>
      </c>
      <c r="AC54">
        <v>703.48199999999997</v>
      </c>
      <c r="AD54">
        <v>731.08</v>
      </c>
      <c r="AE54">
        <v>758.67899999999997</v>
      </c>
      <c r="AF54">
        <v>777.077</v>
      </c>
      <c r="AG54">
        <v>795.476</v>
      </c>
      <c r="AH54">
        <v>813.875</v>
      </c>
    </row>
    <row r="55" spans="1:34" x14ac:dyDescent="0.2">
      <c r="A55" t="s">
        <v>38</v>
      </c>
      <c r="B55">
        <v>391.875</v>
      </c>
      <c r="C55">
        <v>399.59899999999999</v>
      </c>
      <c r="D55">
        <v>403.959</v>
      </c>
      <c r="E55">
        <v>412.95299999999997</v>
      </c>
      <c r="F55">
        <v>422.94299999999998</v>
      </c>
      <c r="G55">
        <v>432.96100000000001</v>
      </c>
      <c r="H55">
        <v>442.84100000000001</v>
      </c>
      <c r="I55">
        <v>453.00700000000001</v>
      </c>
      <c r="J55">
        <v>462.02600000000001</v>
      </c>
      <c r="K55">
        <v>469.43799999999999</v>
      </c>
      <c r="L55">
        <v>476.95299999999997</v>
      </c>
      <c r="M55">
        <v>484.30200000000002</v>
      </c>
      <c r="N55">
        <v>492.05399999999997</v>
      </c>
      <c r="O55">
        <v>499.95600000000002</v>
      </c>
      <c r="P55">
        <v>508.02800000000002</v>
      </c>
      <c r="Q55">
        <v>516.274</v>
      </c>
      <c r="R55">
        <v>524.70699999999999</v>
      </c>
      <c r="S55">
        <v>533.33199999999999</v>
      </c>
      <c r="T55">
        <v>542.06399999999996</v>
      </c>
      <c r="U55">
        <v>550.91999999999996</v>
      </c>
      <c r="V55">
        <v>559.89300000000003</v>
      </c>
      <c r="W55">
        <v>568.99900000000002</v>
      </c>
      <c r="X55">
        <v>578.23400000000004</v>
      </c>
      <c r="Y55">
        <v>587.601</v>
      </c>
      <c r="Z55">
        <v>597.13499999999999</v>
      </c>
      <c r="AA55">
        <v>606.85500000000002</v>
      </c>
      <c r="AB55">
        <v>616.76300000000003</v>
      </c>
      <c r="AC55">
        <v>627.26400000000001</v>
      </c>
      <c r="AD55">
        <v>639.03099999999995</v>
      </c>
      <c r="AE55">
        <v>650.50300000000004</v>
      </c>
      <c r="AF55">
        <v>661.64800000000002</v>
      </c>
      <c r="AG55">
        <v>672.86699999999996</v>
      </c>
      <c r="AH55">
        <v>684.15700000000004</v>
      </c>
    </row>
    <row r="56" spans="1:34" x14ac:dyDescent="0.2">
      <c r="A56" t="s">
        <v>39</v>
      </c>
      <c r="B56">
        <v>298.39499999999998</v>
      </c>
      <c r="C56">
        <v>336.43400000000003</v>
      </c>
      <c r="D56">
        <v>376.68299999999999</v>
      </c>
      <c r="E56">
        <v>416.83100000000002</v>
      </c>
      <c r="F56">
        <v>470.24099999999999</v>
      </c>
      <c r="G56">
        <v>520.04600000000005</v>
      </c>
      <c r="H56">
        <v>567.34100000000001</v>
      </c>
      <c r="I56">
        <v>616.19100000000003</v>
      </c>
      <c r="J56">
        <v>656.16800000000001</v>
      </c>
      <c r="K56">
        <v>695.43200000000002</v>
      </c>
      <c r="L56">
        <v>735.351</v>
      </c>
      <c r="M56">
        <v>775.30799999999999</v>
      </c>
      <c r="N56">
        <v>815.02499999999998</v>
      </c>
      <c r="O56">
        <v>857.62400000000002</v>
      </c>
      <c r="P56">
        <v>900.42100000000005</v>
      </c>
      <c r="Q56">
        <v>943.63199999999995</v>
      </c>
      <c r="R56">
        <v>988.30600000000004</v>
      </c>
      <c r="S56">
        <v>1034.57</v>
      </c>
      <c r="T56">
        <v>1082.05</v>
      </c>
      <c r="U56">
        <v>1129.6600000000001</v>
      </c>
      <c r="V56">
        <v>1180.8699999999999</v>
      </c>
      <c r="W56">
        <v>1231.0999999999999</v>
      </c>
      <c r="X56">
        <v>1285.2</v>
      </c>
      <c r="Y56">
        <v>1340.68</v>
      </c>
      <c r="Z56">
        <v>1393.86</v>
      </c>
      <c r="AA56">
        <v>1450.13</v>
      </c>
      <c r="AB56">
        <v>1507.07</v>
      </c>
      <c r="AC56">
        <v>1568.75</v>
      </c>
      <c r="AD56">
        <v>1635.49</v>
      </c>
      <c r="AE56">
        <v>1702.88</v>
      </c>
      <c r="AF56">
        <v>1766.59</v>
      </c>
      <c r="AG56">
        <v>1827.92</v>
      </c>
      <c r="AH56">
        <v>1893.47</v>
      </c>
    </row>
    <row r="57" spans="1:34" x14ac:dyDescent="0.2">
      <c r="A57" t="s">
        <v>40</v>
      </c>
      <c r="B57">
        <v>49.240099999999998</v>
      </c>
      <c r="C57">
        <v>49.453499999999998</v>
      </c>
      <c r="D57">
        <v>49.417200000000001</v>
      </c>
      <c r="E57">
        <v>50.302799999999998</v>
      </c>
      <c r="F57">
        <v>50.934399999999997</v>
      </c>
      <c r="G57">
        <v>51.229100000000003</v>
      </c>
      <c r="H57">
        <v>51.697200000000002</v>
      </c>
      <c r="I57">
        <v>52.392699999999998</v>
      </c>
      <c r="J57">
        <v>53.247100000000003</v>
      </c>
      <c r="K57">
        <v>54.325899999999997</v>
      </c>
      <c r="L57">
        <v>55.688600000000001</v>
      </c>
      <c r="M57">
        <v>57.420099999999998</v>
      </c>
      <c r="N57">
        <v>59.590899999999998</v>
      </c>
      <c r="O57">
        <v>62.4039</v>
      </c>
      <c r="P57">
        <v>66.040000000000006</v>
      </c>
      <c r="Q57">
        <v>70.608199999999997</v>
      </c>
      <c r="R57">
        <v>76.392200000000003</v>
      </c>
      <c r="S57">
        <v>83.597499999999997</v>
      </c>
      <c r="T57">
        <v>92.558800000000005</v>
      </c>
      <c r="U57">
        <v>103.634</v>
      </c>
      <c r="V57">
        <v>117.10299999999999</v>
      </c>
      <c r="W57">
        <v>133.16999999999999</v>
      </c>
      <c r="X57">
        <v>152.095</v>
      </c>
      <c r="Y57">
        <v>173.94800000000001</v>
      </c>
      <c r="Z57">
        <v>199.06100000000001</v>
      </c>
      <c r="AA57">
        <v>228.02699999999999</v>
      </c>
      <c r="AB57">
        <v>260.37599999999998</v>
      </c>
      <c r="AC57">
        <v>301.75099999999998</v>
      </c>
      <c r="AD57">
        <v>347.15199999999999</v>
      </c>
      <c r="AE57">
        <v>392.178</v>
      </c>
      <c r="AF57">
        <v>435.87099999999998</v>
      </c>
      <c r="AG57">
        <v>478.98599999999999</v>
      </c>
      <c r="AH57">
        <v>522.32500000000005</v>
      </c>
    </row>
    <row r="58" spans="1:34" x14ac:dyDescent="0.2">
      <c r="A58" t="s">
        <v>41</v>
      </c>
      <c r="B58">
        <v>3.3572199999999999</v>
      </c>
      <c r="C58">
        <v>3.3572199999999999</v>
      </c>
      <c r="D58">
        <v>3.3572199999999999</v>
      </c>
      <c r="E58">
        <v>3.3572199999999999</v>
      </c>
      <c r="F58">
        <v>3.3572199999999999</v>
      </c>
      <c r="G58">
        <v>3.3572199999999999</v>
      </c>
      <c r="H58">
        <v>3.3572199999999999</v>
      </c>
      <c r="I58">
        <v>3.3572199999999999</v>
      </c>
      <c r="J58">
        <v>4.1935500000000001</v>
      </c>
      <c r="K58">
        <v>5.8662200000000002</v>
      </c>
      <c r="L58">
        <v>8.3752300000000002</v>
      </c>
      <c r="M58">
        <v>11.720599999999999</v>
      </c>
      <c r="N58">
        <v>15.065899999999999</v>
      </c>
      <c r="O58">
        <v>18.411200000000001</v>
      </c>
      <c r="P58">
        <v>21.756599999999999</v>
      </c>
      <c r="Q58">
        <v>25.101900000000001</v>
      </c>
      <c r="R58">
        <v>29.2836</v>
      </c>
      <c r="S58">
        <v>33.465299999999999</v>
      </c>
      <c r="T58">
        <v>37.646900000000002</v>
      </c>
      <c r="U58">
        <v>41.828600000000002</v>
      </c>
      <c r="V58">
        <v>46.010300000000001</v>
      </c>
      <c r="W58">
        <v>50.192</v>
      </c>
      <c r="X58">
        <v>54.373600000000003</v>
      </c>
      <c r="Y58">
        <v>58.555300000000003</v>
      </c>
      <c r="Z58">
        <v>62.737000000000002</v>
      </c>
      <c r="AA58">
        <v>66.918700000000001</v>
      </c>
      <c r="AB58">
        <v>71.100300000000004</v>
      </c>
      <c r="AC58">
        <v>75.281999999999996</v>
      </c>
      <c r="AD58">
        <v>79.463700000000003</v>
      </c>
      <c r="AE58">
        <v>83.645300000000006</v>
      </c>
      <c r="AF58">
        <v>87.826999999999998</v>
      </c>
      <c r="AG58">
        <v>92.008700000000005</v>
      </c>
      <c r="AH58">
        <v>96.190399999999997</v>
      </c>
    </row>
    <row r="59" spans="1:34" x14ac:dyDescent="0.2">
      <c r="A59" t="s">
        <v>42</v>
      </c>
      <c r="B59">
        <v>4.2188600000000003</v>
      </c>
      <c r="C59">
        <v>2.32036</v>
      </c>
      <c r="D59">
        <v>2.3763299999999998</v>
      </c>
      <c r="E59">
        <v>2.65503</v>
      </c>
      <c r="F59">
        <v>2.7160000000000002</v>
      </c>
      <c r="G59">
        <v>3.0292699999999999</v>
      </c>
      <c r="H59">
        <v>3.4012899999999999</v>
      </c>
      <c r="I59">
        <v>3.9775</v>
      </c>
      <c r="J59">
        <v>4.1070500000000001</v>
      </c>
      <c r="K59">
        <v>4.0496800000000004</v>
      </c>
      <c r="L59">
        <v>4.1565500000000002</v>
      </c>
      <c r="M59">
        <v>4.0651099999999998</v>
      </c>
      <c r="N59">
        <v>4.0923999999999996</v>
      </c>
      <c r="O59">
        <v>3.9073000000000002</v>
      </c>
      <c r="P59">
        <v>4.2202599999999997</v>
      </c>
      <c r="Q59">
        <v>4.2240799999999998</v>
      </c>
      <c r="R59">
        <v>4.1432799999999999</v>
      </c>
      <c r="S59">
        <v>4.0870499999999996</v>
      </c>
      <c r="T59">
        <v>4.0752800000000002</v>
      </c>
      <c r="U59">
        <v>3.8943699999999999</v>
      </c>
      <c r="V59">
        <v>3.7109100000000002</v>
      </c>
      <c r="W59">
        <v>3.5312899999999998</v>
      </c>
      <c r="X59">
        <v>3.3334100000000002</v>
      </c>
      <c r="Y59">
        <v>2.9653100000000001</v>
      </c>
      <c r="Z59">
        <v>2.6596600000000001</v>
      </c>
      <c r="AA59">
        <v>2.3105500000000001</v>
      </c>
      <c r="AB59">
        <v>1.8849100000000001</v>
      </c>
      <c r="AC59">
        <v>1.3996599999999999</v>
      </c>
      <c r="AD59">
        <v>0.83748299999999998</v>
      </c>
      <c r="AE59">
        <v>0.21492700000000001</v>
      </c>
      <c r="AF59">
        <v>2.7646699999999999E-3</v>
      </c>
      <c r="AG59" s="8">
        <v>2.4858800000000002E-3</v>
      </c>
      <c r="AH59" s="8">
        <v>2.1644699999999999E-3</v>
      </c>
    </row>
    <row r="60" spans="1:34" x14ac:dyDescent="0.2">
      <c r="A60" t="s">
        <v>43</v>
      </c>
      <c r="B60">
        <v>16.167100000000001</v>
      </c>
      <c r="C60">
        <v>16.523599999999998</v>
      </c>
      <c r="D60">
        <v>16.6663</v>
      </c>
      <c r="E60">
        <v>17.878499999999999</v>
      </c>
      <c r="F60">
        <v>19.5185</v>
      </c>
      <c r="G60">
        <v>21.1586</v>
      </c>
      <c r="H60">
        <v>22.869900000000001</v>
      </c>
      <c r="I60">
        <v>24.6526</v>
      </c>
      <c r="J60">
        <v>26.435199999999998</v>
      </c>
      <c r="K60">
        <v>28.2179</v>
      </c>
      <c r="L60">
        <v>30.071899999999999</v>
      </c>
      <c r="M60">
        <v>31.925799999999999</v>
      </c>
      <c r="N60">
        <v>33.779800000000002</v>
      </c>
      <c r="O60">
        <v>35.633800000000001</v>
      </c>
      <c r="P60">
        <v>37.487699999999997</v>
      </c>
      <c r="Q60">
        <v>39.341700000000003</v>
      </c>
      <c r="R60">
        <v>41.195700000000002</v>
      </c>
      <c r="S60">
        <v>43.049599999999998</v>
      </c>
      <c r="T60">
        <v>44.903599999999997</v>
      </c>
      <c r="U60">
        <v>46.757599999999996</v>
      </c>
      <c r="V60">
        <v>48.611499999999999</v>
      </c>
      <c r="W60">
        <v>50.465499999999999</v>
      </c>
      <c r="X60">
        <v>52.319499999999998</v>
      </c>
      <c r="Y60">
        <v>54.173400000000001</v>
      </c>
      <c r="Z60">
        <v>56.0274</v>
      </c>
      <c r="AA60">
        <v>57.881399999999999</v>
      </c>
      <c r="AB60">
        <v>59.735300000000002</v>
      </c>
      <c r="AC60">
        <v>61.589300000000001</v>
      </c>
      <c r="AD60">
        <v>63.443199999999997</v>
      </c>
      <c r="AE60">
        <v>65.297200000000004</v>
      </c>
      <c r="AF60">
        <v>67.151200000000003</v>
      </c>
      <c r="AG60">
        <v>69.005099999999999</v>
      </c>
      <c r="AH60">
        <v>70.859099999999998</v>
      </c>
    </row>
    <row r="61" spans="1:34" x14ac:dyDescent="0.2">
      <c r="A61" t="s">
        <v>44</v>
      </c>
      <c r="B61">
        <v>14.639799999999999</v>
      </c>
      <c r="C61">
        <v>14.5883</v>
      </c>
      <c r="D61">
        <v>14.548999999999999</v>
      </c>
      <c r="E61">
        <v>14.349399999999999</v>
      </c>
      <c r="F61">
        <v>14.2949</v>
      </c>
      <c r="G61">
        <v>14.226699999999999</v>
      </c>
      <c r="H61">
        <v>14.144299999999999</v>
      </c>
      <c r="I61">
        <v>14.102600000000001</v>
      </c>
      <c r="J61">
        <v>13.9908</v>
      </c>
      <c r="K61">
        <v>13.9741</v>
      </c>
      <c r="L61">
        <v>13.940200000000001</v>
      </c>
      <c r="M61">
        <v>13.8789</v>
      </c>
      <c r="N61">
        <v>13.878399999999999</v>
      </c>
      <c r="O61">
        <v>13.8696</v>
      </c>
      <c r="P61">
        <v>13.8696</v>
      </c>
      <c r="Q61">
        <v>13.8637</v>
      </c>
      <c r="R61">
        <v>13.861800000000001</v>
      </c>
      <c r="S61">
        <v>13.859299999999999</v>
      </c>
      <c r="T61">
        <v>13.8505</v>
      </c>
      <c r="U61">
        <v>13.8505</v>
      </c>
      <c r="V61">
        <v>13.8377</v>
      </c>
      <c r="W61">
        <v>13.8377</v>
      </c>
      <c r="X61">
        <v>13.8353</v>
      </c>
      <c r="Y61">
        <v>13.798999999999999</v>
      </c>
      <c r="Z61">
        <v>13.7887</v>
      </c>
      <c r="AA61">
        <v>13.786199999999999</v>
      </c>
      <c r="AB61">
        <v>13.786199999999999</v>
      </c>
      <c r="AC61">
        <v>13.780799999999999</v>
      </c>
      <c r="AD61">
        <v>13.777900000000001</v>
      </c>
      <c r="AE61">
        <v>13.777900000000001</v>
      </c>
      <c r="AF61">
        <v>13.777900000000001</v>
      </c>
      <c r="AG61">
        <v>13.777900000000001</v>
      </c>
      <c r="AH61">
        <v>13.777900000000001</v>
      </c>
    </row>
    <row r="62" spans="1:34" x14ac:dyDescent="0.2">
      <c r="A62" t="s">
        <v>45</v>
      </c>
      <c r="B62">
        <v>155.53</v>
      </c>
      <c r="C62">
        <v>153.99299999999999</v>
      </c>
      <c r="D62">
        <v>152.81</v>
      </c>
      <c r="E62">
        <v>146.739</v>
      </c>
      <c r="F62">
        <v>145.084</v>
      </c>
      <c r="G62">
        <v>143.03399999999999</v>
      </c>
      <c r="H62">
        <v>140.55000000000001</v>
      </c>
      <c r="I62">
        <v>139.28899999999999</v>
      </c>
      <c r="J62">
        <v>135.899</v>
      </c>
      <c r="K62">
        <v>135.386</v>
      </c>
      <c r="L62">
        <v>134.36099999999999</v>
      </c>
      <c r="M62">
        <v>132.50899999999999</v>
      </c>
      <c r="N62">
        <v>132.50899999999999</v>
      </c>
      <c r="O62">
        <v>132.27199999999999</v>
      </c>
      <c r="P62">
        <v>132.27199999999999</v>
      </c>
      <c r="Q62">
        <v>132.11500000000001</v>
      </c>
      <c r="R62">
        <v>132.07499999999999</v>
      </c>
      <c r="S62">
        <v>132.036</v>
      </c>
      <c r="T62">
        <v>131.76</v>
      </c>
      <c r="U62">
        <v>131.76</v>
      </c>
      <c r="V62">
        <v>131.405</v>
      </c>
      <c r="W62">
        <v>131.405</v>
      </c>
      <c r="X62">
        <v>131.36600000000001</v>
      </c>
      <c r="Y62">
        <v>130.262</v>
      </c>
      <c r="Z62">
        <v>129.946</v>
      </c>
      <c r="AA62">
        <v>129.90700000000001</v>
      </c>
      <c r="AB62">
        <v>129.90700000000001</v>
      </c>
      <c r="AC62">
        <v>129.749</v>
      </c>
      <c r="AD62">
        <v>129.67099999999999</v>
      </c>
      <c r="AE62">
        <v>129.67099999999999</v>
      </c>
      <c r="AF62">
        <v>129.67099999999999</v>
      </c>
      <c r="AG62">
        <v>129.67099999999999</v>
      </c>
      <c r="AH62">
        <v>129.67099999999999</v>
      </c>
    </row>
    <row r="63" spans="1:34" x14ac:dyDescent="0.2">
      <c r="A63" t="s">
        <v>46</v>
      </c>
      <c r="B63">
        <v>44.1678</v>
      </c>
      <c r="C63">
        <v>26.7758</v>
      </c>
      <c r="D63">
        <v>27.679099999999998</v>
      </c>
      <c r="E63">
        <v>26.995200000000001</v>
      </c>
      <c r="F63">
        <v>27.194900000000001</v>
      </c>
      <c r="G63">
        <v>29.716899999999999</v>
      </c>
      <c r="H63">
        <v>34.965400000000002</v>
      </c>
      <c r="I63">
        <v>39.323799999999999</v>
      </c>
      <c r="J63">
        <v>41.005600000000001</v>
      </c>
      <c r="K63">
        <v>41.041499999999999</v>
      </c>
      <c r="L63">
        <v>42.404699999999998</v>
      </c>
      <c r="M63">
        <v>41.278300000000002</v>
      </c>
      <c r="N63">
        <v>41.284100000000002</v>
      </c>
      <c r="O63">
        <v>41.076700000000002</v>
      </c>
      <c r="P63">
        <v>45.371499999999997</v>
      </c>
      <c r="Q63">
        <v>46.005099999999999</v>
      </c>
      <c r="R63">
        <v>47.130200000000002</v>
      </c>
      <c r="S63">
        <v>47.492400000000004</v>
      </c>
      <c r="T63">
        <v>48.525199999999998</v>
      </c>
      <c r="U63">
        <v>48.448399999999999</v>
      </c>
      <c r="V63">
        <v>47.889899999999997</v>
      </c>
      <c r="W63">
        <v>47.557000000000002</v>
      </c>
      <c r="X63">
        <v>48.051299999999998</v>
      </c>
      <c r="Y63">
        <v>46.796599999999998</v>
      </c>
      <c r="Z63">
        <v>46.611199999999997</v>
      </c>
      <c r="AA63">
        <v>46.523600000000002</v>
      </c>
      <c r="AB63">
        <v>46.456400000000002</v>
      </c>
      <c r="AC63">
        <v>45.321199999999997</v>
      </c>
      <c r="AD63">
        <v>41.576300000000003</v>
      </c>
      <c r="AE63">
        <v>37.958500000000001</v>
      </c>
      <c r="AF63">
        <v>35.187600000000003</v>
      </c>
      <c r="AG63">
        <v>31.491099999999999</v>
      </c>
      <c r="AH63">
        <v>27.408899999999999</v>
      </c>
    </row>
    <row r="64" spans="1:34" x14ac:dyDescent="0.2">
      <c r="A64" t="s">
        <v>47</v>
      </c>
      <c r="B64">
        <v>0.24317800000000001</v>
      </c>
      <c r="C64">
        <v>0.41837800000000003</v>
      </c>
      <c r="D64">
        <v>0.48407800000000001</v>
      </c>
      <c r="E64">
        <v>0.54977799999999999</v>
      </c>
      <c r="F64">
        <v>0.68117799999999995</v>
      </c>
      <c r="G64">
        <v>0.79067799999999999</v>
      </c>
      <c r="H64">
        <v>0.90017800000000003</v>
      </c>
      <c r="I64">
        <v>1.0315799999999999</v>
      </c>
      <c r="J64">
        <v>1.1629799999999999</v>
      </c>
      <c r="K64">
        <v>1.3162799999999999</v>
      </c>
      <c r="L64">
        <v>1.4914799999999999</v>
      </c>
      <c r="M64">
        <v>1.71048</v>
      </c>
      <c r="N64">
        <v>1.9513799999999999</v>
      </c>
      <c r="O64">
        <v>2.2360799999999998</v>
      </c>
      <c r="P64">
        <v>2.5645799999999999</v>
      </c>
      <c r="Q64">
        <v>2.9368799999999999</v>
      </c>
      <c r="R64">
        <v>3.3748800000000001</v>
      </c>
      <c r="S64">
        <v>3.8785799999999999</v>
      </c>
      <c r="T64">
        <v>4.4698799999999999</v>
      </c>
      <c r="U64">
        <v>5.1487800000000004</v>
      </c>
      <c r="V64">
        <v>5.9590800000000002</v>
      </c>
      <c r="W64">
        <v>6.9664799999999998</v>
      </c>
      <c r="X64">
        <v>8.2147799999999993</v>
      </c>
      <c r="Y64">
        <v>9.7915799999999997</v>
      </c>
      <c r="Z64">
        <v>11.850199999999999</v>
      </c>
      <c r="AA64">
        <v>14.565799999999999</v>
      </c>
      <c r="AB64">
        <v>18.1355</v>
      </c>
      <c r="AC64">
        <v>23.72</v>
      </c>
      <c r="AD64">
        <v>34.691899999999997</v>
      </c>
      <c r="AE64">
        <v>49.321100000000001</v>
      </c>
      <c r="AF64">
        <v>66.906800000000004</v>
      </c>
      <c r="AG64">
        <v>87.120500000000007</v>
      </c>
      <c r="AH64">
        <v>114.91200000000001</v>
      </c>
    </row>
    <row r="65" spans="1:34" x14ac:dyDescent="0.2">
      <c r="A65" t="s">
        <v>48</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row>
    <row r="66" spans="1:34" x14ac:dyDescent="0.2">
      <c r="A66" t="s">
        <v>49</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row>
    <row r="67" spans="1:34" x14ac:dyDescent="0.2">
      <c r="A67" t="s">
        <v>50</v>
      </c>
      <c r="B67">
        <v>15.943199999999999</v>
      </c>
      <c r="C67">
        <v>15.943199999999999</v>
      </c>
      <c r="D67">
        <v>11.4055</v>
      </c>
      <c r="E67">
        <v>8.4621600000000008</v>
      </c>
      <c r="F67">
        <v>8.4621600000000008</v>
      </c>
      <c r="G67">
        <v>8.4621600000000008</v>
      </c>
      <c r="H67">
        <v>7.6036799999999998</v>
      </c>
      <c r="I67">
        <v>6.4999200000000004</v>
      </c>
      <c r="J67">
        <v>5.5187999999999997</v>
      </c>
      <c r="K67">
        <v>4.2923999999999998</v>
      </c>
      <c r="L67">
        <v>2.8207200000000001</v>
      </c>
      <c r="M67">
        <v>1.34904</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row>
    <row r="69" spans="1:34" x14ac:dyDescent="0.2">
      <c r="A69" t="s">
        <v>51</v>
      </c>
      <c r="B69" s="9">
        <f>SUM(AH56,AH64)/SUM(AH52:AH67)</f>
        <v>0.37470222637936812</v>
      </c>
    </row>
    <row r="70" spans="1:34" x14ac:dyDescent="0.2">
      <c r="A70" t="s">
        <v>52</v>
      </c>
      <c r="B70" s="10">
        <f>SUM(AH57:AH58)/SUM(AH52:AH67)</f>
        <v>0.11539592439581982</v>
      </c>
    </row>
    <row r="72" spans="1:34" x14ac:dyDescent="0.2">
      <c r="A72" t="s">
        <v>34</v>
      </c>
      <c r="B72">
        <v>2018</v>
      </c>
      <c r="C72">
        <v>2019</v>
      </c>
      <c r="D72">
        <v>2020</v>
      </c>
      <c r="E72">
        <v>2021</v>
      </c>
      <c r="F72">
        <v>2022</v>
      </c>
      <c r="G72">
        <v>2023</v>
      </c>
      <c r="H72">
        <v>2024</v>
      </c>
      <c r="I72">
        <v>2025</v>
      </c>
      <c r="J72">
        <v>2026</v>
      </c>
      <c r="K72">
        <v>2027</v>
      </c>
      <c r="L72">
        <v>2028</v>
      </c>
      <c r="M72">
        <v>2029</v>
      </c>
      <c r="N72">
        <v>2030</v>
      </c>
      <c r="O72">
        <v>2031</v>
      </c>
      <c r="P72">
        <v>2032</v>
      </c>
      <c r="Q72">
        <v>2033</v>
      </c>
      <c r="R72">
        <v>2034</v>
      </c>
      <c r="S72">
        <v>2035</v>
      </c>
      <c r="T72">
        <v>2036</v>
      </c>
      <c r="U72">
        <v>2037</v>
      </c>
      <c r="V72">
        <v>2038</v>
      </c>
      <c r="W72">
        <v>2039</v>
      </c>
      <c r="X72">
        <v>2040</v>
      </c>
      <c r="Y72">
        <v>2041</v>
      </c>
      <c r="Z72">
        <v>2042</v>
      </c>
      <c r="AA72">
        <v>2043</v>
      </c>
      <c r="AB72">
        <v>2044</v>
      </c>
      <c r="AC72">
        <v>2045</v>
      </c>
      <c r="AD72">
        <v>2046</v>
      </c>
      <c r="AE72">
        <v>2047</v>
      </c>
      <c r="AF72">
        <v>2048</v>
      </c>
      <c r="AG72">
        <v>2049</v>
      </c>
      <c r="AH72">
        <v>2050</v>
      </c>
    </row>
    <row r="73" spans="1:34" x14ac:dyDescent="0.2">
      <c r="A73" t="s">
        <v>53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row>
    <row r="74" spans="1:34" x14ac:dyDescent="0.2">
      <c r="A74" t="s">
        <v>54</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row>
    <row r="75" spans="1:34" x14ac:dyDescent="0.2">
      <c r="A75" t="s">
        <v>55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row>
    <row r="76" spans="1:34" x14ac:dyDescent="0.2">
      <c r="A76" t="s">
        <v>56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2">
      <c r="A77" t="s">
        <v>57</v>
      </c>
      <c r="B77" s="8">
        <v>3146700</v>
      </c>
      <c r="C77" s="8">
        <v>4397660</v>
      </c>
      <c r="D77" s="8">
        <v>5879750</v>
      </c>
      <c r="E77" s="8">
        <v>7607600</v>
      </c>
      <c r="F77" s="8">
        <v>10264300</v>
      </c>
      <c r="G77" s="8">
        <v>13552200</v>
      </c>
      <c r="H77" s="8">
        <v>17249400</v>
      </c>
      <c r="I77" s="8">
        <v>21524500</v>
      </c>
      <c r="J77" s="8">
        <v>25912600</v>
      </c>
      <c r="K77" s="8">
        <v>30642300</v>
      </c>
      <c r="L77" s="8">
        <v>35023400</v>
      </c>
      <c r="M77" s="8">
        <v>39771100</v>
      </c>
      <c r="N77" s="8">
        <v>45114500</v>
      </c>
      <c r="O77" s="8">
        <v>48675100</v>
      </c>
      <c r="P77" s="8">
        <v>53265800</v>
      </c>
      <c r="Q77" s="8">
        <v>58476000</v>
      </c>
      <c r="R77" s="8">
        <v>63484600</v>
      </c>
      <c r="S77" s="8">
        <v>68210500</v>
      </c>
      <c r="T77" s="8">
        <v>73134800</v>
      </c>
      <c r="U77" s="8">
        <v>79304900</v>
      </c>
      <c r="V77" s="8">
        <v>83486800</v>
      </c>
      <c r="W77" s="8">
        <v>90068000</v>
      </c>
      <c r="X77" s="8">
        <v>94428400</v>
      </c>
      <c r="Y77" s="8">
        <v>98969000</v>
      </c>
      <c r="Z77" s="8">
        <v>107272000</v>
      </c>
      <c r="AA77" s="8">
        <v>114329000</v>
      </c>
      <c r="AB77" s="8">
        <v>122377000</v>
      </c>
      <c r="AC77" s="8">
        <v>130938000</v>
      </c>
      <c r="AD77" s="8">
        <v>140897000</v>
      </c>
      <c r="AE77" s="8">
        <v>149752000</v>
      </c>
      <c r="AF77" s="8">
        <v>160015000</v>
      </c>
      <c r="AG77" s="8">
        <v>172805000</v>
      </c>
      <c r="AH77" s="8">
        <v>181611000</v>
      </c>
    </row>
    <row r="78" spans="1:34" x14ac:dyDescent="0.2">
      <c r="A78" t="s">
        <v>58</v>
      </c>
      <c r="B78">
        <v>182611</v>
      </c>
      <c r="C78">
        <v>223657</v>
      </c>
      <c r="D78">
        <v>259984</v>
      </c>
      <c r="E78">
        <v>297106</v>
      </c>
      <c r="F78">
        <v>349523</v>
      </c>
      <c r="G78" s="8">
        <v>384900</v>
      </c>
      <c r="H78" s="8">
        <v>417917</v>
      </c>
      <c r="I78" s="8">
        <v>450230</v>
      </c>
      <c r="J78" s="8">
        <v>482726</v>
      </c>
      <c r="K78" s="8">
        <v>529426</v>
      </c>
      <c r="L78" s="8">
        <v>570599</v>
      </c>
      <c r="M78" s="8">
        <v>620853</v>
      </c>
      <c r="N78" s="8">
        <v>685138</v>
      </c>
      <c r="O78" s="8">
        <v>731638</v>
      </c>
      <c r="P78" s="8">
        <v>806068</v>
      </c>
      <c r="Q78" s="8">
        <v>906961</v>
      </c>
      <c r="R78" s="8">
        <v>1028830</v>
      </c>
      <c r="S78" s="8">
        <v>1177120</v>
      </c>
      <c r="T78" s="8">
        <v>1370890</v>
      </c>
      <c r="U78" s="8">
        <v>1645750</v>
      </c>
      <c r="V78" s="8">
        <v>1953220</v>
      </c>
      <c r="W78" s="8">
        <v>2407460</v>
      </c>
      <c r="X78" s="8">
        <v>2918530</v>
      </c>
      <c r="Y78" s="8">
        <v>3563150</v>
      </c>
      <c r="Z78" s="8">
        <v>4519920</v>
      </c>
      <c r="AA78" s="8">
        <v>5676210</v>
      </c>
      <c r="AB78" s="8">
        <v>7171320</v>
      </c>
      <c r="AC78" s="8">
        <v>9202020</v>
      </c>
      <c r="AD78" s="8">
        <v>11922600</v>
      </c>
      <c r="AE78" s="8">
        <v>14963200</v>
      </c>
      <c r="AF78" s="8">
        <v>18465700</v>
      </c>
      <c r="AG78" s="8">
        <v>22641800</v>
      </c>
      <c r="AH78" s="8">
        <v>26685900</v>
      </c>
    </row>
    <row r="79" spans="1:34" x14ac:dyDescent="0.2">
      <c r="A79" t="s">
        <v>59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row>
    <row r="80" spans="1:34" x14ac:dyDescent="0.2">
      <c r="A80" t="s">
        <v>60</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row>
    <row r="81" spans="1:34" x14ac:dyDescent="0.2">
      <c r="A81" t="s">
        <v>61</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row>
    <row r="82" spans="1:34" x14ac:dyDescent="0.2">
      <c r="A82" t="s">
        <v>62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row>
    <row r="83" spans="1:34" x14ac:dyDescent="0.2">
      <c r="A83" t="s">
        <v>63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x14ac:dyDescent="0.2">
      <c r="A84" t="s">
        <v>64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x14ac:dyDescent="0.2">
      <c r="A85" t="s">
        <v>65</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row>
    <row r="86" spans="1:34" x14ac:dyDescent="0.2">
      <c r="A86" t="s">
        <v>66</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
      <c r="A87" t="s">
        <v>67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row>
    <row r="88" spans="1:34" x14ac:dyDescent="0.2">
      <c r="A88" t="s">
        <v>68</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row>
    <row r="90" spans="1:34" x14ac:dyDescent="0.2">
      <c r="A90" t="s">
        <v>69</v>
      </c>
      <c r="B90" s="10">
        <f>SUM(AH77,AH85)/(SUM(AH56,AH64)*1000000)</f>
        <v>9.0426522444435373E-2</v>
      </c>
    </row>
    <row r="91" spans="1:34" x14ac:dyDescent="0.2">
      <c r="A91" t="s">
        <v>70</v>
      </c>
      <c r="B91" s="10">
        <f>SUM(AH78,AH79)/(SUM(AH57,AH58)*1000000)</f>
        <v>4.3145085797378691E-2</v>
      </c>
    </row>
    <row r="92" spans="1:34" x14ac:dyDescent="0.2">
      <c r="A92" t="s">
        <v>71</v>
      </c>
      <c r="B92" s="5">
        <f>SUM(AH73:AH88)/(SUM(AH56:AH58,AH64)*1000000)</f>
        <v>7.9293884869656495E-2</v>
      </c>
    </row>
    <row r="94" spans="1:34" s="6" customFormat="1" x14ac:dyDescent="0.2">
      <c r="A94" s="6" t="s">
        <v>73</v>
      </c>
    </row>
    <row r="95" spans="1:34" x14ac:dyDescent="0.2">
      <c r="A95" t="s">
        <v>34</v>
      </c>
      <c r="B95">
        <v>2018</v>
      </c>
      <c r="C95">
        <v>2019</v>
      </c>
      <c r="D95">
        <v>2020</v>
      </c>
      <c r="E95">
        <v>2021</v>
      </c>
      <c r="F95">
        <v>2022</v>
      </c>
      <c r="G95">
        <v>2023</v>
      </c>
      <c r="H95">
        <v>2024</v>
      </c>
      <c r="I95">
        <v>2025</v>
      </c>
      <c r="J95">
        <v>2026</v>
      </c>
      <c r="K95">
        <v>2027</v>
      </c>
      <c r="L95">
        <v>2028</v>
      </c>
      <c r="M95">
        <v>2029</v>
      </c>
      <c r="N95">
        <v>2030</v>
      </c>
      <c r="O95">
        <v>2031</v>
      </c>
      <c r="P95">
        <v>2032</v>
      </c>
      <c r="Q95">
        <v>2033</v>
      </c>
      <c r="R95">
        <v>2034</v>
      </c>
      <c r="S95">
        <v>2035</v>
      </c>
      <c r="T95">
        <v>2036</v>
      </c>
      <c r="U95">
        <v>2037</v>
      </c>
      <c r="V95">
        <v>2038</v>
      </c>
      <c r="W95">
        <v>2039</v>
      </c>
      <c r="X95">
        <v>2040</v>
      </c>
      <c r="Y95">
        <v>2041</v>
      </c>
      <c r="Z95">
        <v>2042</v>
      </c>
      <c r="AA95">
        <v>2043</v>
      </c>
      <c r="AB95">
        <v>2044</v>
      </c>
      <c r="AC95">
        <v>2045</v>
      </c>
      <c r="AD95">
        <v>2046</v>
      </c>
      <c r="AE95">
        <v>2047</v>
      </c>
      <c r="AF95">
        <v>2048</v>
      </c>
      <c r="AG95">
        <v>2049</v>
      </c>
      <c r="AH95">
        <v>2050</v>
      </c>
    </row>
    <row r="96" spans="1:34" x14ac:dyDescent="0.2">
      <c r="A96" t="s">
        <v>35</v>
      </c>
      <c r="B96">
        <v>1350.2</v>
      </c>
      <c r="C96">
        <v>938.12099999999998</v>
      </c>
      <c r="D96">
        <v>943.91499999999996</v>
      </c>
      <c r="E96">
        <v>881.83900000000006</v>
      </c>
      <c r="F96">
        <v>852.10900000000004</v>
      </c>
      <c r="G96">
        <v>852.73199999999997</v>
      </c>
      <c r="H96">
        <v>897.75300000000004</v>
      </c>
      <c r="I96">
        <v>913.10799999999995</v>
      </c>
      <c r="J96">
        <v>911.69600000000003</v>
      </c>
      <c r="K96">
        <v>891.59799999999996</v>
      </c>
      <c r="L96">
        <v>899.553</v>
      </c>
      <c r="M96">
        <v>877.94500000000005</v>
      </c>
      <c r="N96">
        <v>860.63400000000001</v>
      </c>
      <c r="O96">
        <v>845.67399999999998</v>
      </c>
      <c r="P96">
        <v>877.55799999999999</v>
      </c>
      <c r="Q96">
        <v>885.38800000000003</v>
      </c>
      <c r="R96">
        <v>883.745</v>
      </c>
      <c r="S96">
        <v>887.19799999999998</v>
      </c>
      <c r="T96">
        <v>899.86599999999999</v>
      </c>
      <c r="U96">
        <v>891.87400000000002</v>
      </c>
      <c r="V96">
        <v>885.24300000000005</v>
      </c>
      <c r="W96">
        <v>880.92700000000002</v>
      </c>
      <c r="X96">
        <v>887.20100000000002</v>
      </c>
      <c r="Y96">
        <v>866.78</v>
      </c>
      <c r="Z96">
        <v>865.16499999999996</v>
      </c>
      <c r="AA96">
        <v>865.01700000000005</v>
      </c>
      <c r="AB96">
        <v>864.79</v>
      </c>
      <c r="AC96">
        <v>854.04600000000005</v>
      </c>
      <c r="AD96">
        <v>822.77800000000002</v>
      </c>
      <c r="AE96">
        <v>789.04899999999998</v>
      </c>
      <c r="AF96">
        <v>765.28</v>
      </c>
      <c r="AG96">
        <v>723.73599999999999</v>
      </c>
      <c r="AH96">
        <v>675.56700000000001</v>
      </c>
    </row>
    <row r="97" spans="1:34" x14ac:dyDescent="0.2">
      <c r="A97" t="s">
        <v>36</v>
      </c>
      <c r="B97">
        <v>814.85199999999998</v>
      </c>
      <c r="C97">
        <v>1235.21</v>
      </c>
      <c r="D97">
        <v>1084.06</v>
      </c>
      <c r="E97">
        <v>1255.51</v>
      </c>
      <c r="F97">
        <v>1307.26</v>
      </c>
      <c r="G97">
        <v>1310.53</v>
      </c>
      <c r="H97">
        <v>1240.5</v>
      </c>
      <c r="I97">
        <v>1207.26</v>
      </c>
      <c r="J97">
        <v>1183.19</v>
      </c>
      <c r="K97">
        <v>1181.49</v>
      </c>
      <c r="L97">
        <v>1153.67</v>
      </c>
      <c r="M97">
        <v>1163.0899999999999</v>
      </c>
      <c r="N97">
        <v>1156.24</v>
      </c>
      <c r="O97">
        <v>1155.1500000000001</v>
      </c>
      <c r="P97">
        <v>1107.3900000000001</v>
      </c>
      <c r="Q97">
        <v>1081.0999999999999</v>
      </c>
      <c r="R97">
        <v>1068.9100000000001</v>
      </c>
      <c r="S97">
        <v>1052.51</v>
      </c>
      <c r="T97">
        <v>1027.53</v>
      </c>
      <c r="U97">
        <v>1023.91</v>
      </c>
      <c r="V97">
        <v>1016.52</v>
      </c>
      <c r="W97">
        <v>1002.59</v>
      </c>
      <c r="X97">
        <v>968.65800000000002</v>
      </c>
      <c r="Y97">
        <v>958.20699999999999</v>
      </c>
      <c r="Z97">
        <v>923.67200000000003</v>
      </c>
      <c r="AA97">
        <v>878.38300000000004</v>
      </c>
      <c r="AB97">
        <v>819.01499999999999</v>
      </c>
      <c r="AC97">
        <v>761.55600000000004</v>
      </c>
      <c r="AD97">
        <v>688.70500000000004</v>
      </c>
      <c r="AE97">
        <v>603.61500000000001</v>
      </c>
      <c r="AF97">
        <v>512.40200000000004</v>
      </c>
      <c r="AG97">
        <v>435.745</v>
      </c>
      <c r="AH97">
        <v>363.95499999999998</v>
      </c>
    </row>
    <row r="98" spans="1:34" x14ac:dyDescent="0.2">
      <c r="A98" t="s">
        <v>37</v>
      </c>
      <c r="B98">
        <v>804.67600000000004</v>
      </c>
      <c r="C98">
        <v>795.476</v>
      </c>
      <c r="D98">
        <v>786.27700000000004</v>
      </c>
      <c r="E98">
        <v>749.47900000000004</v>
      </c>
      <c r="F98">
        <v>721.88099999999997</v>
      </c>
      <c r="G98">
        <v>703.48199999999997</v>
      </c>
      <c r="H98">
        <v>703.48199999999997</v>
      </c>
      <c r="I98">
        <v>685.08399999999995</v>
      </c>
      <c r="J98">
        <v>685.08399999999995</v>
      </c>
      <c r="K98">
        <v>685.08399999999995</v>
      </c>
      <c r="L98">
        <v>685.08399999999995</v>
      </c>
      <c r="M98">
        <v>685.08399999999995</v>
      </c>
      <c r="N98">
        <v>685.08399999999995</v>
      </c>
      <c r="O98">
        <v>685.08399999999995</v>
      </c>
      <c r="P98">
        <v>675.88400000000001</v>
      </c>
      <c r="Q98">
        <v>675.88400000000001</v>
      </c>
      <c r="R98">
        <v>675.88400000000001</v>
      </c>
      <c r="S98">
        <v>675.88400000000001</v>
      </c>
      <c r="T98">
        <v>675.88400000000001</v>
      </c>
      <c r="U98">
        <v>675.88400000000001</v>
      </c>
      <c r="V98">
        <v>675.88400000000001</v>
      </c>
      <c r="W98">
        <v>675.88400000000001</v>
      </c>
      <c r="X98">
        <v>675.88400000000001</v>
      </c>
      <c r="Y98">
        <v>675.88400000000001</v>
      </c>
      <c r="Z98">
        <v>675.88400000000001</v>
      </c>
      <c r="AA98">
        <v>675.88400000000001</v>
      </c>
      <c r="AB98">
        <v>685.08399999999995</v>
      </c>
      <c r="AC98">
        <v>694.28300000000002</v>
      </c>
      <c r="AD98">
        <v>712.68200000000002</v>
      </c>
      <c r="AE98">
        <v>740.28</v>
      </c>
      <c r="AF98">
        <v>758.67899999999997</v>
      </c>
      <c r="AG98">
        <v>777.077</v>
      </c>
      <c r="AH98">
        <v>795.476</v>
      </c>
    </row>
    <row r="99" spans="1:34" x14ac:dyDescent="0.2">
      <c r="A99" t="s">
        <v>38</v>
      </c>
      <c r="B99">
        <v>391.875</v>
      </c>
      <c r="C99">
        <v>399.59899999999999</v>
      </c>
      <c r="D99">
        <v>404.005</v>
      </c>
      <c r="E99">
        <v>412.98200000000003</v>
      </c>
      <c r="F99">
        <v>423.04300000000001</v>
      </c>
      <c r="G99">
        <v>433.11799999999999</v>
      </c>
      <c r="H99">
        <v>443.02300000000002</v>
      </c>
      <c r="I99">
        <v>453.19299999999998</v>
      </c>
      <c r="J99">
        <v>462.221</v>
      </c>
      <c r="K99">
        <v>469.58699999999999</v>
      </c>
      <c r="L99">
        <v>477.04500000000002</v>
      </c>
      <c r="M99">
        <v>484.31900000000002</v>
      </c>
      <c r="N99">
        <v>491.97899999999998</v>
      </c>
      <c r="O99">
        <v>499.77300000000002</v>
      </c>
      <c r="P99">
        <v>507.721</v>
      </c>
      <c r="Q99">
        <v>515.82600000000002</v>
      </c>
      <c r="R99">
        <v>524.101</v>
      </c>
      <c r="S99">
        <v>532.55499999999995</v>
      </c>
      <c r="T99">
        <v>541.10900000000004</v>
      </c>
      <c r="U99">
        <v>549.77</v>
      </c>
      <c r="V99">
        <v>558.54</v>
      </c>
      <c r="W99">
        <v>567.42999999999995</v>
      </c>
      <c r="X99">
        <v>576.43600000000004</v>
      </c>
      <c r="Y99">
        <v>585.57100000000003</v>
      </c>
      <c r="Z99">
        <v>594.85500000000002</v>
      </c>
      <c r="AA99">
        <v>604.30999999999995</v>
      </c>
      <c r="AB99">
        <v>613.96400000000006</v>
      </c>
      <c r="AC99">
        <v>623.875</v>
      </c>
      <c r="AD99">
        <v>635.16899999999998</v>
      </c>
      <c r="AE99">
        <v>646.55899999999997</v>
      </c>
      <c r="AF99">
        <v>657.58299999999997</v>
      </c>
      <c r="AG99">
        <v>668.48699999999997</v>
      </c>
      <c r="AH99">
        <v>679.53200000000004</v>
      </c>
    </row>
    <row r="100" spans="1:34" x14ac:dyDescent="0.2">
      <c r="A100" t="s">
        <v>39</v>
      </c>
      <c r="B100">
        <v>298.39499999999998</v>
      </c>
      <c r="C100">
        <v>336.43400000000003</v>
      </c>
      <c r="D100">
        <v>375.43799999999999</v>
      </c>
      <c r="E100">
        <v>413.40199999999999</v>
      </c>
      <c r="F100">
        <v>466.34699999999998</v>
      </c>
      <c r="G100">
        <v>515.42999999999995</v>
      </c>
      <c r="H100">
        <v>561.35699999999997</v>
      </c>
      <c r="I100">
        <v>608.96699999999998</v>
      </c>
      <c r="J100">
        <v>647.79399999999998</v>
      </c>
      <c r="K100">
        <v>686.03300000000002</v>
      </c>
      <c r="L100">
        <v>724.93600000000004</v>
      </c>
      <c r="M100">
        <v>763.97400000000005</v>
      </c>
      <c r="N100">
        <v>802.90800000000002</v>
      </c>
      <c r="O100">
        <v>844.423</v>
      </c>
      <c r="P100">
        <v>886.39599999999996</v>
      </c>
      <c r="Q100">
        <v>928.97900000000004</v>
      </c>
      <c r="R100">
        <v>973.048</v>
      </c>
      <c r="S100">
        <v>1018.73</v>
      </c>
      <c r="T100">
        <v>1065.74</v>
      </c>
      <c r="U100">
        <v>1113.3499999999999</v>
      </c>
      <c r="V100">
        <v>1164.0899999999999</v>
      </c>
      <c r="W100">
        <v>1214.67</v>
      </c>
      <c r="X100">
        <v>1268.53</v>
      </c>
      <c r="Y100">
        <v>1323.91</v>
      </c>
      <c r="Z100">
        <v>1378.31</v>
      </c>
      <c r="AA100">
        <v>1435.52</v>
      </c>
      <c r="AB100">
        <v>1494.16</v>
      </c>
      <c r="AC100">
        <v>1555.17</v>
      </c>
      <c r="AD100">
        <v>1624.92</v>
      </c>
      <c r="AE100">
        <v>1695.92</v>
      </c>
      <c r="AF100">
        <v>1763.75</v>
      </c>
      <c r="AG100">
        <v>1829.22</v>
      </c>
      <c r="AH100">
        <v>1898.14</v>
      </c>
    </row>
    <row r="101" spans="1:34" x14ac:dyDescent="0.2">
      <c r="A101" t="s">
        <v>40</v>
      </c>
      <c r="B101">
        <v>49.240099999999998</v>
      </c>
      <c r="C101">
        <v>49.453499999999998</v>
      </c>
      <c r="D101">
        <v>49.421900000000001</v>
      </c>
      <c r="E101">
        <v>50.819099999999999</v>
      </c>
      <c r="F101">
        <v>52.142400000000002</v>
      </c>
      <c r="G101">
        <v>52.7761</v>
      </c>
      <c r="H101">
        <v>53.521799999999999</v>
      </c>
      <c r="I101">
        <v>54.566499999999998</v>
      </c>
      <c r="J101">
        <v>55.797800000000002</v>
      </c>
      <c r="K101">
        <v>57.285699999999999</v>
      </c>
      <c r="L101">
        <v>59.077500000000001</v>
      </c>
      <c r="M101">
        <v>61.250700000000002</v>
      </c>
      <c r="N101">
        <v>63.848999999999997</v>
      </c>
      <c r="O101">
        <v>67.054699999999997</v>
      </c>
      <c r="P101">
        <v>71.059100000000001</v>
      </c>
      <c r="Q101">
        <v>75.924700000000001</v>
      </c>
      <c r="R101">
        <v>81.908900000000003</v>
      </c>
      <c r="S101">
        <v>89.2226</v>
      </c>
      <c r="T101">
        <v>98.156899999999993</v>
      </c>
      <c r="U101">
        <v>109.026</v>
      </c>
      <c r="V101">
        <v>122.133</v>
      </c>
      <c r="W101">
        <v>137.65899999999999</v>
      </c>
      <c r="X101">
        <v>155.874</v>
      </c>
      <c r="Y101">
        <v>176.89699999999999</v>
      </c>
      <c r="Z101">
        <v>201.05799999999999</v>
      </c>
      <c r="AA101">
        <v>228.922</v>
      </c>
      <c r="AB101">
        <v>260.77199999999999</v>
      </c>
      <c r="AC101">
        <v>297.21300000000002</v>
      </c>
      <c r="AD101">
        <v>343.38400000000001</v>
      </c>
      <c r="AE101">
        <v>389.35599999999999</v>
      </c>
      <c r="AF101">
        <v>434.44</v>
      </c>
      <c r="AG101">
        <v>478.62700000000001</v>
      </c>
      <c r="AH101">
        <v>523.30200000000002</v>
      </c>
    </row>
    <row r="102" spans="1:34" x14ac:dyDescent="0.2">
      <c r="A102" t="s">
        <v>41</v>
      </c>
      <c r="B102">
        <v>3.3572199999999999</v>
      </c>
      <c r="C102">
        <v>3.3572199999999999</v>
      </c>
      <c r="D102">
        <v>3.3572199999999999</v>
      </c>
      <c r="E102">
        <v>3.3572199999999999</v>
      </c>
      <c r="F102">
        <v>3.3572199999999999</v>
      </c>
      <c r="G102">
        <v>3.3572199999999999</v>
      </c>
      <c r="H102">
        <v>3.3572199999999999</v>
      </c>
      <c r="I102">
        <v>3.3572199999999999</v>
      </c>
      <c r="J102">
        <v>4.1935500000000001</v>
      </c>
      <c r="K102">
        <v>5.8662200000000002</v>
      </c>
      <c r="L102">
        <v>8.3752300000000002</v>
      </c>
      <c r="M102">
        <v>11.720599999999999</v>
      </c>
      <c r="N102">
        <v>15.065899999999999</v>
      </c>
      <c r="O102">
        <v>18.411200000000001</v>
      </c>
      <c r="P102">
        <v>21.756599999999999</v>
      </c>
      <c r="Q102">
        <v>25.101900000000001</v>
      </c>
      <c r="R102">
        <v>28.447299999999998</v>
      </c>
      <c r="S102">
        <v>32.628900000000002</v>
      </c>
      <c r="T102">
        <v>36.810600000000001</v>
      </c>
      <c r="U102">
        <v>40.9923</v>
      </c>
      <c r="V102">
        <v>45.173999999999999</v>
      </c>
      <c r="W102">
        <v>49.355600000000003</v>
      </c>
      <c r="X102">
        <v>53.537300000000002</v>
      </c>
      <c r="Y102">
        <v>57.719000000000001</v>
      </c>
      <c r="Z102">
        <v>61.900599999999997</v>
      </c>
      <c r="AA102">
        <v>66.082300000000004</v>
      </c>
      <c r="AB102">
        <v>70.263999999999996</v>
      </c>
      <c r="AC102">
        <v>74.445700000000002</v>
      </c>
      <c r="AD102">
        <v>78.627300000000005</v>
      </c>
      <c r="AE102">
        <v>82.808999999999997</v>
      </c>
      <c r="AF102">
        <v>86.990700000000004</v>
      </c>
      <c r="AG102">
        <v>91.172399999999996</v>
      </c>
      <c r="AH102">
        <v>95.353999999999999</v>
      </c>
    </row>
    <row r="103" spans="1:34" x14ac:dyDescent="0.2">
      <c r="A103" t="s">
        <v>42</v>
      </c>
      <c r="B103">
        <v>4.2188600000000003</v>
      </c>
      <c r="C103">
        <v>2.32036</v>
      </c>
      <c r="D103">
        <v>2.39466</v>
      </c>
      <c r="E103">
        <v>2.6873300000000002</v>
      </c>
      <c r="F103">
        <v>2.7514599999999998</v>
      </c>
      <c r="G103">
        <v>3.0663999999999998</v>
      </c>
      <c r="H103">
        <v>3.4391099999999999</v>
      </c>
      <c r="I103">
        <v>4.0332800000000004</v>
      </c>
      <c r="J103">
        <v>4.1676900000000003</v>
      </c>
      <c r="K103">
        <v>4.11252</v>
      </c>
      <c r="L103">
        <v>4.2227699999999997</v>
      </c>
      <c r="M103">
        <v>4.1332899999999997</v>
      </c>
      <c r="N103">
        <v>4.1627000000000001</v>
      </c>
      <c r="O103">
        <v>3.9836800000000001</v>
      </c>
      <c r="P103">
        <v>4.2887300000000002</v>
      </c>
      <c r="Q103">
        <v>4.2962300000000004</v>
      </c>
      <c r="R103">
        <v>4.2227699999999997</v>
      </c>
      <c r="S103">
        <v>4.1687599999999998</v>
      </c>
      <c r="T103">
        <v>4.1638500000000001</v>
      </c>
      <c r="U103">
        <v>4.0074699999999996</v>
      </c>
      <c r="V103">
        <v>3.82714</v>
      </c>
      <c r="W103">
        <v>3.6489099999999999</v>
      </c>
      <c r="X103">
        <v>3.4572600000000002</v>
      </c>
      <c r="Y103">
        <v>3.08758</v>
      </c>
      <c r="Z103">
        <v>2.7802899999999999</v>
      </c>
      <c r="AA103">
        <v>2.45248</v>
      </c>
      <c r="AB103">
        <v>2.0632199999999998</v>
      </c>
      <c r="AC103">
        <v>1.5587800000000001</v>
      </c>
      <c r="AD103">
        <v>1.0174099999999999</v>
      </c>
      <c r="AE103">
        <v>0.37374800000000002</v>
      </c>
      <c r="AF103">
        <v>2.9176100000000002E-3</v>
      </c>
      <c r="AG103">
        <v>2.6303400000000001E-3</v>
      </c>
      <c r="AH103">
        <v>2.3176099999999999E-3</v>
      </c>
    </row>
    <row r="104" spans="1:34" x14ac:dyDescent="0.2">
      <c r="A104" t="s">
        <v>43</v>
      </c>
      <c r="B104">
        <v>16.167100000000001</v>
      </c>
      <c r="C104">
        <v>16.523599999999998</v>
      </c>
      <c r="D104">
        <v>16.6663</v>
      </c>
      <c r="E104">
        <v>17.878499999999999</v>
      </c>
      <c r="F104">
        <v>19.5185</v>
      </c>
      <c r="G104">
        <v>21.229900000000001</v>
      </c>
      <c r="H104">
        <v>22.941199999999998</v>
      </c>
      <c r="I104">
        <v>24.7239</v>
      </c>
      <c r="J104">
        <v>26.506499999999999</v>
      </c>
      <c r="K104">
        <v>28.289200000000001</v>
      </c>
      <c r="L104">
        <v>30.1432</v>
      </c>
      <c r="M104">
        <v>31.9971</v>
      </c>
      <c r="N104">
        <v>33.851100000000002</v>
      </c>
      <c r="O104">
        <v>35.705100000000002</v>
      </c>
      <c r="P104">
        <v>37.558999999999997</v>
      </c>
      <c r="Q104">
        <v>39.412999999999997</v>
      </c>
      <c r="R104">
        <v>41.267000000000003</v>
      </c>
      <c r="S104">
        <v>43.120899999999999</v>
      </c>
      <c r="T104">
        <v>44.974899999999998</v>
      </c>
      <c r="U104">
        <v>46.828899999999997</v>
      </c>
      <c r="V104">
        <v>48.6828</v>
      </c>
      <c r="W104">
        <v>50.536799999999999</v>
      </c>
      <c r="X104">
        <v>52.390799999999999</v>
      </c>
      <c r="Y104">
        <v>54.244700000000002</v>
      </c>
      <c r="Z104">
        <v>56.098700000000001</v>
      </c>
      <c r="AA104">
        <v>57.9527</v>
      </c>
      <c r="AB104">
        <v>59.806600000000003</v>
      </c>
      <c r="AC104">
        <v>61.660600000000002</v>
      </c>
      <c r="AD104">
        <v>63.514600000000002</v>
      </c>
      <c r="AE104">
        <v>65.368499999999997</v>
      </c>
      <c r="AF104">
        <v>67.222499999999997</v>
      </c>
      <c r="AG104">
        <v>69.076499999999996</v>
      </c>
      <c r="AH104">
        <v>70.930400000000006</v>
      </c>
    </row>
    <row r="105" spans="1:34" x14ac:dyDescent="0.2">
      <c r="A105" t="s">
        <v>44</v>
      </c>
      <c r="B105">
        <v>14.639799999999999</v>
      </c>
      <c r="C105">
        <v>14.5883</v>
      </c>
      <c r="D105">
        <v>14.548999999999999</v>
      </c>
      <c r="E105">
        <v>14.349399999999999</v>
      </c>
      <c r="F105">
        <v>14.2949</v>
      </c>
      <c r="G105">
        <v>14.226699999999999</v>
      </c>
      <c r="H105">
        <v>14.144299999999999</v>
      </c>
      <c r="I105">
        <v>14.102600000000001</v>
      </c>
      <c r="J105">
        <v>13.9908</v>
      </c>
      <c r="K105">
        <v>13.9741</v>
      </c>
      <c r="L105">
        <v>13.940200000000001</v>
      </c>
      <c r="M105">
        <v>13.8789</v>
      </c>
      <c r="N105">
        <v>13.878399999999999</v>
      </c>
      <c r="O105">
        <v>13.8696</v>
      </c>
      <c r="P105">
        <v>13.8696</v>
      </c>
      <c r="Q105">
        <v>13.8637</v>
      </c>
      <c r="R105">
        <v>13.861800000000001</v>
      </c>
      <c r="S105">
        <v>13.859299999999999</v>
      </c>
      <c r="T105">
        <v>13.8505</v>
      </c>
      <c r="U105">
        <v>13.8505</v>
      </c>
      <c r="V105">
        <v>13.8377</v>
      </c>
      <c r="W105">
        <v>13.8377</v>
      </c>
      <c r="X105">
        <v>13.8353</v>
      </c>
      <c r="Y105">
        <v>13.798999999999999</v>
      </c>
      <c r="Z105">
        <v>13.7887</v>
      </c>
      <c r="AA105">
        <v>13.786199999999999</v>
      </c>
      <c r="AB105">
        <v>13.786199999999999</v>
      </c>
      <c r="AC105">
        <v>13.780799999999999</v>
      </c>
      <c r="AD105">
        <v>13.777900000000001</v>
      </c>
      <c r="AE105">
        <v>13.777900000000001</v>
      </c>
      <c r="AF105">
        <v>13.777900000000001</v>
      </c>
      <c r="AG105">
        <v>13.777900000000001</v>
      </c>
      <c r="AH105">
        <v>13.777900000000001</v>
      </c>
    </row>
    <row r="106" spans="1:34" x14ac:dyDescent="0.2">
      <c r="A106" t="s">
        <v>45</v>
      </c>
      <c r="B106">
        <v>155.53</v>
      </c>
      <c r="C106">
        <v>153.99299999999999</v>
      </c>
      <c r="D106">
        <v>152.81</v>
      </c>
      <c r="E106">
        <v>146.739</v>
      </c>
      <c r="F106">
        <v>145.084</v>
      </c>
      <c r="G106">
        <v>143.03399999999999</v>
      </c>
      <c r="H106">
        <v>140.55000000000001</v>
      </c>
      <c r="I106">
        <v>139.28899999999999</v>
      </c>
      <c r="J106">
        <v>135.899</v>
      </c>
      <c r="K106">
        <v>135.386</v>
      </c>
      <c r="L106">
        <v>134.36099999999999</v>
      </c>
      <c r="M106">
        <v>132.50899999999999</v>
      </c>
      <c r="N106">
        <v>132.50899999999999</v>
      </c>
      <c r="O106">
        <v>132.27199999999999</v>
      </c>
      <c r="P106">
        <v>132.27199999999999</v>
      </c>
      <c r="Q106">
        <v>132.11500000000001</v>
      </c>
      <c r="R106">
        <v>132.07499999999999</v>
      </c>
      <c r="S106">
        <v>132.036</v>
      </c>
      <c r="T106">
        <v>131.76</v>
      </c>
      <c r="U106">
        <v>131.76</v>
      </c>
      <c r="V106">
        <v>131.405</v>
      </c>
      <c r="W106">
        <v>131.405</v>
      </c>
      <c r="X106">
        <v>131.36600000000001</v>
      </c>
      <c r="Y106">
        <v>130.262</v>
      </c>
      <c r="Z106">
        <v>129.946</v>
      </c>
      <c r="AA106">
        <v>129.90700000000001</v>
      </c>
      <c r="AB106">
        <v>129.90700000000001</v>
      </c>
      <c r="AC106">
        <v>129.749</v>
      </c>
      <c r="AD106">
        <v>129.67099999999999</v>
      </c>
      <c r="AE106">
        <v>129.67099999999999</v>
      </c>
      <c r="AF106">
        <v>129.67099999999999</v>
      </c>
      <c r="AG106">
        <v>129.67099999999999</v>
      </c>
      <c r="AH106">
        <v>129.67099999999999</v>
      </c>
    </row>
    <row r="107" spans="1:34" x14ac:dyDescent="0.2">
      <c r="A107" t="s">
        <v>46</v>
      </c>
      <c r="B107">
        <v>44.1678</v>
      </c>
      <c r="C107">
        <v>26.7758</v>
      </c>
      <c r="D107">
        <v>27.692799999999998</v>
      </c>
      <c r="E107">
        <v>27.016300000000001</v>
      </c>
      <c r="F107">
        <v>27.2363</v>
      </c>
      <c r="G107">
        <v>29.741599999999998</v>
      </c>
      <c r="H107">
        <v>34.957900000000002</v>
      </c>
      <c r="I107">
        <v>39.280299999999997</v>
      </c>
      <c r="J107">
        <v>40.9756</v>
      </c>
      <c r="K107">
        <v>41.022199999999998</v>
      </c>
      <c r="L107">
        <v>42.383400000000002</v>
      </c>
      <c r="M107">
        <v>41.267099999999999</v>
      </c>
      <c r="N107">
        <v>41.269199999999998</v>
      </c>
      <c r="O107">
        <v>41.1145</v>
      </c>
      <c r="P107">
        <v>45.433100000000003</v>
      </c>
      <c r="Q107">
        <v>46.082900000000002</v>
      </c>
      <c r="R107">
        <v>47.250599999999999</v>
      </c>
      <c r="S107">
        <v>47.620699999999999</v>
      </c>
      <c r="T107">
        <v>48.684199999999997</v>
      </c>
      <c r="U107">
        <v>48.6248</v>
      </c>
      <c r="V107">
        <v>48.105499999999999</v>
      </c>
      <c r="W107">
        <v>47.794899999999998</v>
      </c>
      <c r="X107">
        <v>48.342799999999997</v>
      </c>
      <c r="Y107">
        <v>47.139400000000002</v>
      </c>
      <c r="Z107">
        <v>46.978700000000003</v>
      </c>
      <c r="AA107">
        <v>47.228999999999999</v>
      </c>
      <c r="AB107">
        <v>47.186</v>
      </c>
      <c r="AC107">
        <v>46.414700000000003</v>
      </c>
      <c r="AD107">
        <v>44.02</v>
      </c>
      <c r="AE107">
        <v>40.362900000000003</v>
      </c>
      <c r="AF107">
        <v>37.636800000000001</v>
      </c>
      <c r="AG107">
        <v>33.825200000000002</v>
      </c>
      <c r="AH107">
        <v>29.797899999999998</v>
      </c>
    </row>
    <row r="108" spans="1:34" x14ac:dyDescent="0.2">
      <c r="A108" t="s">
        <v>47</v>
      </c>
      <c r="B108">
        <v>0.24317800000000001</v>
      </c>
      <c r="C108">
        <v>0.41837800000000003</v>
      </c>
      <c r="D108">
        <v>0.48407800000000001</v>
      </c>
      <c r="E108">
        <v>0.54977799999999999</v>
      </c>
      <c r="F108">
        <v>0.70307799999999998</v>
      </c>
      <c r="G108">
        <v>0.81257800000000002</v>
      </c>
      <c r="H108">
        <v>0.92207799999999995</v>
      </c>
      <c r="I108">
        <v>1.05348</v>
      </c>
      <c r="J108">
        <v>1.1848799999999999</v>
      </c>
      <c r="K108">
        <v>1.3381799999999999</v>
      </c>
      <c r="L108">
        <v>1.5133799999999999</v>
      </c>
      <c r="M108">
        <v>1.71048</v>
      </c>
      <c r="N108">
        <v>1.9294800000000001</v>
      </c>
      <c r="O108">
        <v>2.1922799999999998</v>
      </c>
      <c r="P108">
        <v>2.4769800000000002</v>
      </c>
      <c r="Q108">
        <v>2.8054800000000002</v>
      </c>
      <c r="R108">
        <v>3.1996799999999999</v>
      </c>
      <c r="S108">
        <v>3.63768</v>
      </c>
      <c r="T108">
        <v>4.1413799999999998</v>
      </c>
      <c r="U108">
        <v>4.7326800000000002</v>
      </c>
      <c r="V108">
        <v>5.4115799999999998</v>
      </c>
      <c r="W108">
        <v>6.2218799999999996</v>
      </c>
      <c r="X108">
        <v>7.2292800000000002</v>
      </c>
      <c r="Y108">
        <v>8.4775799999999997</v>
      </c>
      <c r="Z108">
        <v>10.0763</v>
      </c>
      <c r="AA108">
        <v>12.1349</v>
      </c>
      <c r="AB108">
        <v>14.872400000000001</v>
      </c>
      <c r="AC108">
        <v>18.573499999999999</v>
      </c>
      <c r="AD108">
        <v>26.676500000000001</v>
      </c>
      <c r="AE108">
        <v>37.889299999999999</v>
      </c>
      <c r="AF108">
        <v>50.941699999999997</v>
      </c>
      <c r="AG108">
        <v>67.410499999999999</v>
      </c>
      <c r="AH108">
        <v>86.616799999999998</v>
      </c>
    </row>
    <row r="109" spans="1:34" x14ac:dyDescent="0.2">
      <c r="A109" t="s">
        <v>48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row>
    <row r="110" spans="1:34" x14ac:dyDescent="0.2">
      <c r="A110" t="s">
        <v>49</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row>
    <row r="111" spans="1:34" x14ac:dyDescent="0.2">
      <c r="A111" t="s">
        <v>50</v>
      </c>
      <c r="B111">
        <v>15.943199999999999</v>
      </c>
      <c r="C111">
        <v>15.943199999999999</v>
      </c>
      <c r="D111">
        <v>11.896100000000001</v>
      </c>
      <c r="E111">
        <v>9.1980000000000004</v>
      </c>
      <c r="F111">
        <v>9.1980000000000004</v>
      </c>
      <c r="G111">
        <v>9.1980000000000004</v>
      </c>
      <c r="H111">
        <v>8.3395200000000003</v>
      </c>
      <c r="I111">
        <v>7.23576</v>
      </c>
      <c r="J111">
        <v>6.3772799999999998</v>
      </c>
      <c r="K111">
        <v>5.2735200000000004</v>
      </c>
      <c r="L111">
        <v>3.92448</v>
      </c>
      <c r="M111">
        <v>2.57544</v>
      </c>
      <c r="N111">
        <v>1.2263999999999999</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row>
    <row r="113" spans="1:34" x14ac:dyDescent="0.2">
      <c r="A113" t="s">
        <v>51</v>
      </c>
      <c r="B113" s="9">
        <f>SUM(AH100,AH108)/SUM(AH96:AH111)</f>
        <v>0.37014388752038835</v>
      </c>
    </row>
    <row r="114" spans="1:34" x14ac:dyDescent="0.2">
      <c r="A114" t="s">
        <v>52</v>
      </c>
      <c r="B114" s="9">
        <f>SUM(AH101:AH102)/SUM(AH96:AH111)</f>
        <v>0.1153752121558739</v>
      </c>
    </row>
    <row r="116" spans="1:34" x14ac:dyDescent="0.2">
      <c r="A116" t="s">
        <v>34</v>
      </c>
      <c r="B116">
        <v>2018</v>
      </c>
      <c r="C116">
        <v>2019</v>
      </c>
      <c r="D116">
        <v>2020</v>
      </c>
      <c r="E116">
        <v>2021</v>
      </c>
      <c r="F116">
        <v>2022</v>
      </c>
      <c r="G116">
        <v>2023</v>
      </c>
      <c r="H116">
        <v>2024</v>
      </c>
      <c r="I116">
        <v>2025</v>
      </c>
      <c r="J116">
        <v>2026</v>
      </c>
      <c r="K116">
        <v>2027</v>
      </c>
      <c r="L116">
        <v>2028</v>
      </c>
      <c r="M116">
        <v>2029</v>
      </c>
      <c r="N116">
        <v>2030</v>
      </c>
      <c r="O116">
        <v>2031</v>
      </c>
      <c r="P116">
        <v>2032</v>
      </c>
      <c r="Q116">
        <v>2033</v>
      </c>
      <c r="R116">
        <v>2034</v>
      </c>
      <c r="S116">
        <v>2035</v>
      </c>
      <c r="T116">
        <v>2036</v>
      </c>
      <c r="U116">
        <v>2037</v>
      </c>
      <c r="V116">
        <v>2038</v>
      </c>
      <c r="W116">
        <v>2039</v>
      </c>
      <c r="X116">
        <v>2040</v>
      </c>
      <c r="Y116">
        <v>2041</v>
      </c>
      <c r="Z116">
        <v>2042</v>
      </c>
      <c r="AA116">
        <v>2043</v>
      </c>
      <c r="AB116">
        <v>2044</v>
      </c>
      <c r="AC116">
        <v>2045</v>
      </c>
      <c r="AD116">
        <v>2046</v>
      </c>
      <c r="AE116">
        <v>2047</v>
      </c>
      <c r="AF116">
        <v>2048</v>
      </c>
      <c r="AG116">
        <v>2049</v>
      </c>
      <c r="AH116">
        <v>2050</v>
      </c>
    </row>
    <row r="117" spans="1:34" x14ac:dyDescent="0.2">
      <c r="A117" t="s">
        <v>53</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row>
    <row r="118" spans="1:34" x14ac:dyDescent="0.2">
      <c r="A118" t="s">
        <v>54</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
      <c r="A119" t="s">
        <v>55</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row>
    <row r="120" spans="1:34" x14ac:dyDescent="0.2">
      <c r="A120" t="s">
        <v>56</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
      <c r="A121" t="s">
        <v>57</v>
      </c>
      <c r="B121" s="8">
        <v>3146700</v>
      </c>
      <c r="C121" s="8">
        <v>4397660</v>
      </c>
      <c r="D121" s="8">
        <v>5767030</v>
      </c>
      <c r="E121" s="8">
        <v>7271610</v>
      </c>
      <c r="F121" s="8">
        <v>9584710</v>
      </c>
      <c r="G121" s="8">
        <v>12447500</v>
      </c>
      <c r="H121" s="8">
        <v>15556000</v>
      </c>
      <c r="I121" s="8">
        <v>19034800</v>
      </c>
      <c r="J121" s="8">
        <v>22487800</v>
      </c>
      <c r="K121" s="8">
        <v>26109300</v>
      </c>
      <c r="L121" s="8">
        <v>29325500</v>
      </c>
      <c r="M121" s="8">
        <v>32745400</v>
      </c>
      <c r="N121" s="8">
        <v>36543700</v>
      </c>
      <c r="O121" s="8">
        <v>38828800</v>
      </c>
      <c r="P121" s="8">
        <v>41867000</v>
      </c>
      <c r="Q121" s="8">
        <v>45313700</v>
      </c>
      <c r="R121" s="8">
        <v>48535700</v>
      </c>
      <c r="S121" s="8">
        <v>51488500</v>
      </c>
      <c r="T121" s="8">
        <v>54542400</v>
      </c>
      <c r="U121" s="8">
        <v>58459100</v>
      </c>
      <c r="V121" s="8">
        <v>60891900</v>
      </c>
      <c r="W121" s="8">
        <v>65010300</v>
      </c>
      <c r="X121" s="8">
        <v>67516900</v>
      </c>
      <c r="Y121" s="8">
        <v>70129200</v>
      </c>
      <c r="Z121" s="8">
        <v>75322900</v>
      </c>
      <c r="AA121" s="8">
        <v>79611200</v>
      </c>
      <c r="AB121" s="8">
        <v>84549900</v>
      </c>
      <c r="AC121" s="8">
        <v>89676700</v>
      </c>
      <c r="AD121" s="8">
        <v>95618000</v>
      </c>
      <c r="AE121" s="8">
        <v>101127000</v>
      </c>
      <c r="AF121" s="8">
        <v>107624000</v>
      </c>
      <c r="AG121" s="8">
        <v>115658000</v>
      </c>
      <c r="AH121" s="8">
        <v>120947000</v>
      </c>
    </row>
    <row r="122" spans="1:34" x14ac:dyDescent="0.2">
      <c r="A122" t="s">
        <v>58</v>
      </c>
      <c r="B122">
        <v>182611</v>
      </c>
      <c r="C122">
        <v>223657</v>
      </c>
      <c r="D122">
        <v>255306</v>
      </c>
      <c r="E122">
        <v>289833</v>
      </c>
      <c r="F122">
        <v>342549</v>
      </c>
      <c r="G122">
        <v>376999</v>
      </c>
      <c r="H122">
        <v>406831</v>
      </c>
      <c r="I122">
        <v>435920</v>
      </c>
      <c r="J122">
        <v>465391</v>
      </c>
      <c r="K122">
        <v>508646</v>
      </c>
      <c r="L122">
        <v>546302</v>
      </c>
      <c r="M122">
        <v>592231</v>
      </c>
      <c r="N122">
        <v>650609</v>
      </c>
      <c r="O122">
        <v>690214</v>
      </c>
      <c r="P122">
        <v>754300</v>
      </c>
      <c r="Q122">
        <v>840118</v>
      </c>
      <c r="R122">
        <v>940807</v>
      </c>
      <c r="S122" s="8">
        <v>1060190</v>
      </c>
      <c r="T122" s="8">
        <v>1213450</v>
      </c>
      <c r="U122" s="8">
        <v>1428660</v>
      </c>
      <c r="V122" s="8">
        <v>1660430</v>
      </c>
      <c r="W122" s="8">
        <v>2003150</v>
      </c>
      <c r="X122" s="8">
        <v>2376420</v>
      </c>
      <c r="Y122" s="8">
        <v>2841280</v>
      </c>
      <c r="Z122" s="8">
        <v>3532780</v>
      </c>
      <c r="AA122" s="8">
        <v>4351560</v>
      </c>
      <c r="AB122" s="8">
        <v>5411460</v>
      </c>
      <c r="AC122" s="8">
        <v>6751790</v>
      </c>
      <c r="AD122" s="8">
        <v>8579850</v>
      </c>
      <c r="AE122" s="8">
        <v>10722600</v>
      </c>
      <c r="AF122" s="8">
        <v>13179400</v>
      </c>
      <c r="AG122" s="8">
        <v>16073400</v>
      </c>
      <c r="AH122" s="8">
        <v>18832700</v>
      </c>
    </row>
    <row r="123" spans="1:34" x14ac:dyDescent="0.2">
      <c r="A123" t="s">
        <v>59</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row>
    <row r="124" spans="1:34" x14ac:dyDescent="0.2">
      <c r="A124" t="s">
        <v>60</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row>
    <row r="125" spans="1:34" x14ac:dyDescent="0.2">
      <c r="A125" t="s">
        <v>61</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row>
    <row r="126" spans="1:34" x14ac:dyDescent="0.2">
      <c r="A126" t="s">
        <v>62</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row>
    <row r="127" spans="1:34" x14ac:dyDescent="0.2">
      <c r="A127" t="s">
        <v>63</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row>
    <row r="128" spans="1:34" x14ac:dyDescent="0.2">
      <c r="A128" t="s">
        <v>64</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row>
    <row r="129" spans="1:34" x14ac:dyDescent="0.2">
      <c r="A129" t="s">
        <v>65</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row>
    <row r="130" spans="1:34" x14ac:dyDescent="0.2">
      <c r="A130" t="s">
        <v>66</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row>
    <row r="131" spans="1:34" x14ac:dyDescent="0.2">
      <c r="A131" t="s">
        <v>67</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row>
    <row r="132" spans="1:34" x14ac:dyDescent="0.2">
      <c r="A132" t="s">
        <v>68</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row>
    <row r="134" spans="1:34" x14ac:dyDescent="0.2">
      <c r="A134" t="s">
        <v>69</v>
      </c>
      <c r="B134" s="5">
        <f>SUM(AH121,AH129)/(SUM(AH100,AH108)*1000000)</f>
        <v>6.0937944638859529E-2</v>
      </c>
    </row>
    <row r="135" spans="1:34" x14ac:dyDescent="0.2">
      <c r="A135" t="s">
        <v>70</v>
      </c>
      <c r="B135" s="5">
        <f>SUM(AH122,AH123)/(SUM(AH101,AH102)*1000000)</f>
        <v>3.0441311488129098E-2</v>
      </c>
    </row>
    <row r="136" spans="1:34" x14ac:dyDescent="0.2">
      <c r="A136" t="s">
        <v>71</v>
      </c>
      <c r="B136" s="5">
        <f>SUM(AH117:AH132)/(SUM(AH100:AH102,AH108)*1000000)</f>
        <v>5.3690947513202678E-2</v>
      </c>
    </row>
    <row r="138" spans="1:34" s="6" customFormat="1" x14ac:dyDescent="0.2">
      <c r="A138" s="6" t="s">
        <v>74</v>
      </c>
    </row>
    <row r="139" spans="1:34" x14ac:dyDescent="0.2">
      <c r="A139" t="s">
        <v>34</v>
      </c>
      <c r="B139">
        <v>2018</v>
      </c>
      <c r="C139">
        <v>2019</v>
      </c>
      <c r="D139">
        <v>2020</v>
      </c>
      <c r="E139">
        <v>2021</v>
      </c>
      <c r="F139">
        <v>2022</v>
      </c>
      <c r="G139">
        <v>2023</v>
      </c>
      <c r="H139">
        <v>2024</v>
      </c>
      <c r="I139">
        <v>2025</v>
      </c>
      <c r="J139">
        <v>2026</v>
      </c>
      <c r="K139">
        <v>2027</v>
      </c>
      <c r="L139">
        <v>2028</v>
      </c>
      <c r="M139">
        <v>2029</v>
      </c>
      <c r="N139">
        <v>2030</v>
      </c>
      <c r="O139">
        <v>2031</v>
      </c>
      <c r="P139">
        <v>2032</v>
      </c>
      <c r="Q139">
        <v>2033</v>
      </c>
      <c r="R139">
        <v>2034</v>
      </c>
      <c r="S139">
        <v>2035</v>
      </c>
      <c r="T139">
        <v>2036</v>
      </c>
      <c r="U139">
        <v>2037</v>
      </c>
      <c r="V139">
        <v>2038</v>
      </c>
      <c r="W139">
        <v>2039</v>
      </c>
      <c r="X139">
        <v>2040</v>
      </c>
      <c r="Y139">
        <v>2041</v>
      </c>
      <c r="Z139">
        <v>2042</v>
      </c>
      <c r="AA139">
        <v>2043</v>
      </c>
      <c r="AB139">
        <v>2044</v>
      </c>
      <c r="AC139">
        <v>2045</v>
      </c>
      <c r="AD139">
        <v>2046</v>
      </c>
      <c r="AE139">
        <v>2047</v>
      </c>
      <c r="AF139">
        <v>2048</v>
      </c>
      <c r="AG139">
        <v>2049</v>
      </c>
      <c r="AH139">
        <v>2050</v>
      </c>
    </row>
    <row r="140" spans="1:34" x14ac:dyDescent="0.2">
      <c r="A140" t="s">
        <v>35</v>
      </c>
      <c r="B140">
        <v>1350.2</v>
      </c>
      <c r="C140">
        <v>938.12099999999998</v>
      </c>
      <c r="D140">
        <v>943.625</v>
      </c>
      <c r="E140">
        <v>882.12699999999995</v>
      </c>
      <c r="F140">
        <v>852.13900000000001</v>
      </c>
      <c r="G140">
        <v>852.83900000000006</v>
      </c>
      <c r="H140">
        <v>898.07500000000005</v>
      </c>
      <c r="I140">
        <v>913.58699999999999</v>
      </c>
      <c r="J140">
        <v>911.89599999999996</v>
      </c>
      <c r="K140">
        <v>891.52499999999998</v>
      </c>
      <c r="L140">
        <v>899.18200000000002</v>
      </c>
      <c r="M140">
        <v>877.28399999999999</v>
      </c>
      <c r="N140">
        <v>859.87900000000002</v>
      </c>
      <c r="O140">
        <v>844.63400000000001</v>
      </c>
      <c r="P140">
        <v>876.14300000000003</v>
      </c>
      <c r="Q140">
        <v>883.60500000000002</v>
      </c>
      <c r="R140">
        <v>881.63400000000001</v>
      </c>
      <c r="S140">
        <v>884.90800000000002</v>
      </c>
      <c r="T140">
        <v>897.21799999999996</v>
      </c>
      <c r="U140">
        <v>888.89099999999996</v>
      </c>
      <c r="V140">
        <v>881.90099999999995</v>
      </c>
      <c r="W140">
        <v>877.18100000000004</v>
      </c>
      <c r="X140">
        <v>883.02</v>
      </c>
      <c r="Y140">
        <v>862.19399999999996</v>
      </c>
      <c r="Z140">
        <v>860.05200000000002</v>
      </c>
      <c r="AA140">
        <v>859.34699999999998</v>
      </c>
      <c r="AB140">
        <v>858.43600000000004</v>
      </c>
      <c r="AC140">
        <v>846.57500000000005</v>
      </c>
      <c r="AD140">
        <v>814.60900000000004</v>
      </c>
      <c r="AE140">
        <v>779.73800000000006</v>
      </c>
      <c r="AF140">
        <v>754.61500000000001</v>
      </c>
      <c r="AG140">
        <v>711.62599999999998</v>
      </c>
      <c r="AH140">
        <v>661.98099999999999</v>
      </c>
    </row>
    <row r="141" spans="1:34" x14ac:dyDescent="0.2">
      <c r="A141" t="s">
        <v>36</v>
      </c>
      <c r="B141">
        <v>814.85199999999998</v>
      </c>
      <c r="C141">
        <v>1235.21</v>
      </c>
      <c r="D141">
        <v>1083.73</v>
      </c>
      <c r="E141">
        <v>1253.45</v>
      </c>
      <c r="F141">
        <v>1306.1099999999999</v>
      </c>
      <c r="G141">
        <v>1309.53</v>
      </c>
      <c r="H141">
        <v>1238.78</v>
      </c>
      <c r="I141">
        <v>1204.8599999999999</v>
      </c>
      <c r="J141">
        <v>1180.42</v>
      </c>
      <c r="K141">
        <v>1178.29</v>
      </c>
      <c r="L141">
        <v>1150.04</v>
      </c>
      <c r="M141">
        <v>1158.97</v>
      </c>
      <c r="N141">
        <v>1151.4100000000001</v>
      </c>
      <c r="O141">
        <v>1149.28</v>
      </c>
      <c r="P141">
        <v>1100.95</v>
      </c>
      <c r="Q141">
        <v>1074.1300000000001</v>
      </c>
      <c r="R141">
        <v>1061.3399999999999</v>
      </c>
      <c r="S141">
        <v>1044.19</v>
      </c>
      <c r="T141">
        <v>1018.69</v>
      </c>
      <c r="U141">
        <v>1014.49</v>
      </c>
      <c r="V141">
        <v>1006.55</v>
      </c>
      <c r="W141">
        <v>992.04600000000005</v>
      </c>
      <c r="X141">
        <v>957.59</v>
      </c>
      <c r="Y141">
        <v>946.55200000000002</v>
      </c>
      <c r="Z141">
        <v>911.44</v>
      </c>
      <c r="AA141">
        <v>865.63300000000004</v>
      </c>
      <c r="AB141">
        <v>805.81200000000001</v>
      </c>
      <c r="AC141">
        <v>747.41800000000001</v>
      </c>
      <c r="AD141">
        <v>674.39099999999996</v>
      </c>
      <c r="AE141">
        <v>589.33600000000001</v>
      </c>
      <c r="AF141">
        <v>498.41800000000001</v>
      </c>
      <c r="AG141">
        <v>422.113</v>
      </c>
      <c r="AH141">
        <v>350.93200000000002</v>
      </c>
    </row>
    <row r="142" spans="1:34" x14ac:dyDescent="0.2">
      <c r="A142" t="s">
        <v>37</v>
      </c>
      <c r="B142">
        <v>804.67600000000004</v>
      </c>
      <c r="C142">
        <v>795.476</v>
      </c>
      <c r="D142">
        <v>786.27700000000004</v>
      </c>
      <c r="E142">
        <v>749.47900000000004</v>
      </c>
      <c r="F142">
        <v>721.88099999999997</v>
      </c>
      <c r="G142">
        <v>703.48199999999997</v>
      </c>
      <c r="H142">
        <v>703.48199999999997</v>
      </c>
      <c r="I142">
        <v>685.08399999999995</v>
      </c>
      <c r="J142">
        <v>685.08399999999995</v>
      </c>
      <c r="K142">
        <v>685.08399999999995</v>
      </c>
      <c r="L142">
        <v>685.08399999999995</v>
      </c>
      <c r="M142">
        <v>685.08399999999995</v>
      </c>
      <c r="N142">
        <v>685.08399999999995</v>
      </c>
      <c r="O142">
        <v>685.08399999999995</v>
      </c>
      <c r="P142">
        <v>675.88400000000001</v>
      </c>
      <c r="Q142">
        <v>675.88400000000001</v>
      </c>
      <c r="R142">
        <v>675.88400000000001</v>
      </c>
      <c r="S142">
        <v>675.88400000000001</v>
      </c>
      <c r="T142">
        <v>675.88400000000001</v>
      </c>
      <c r="U142">
        <v>675.88400000000001</v>
      </c>
      <c r="V142">
        <v>675.88400000000001</v>
      </c>
      <c r="W142">
        <v>675.88400000000001</v>
      </c>
      <c r="X142">
        <v>675.88400000000001</v>
      </c>
      <c r="Y142">
        <v>675.88400000000001</v>
      </c>
      <c r="Z142">
        <v>675.88400000000001</v>
      </c>
      <c r="AA142">
        <v>675.88400000000001</v>
      </c>
      <c r="AB142">
        <v>685.08399999999995</v>
      </c>
      <c r="AC142">
        <v>694.28300000000002</v>
      </c>
      <c r="AD142">
        <v>712.68200000000002</v>
      </c>
      <c r="AE142">
        <v>740.28</v>
      </c>
      <c r="AF142">
        <v>758.67899999999997</v>
      </c>
      <c r="AG142">
        <v>777.077</v>
      </c>
      <c r="AH142">
        <v>795.476</v>
      </c>
    </row>
    <row r="143" spans="1:34" x14ac:dyDescent="0.2">
      <c r="A143" t="s">
        <v>38</v>
      </c>
      <c r="B143">
        <v>391.875</v>
      </c>
      <c r="C143">
        <v>399.59899999999999</v>
      </c>
      <c r="D143">
        <v>404.03399999999999</v>
      </c>
      <c r="E143">
        <v>412.98700000000002</v>
      </c>
      <c r="F143">
        <v>423.01799999999997</v>
      </c>
      <c r="G143">
        <v>433.077</v>
      </c>
      <c r="H143">
        <v>442.99</v>
      </c>
      <c r="I143">
        <v>453.16800000000001</v>
      </c>
      <c r="J143">
        <v>462.15499999999997</v>
      </c>
      <c r="K143">
        <v>469.54199999999997</v>
      </c>
      <c r="L143">
        <v>477.01600000000002</v>
      </c>
      <c r="M143">
        <v>484.30599999999998</v>
      </c>
      <c r="N143">
        <v>491.97899999999998</v>
      </c>
      <c r="O143">
        <v>499.786</v>
      </c>
      <c r="P143">
        <v>507.745</v>
      </c>
      <c r="Q143">
        <v>515.85900000000004</v>
      </c>
      <c r="R143">
        <v>524.14300000000003</v>
      </c>
      <c r="S143">
        <v>532.60500000000002</v>
      </c>
      <c r="T143">
        <v>541.16300000000001</v>
      </c>
      <c r="U143">
        <v>549.82799999999997</v>
      </c>
      <c r="V143">
        <v>558.60199999999998</v>
      </c>
      <c r="W143">
        <v>567.49599999999998</v>
      </c>
      <c r="X143">
        <v>576.50699999999995</v>
      </c>
      <c r="Y143">
        <v>585.64099999999996</v>
      </c>
      <c r="Z143">
        <v>594.92600000000004</v>
      </c>
      <c r="AA143">
        <v>604.38099999999997</v>
      </c>
      <c r="AB143">
        <v>614.03399999999999</v>
      </c>
      <c r="AC143">
        <v>623.97900000000004</v>
      </c>
      <c r="AD143">
        <v>635.298</v>
      </c>
      <c r="AE143">
        <v>646.71199999999999</v>
      </c>
      <c r="AF143">
        <v>657.73599999999999</v>
      </c>
      <c r="AG143">
        <v>668.63599999999997</v>
      </c>
      <c r="AH143">
        <v>679.66899999999998</v>
      </c>
    </row>
    <row r="144" spans="1:34" x14ac:dyDescent="0.2">
      <c r="A144" t="s">
        <v>39</v>
      </c>
      <c r="B144">
        <v>298.39499999999998</v>
      </c>
      <c r="C144">
        <v>336.43400000000003</v>
      </c>
      <c r="D144">
        <v>376.03699999999998</v>
      </c>
      <c r="E144">
        <v>414.18</v>
      </c>
      <c r="F144">
        <v>466.61900000000003</v>
      </c>
      <c r="G144">
        <v>515.56799999999998</v>
      </c>
      <c r="H144">
        <v>561.96199999999999</v>
      </c>
      <c r="I144">
        <v>610.05399999999997</v>
      </c>
      <c r="J144">
        <v>649.42499999999995</v>
      </c>
      <c r="K144">
        <v>688.33399999999995</v>
      </c>
      <c r="L144">
        <v>727.90200000000004</v>
      </c>
      <c r="M144">
        <v>767.64</v>
      </c>
      <c r="N144">
        <v>807.29700000000003</v>
      </c>
      <c r="O144">
        <v>849.49599999999998</v>
      </c>
      <c r="P144">
        <v>892.173</v>
      </c>
      <c r="Q144">
        <v>935.50300000000004</v>
      </c>
      <c r="R144">
        <v>980.30499999999995</v>
      </c>
      <c r="S144">
        <v>1026.72</v>
      </c>
      <c r="T144">
        <v>1074.48</v>
      </c>
      <c r="U144">
        <v>1122.8900000000001</v>
      </c>
      <c r="V144">
        <v>1174.3699999999999</v>
      </c>
      <c r="W144">
        <v>1225.77</v>
      </c>
      <c r="X144">
        <v>1280.3800000000001</v>
      </c>
      <c r="Y144">
        <v>1336.53</v>
      </c>
      <c r="Z144">
        <v>1391.83</v>
      </c>
      <c r="AA144">
        <v>1449.89</v>
      </c>
      <c r="AB144">
        <v>1509.43</v>
      </c>
      <c r="AC144">
        <v>1571.63</v>
      </c>
      <c r="AD144">
        <v>1642.12</v>
      </c>
      <c r="AE144">
        <v>1713.84</v>
      </c>
      <c r="AF144">
        <v>1782.51</v>
      </c>
      <c r="AG144">
        <v>1848.98</v>
      </c>
      <c r="AH144">
        <v>1918.66</v>
      </c>
    </row>
    <row r="145" spans="1:34" x14ac:dyDescent="0.2">
      <c r="A145" t="s">
        <v>40</v>
      </c>
      <c r="B145">
        <v>49.240099999999998</v>
      </c>
      <c r="C145">
        <v>49.453499999999998</v>
      </c>
      <c r="D145">
        <v>49.423200000000001</v>
      </c>
      <c r="E145">
        <v>50.916899999999998</v>
      </c>
      <c r="F145">
        <v>52.067799999999998</v>
      </c>
      <c r="G145">
        <v>52.652999999999999</v>
      </c>
      <c r="H145">
        <v>53.464199999999998</v>
      </c>
      <c r="I145">
        <v>54.585799999999999</v>
      </c>
      <c r="J145">
        <v>55.901899999999998</v>
      </c>
      <c r="K145">
        <v>57.486899999999999</v>
      </c>
      <c r="L145">
        <v>59.383499999999998</v>
      </c>
      <c r="M145">
        <v>61.673699999999997</v>
      </c>
      <c r="N145">
        <v>64.393199999999993</v>
      </c>
      <c r="O145">
        <v>67.735600000000005</v>
      </c>
      <c r="P145">
        <v>71.885499999999993</v>
      </c>
      <c r="Q145">
        <v>76.905299999999997</v>
      </c>
      <c r="R145">
        <v>83.052300000000002</v>
      </c>
      <c r="S145">
        <v>90.537899999999993</v>
      </c>
      <c r="T145">
        <v>99.657600000000002</v>
      </c>
      <c r="U145">
        <v>110.726</v>
      </c>
      <c r="V145">
        <v>124.051</v>
      </c>
      <c r="W145">
        <v>139.815</v>
      </c>
      <c r="X145">
        <v>158.28399999999999</v>
      </c>
      <c r="Y145">
        <v>179.58600000000001</v>
      </c>
      <c r="Z145">
        <v>204.04900000000001</v>
      </c>
      <c r="AA145">
        <v>232.23599999999999</v>
      </c>
      <c r="AB145">
        <v>264.43200000000002</v>
      </c>
      <c r="AC145">
        <v>301.74599999999998</v>
      </c>
      <c r="AD145">
        <v>348.05599999999998</v>
      </c>
      <c r="AE145">
        <v>394.18599999999998</v>
      </c>
      <c r="AF145">
        <v>439.48899999999998</v>
      </c>
      <c r="AG145">
        <v>483.95100000000002</v>
      </c>
      <c r="AH145">
        <v>528.88499999999999</v>
      </c>
    </row>
    <row r="146" spans="1:34" x14ac:dyDescent="0.2">
      <c r="A146" t="s">
        <v>41</v>
      </c>
      <c r="B146">
        <v>3.3572199999999999</v>
      </c>
      <c r="C146">
        <v>3.3572199999999999</v>
      </c>
      <c r="D146">
        <v>3.3572199999999999</v>
      </c>
      <c r="E146">
        <v>3.3572199999999999</v>
      </c>
      <c r="F146">
        <v>3.3572199999999999</v>
      </c>
      <c r="G146">
        <v>3.3572199999999999</v>
      </c>
      <c r="H146">
        <v>3.3572199999999999</v>
      </c>
      <c r="I146">
        <v>3.3572199999999999</v>
      </c>
      <c r="J146">
        <v>4.1935500000000001</v>
      </c>
      <c r="K146">
        <v>5.8662200000000002</v>
      </c>
      <c r="L146">
        <v>8.3752300000000002</v>
      </c>
      <c r="M146">
        <v>11.720599999999999</v>
      </c>
      <c r="N146">
        <v>15.065899999999999</v>
      </c>
      <c r="O146">
        <v>18.411200000000001</v>
      </c>
      <c r="P146">
        <v>21.756599999999999</v>
      </c>
      <c r="Q146">
        <v>25.101900000000001</v>
      </c>
      <c r="R146">
        <v>28.447299999999998</v>
      </c>
      <c r="S146">
        <v>32.628900000000002</v>
      </c>
      <c r="T146">
        <v>36.810600000000001</v>
      </c>
      <c r="U146">
        <v>40.9923</v>
      </c>
      <c r="V146">
        <v>45.173999999999999</v>
      </c>
      <c r="W146">
        <v>49.355600000000003</v>
      </c>
      <c r="X146">
        <v>53.537300000000002</v>
      </c>
      <c r="Y146">
        <v>57.719000000000001</v>
      </c>
      <c r="Z146">
        <v>61.900599999999997</v>
      </c>
      <c r="AA146">
        <v>66.082300000000004</v>
      </c>
      <c r="AB146">
        <v>70.263999999999996</v>
      </c>
      <c r="AC146">
        <v>74.445700000000002</v>
      </c>
      <c r="AD146">
        <v>78.627300000000005</v>
      </c>
      <c r="AE146">
        <v>82.808999999999997</v>
      </c>
      <c r="AF146">
        <v>86.990700000000004</v>
      </c>
      <c r="AG146">
        <v>91.172399999999996</v>
      </c>
      <c r="AH146">
        <v>95.353999999999999</v>
      </c>
    </row>
    <row r="147" spans="1:34" x14ac:dyDescent="0.2">
      <c r="A147" t="s">
        <v>42</v>
      </c>
      <c r="B147">
        <v>4.2188600000000003</v>
      </c>
      <c r="C147">
        <v>2.32036</v>
      </c>
      <c r="D147">
        <v>2.3933599999999999</v>
      </c>
      <c r="E147">
        <v>2.68885</v>
      </c>
      <c r="F147">
        <v>2.75163</v>
      </c>
      <c r="G147">
        <v>3.0670799999999998</v>
      </c>
      <c r="H147">
        <v>3.4415</v>
      </c>
      <c r="I147">
        <v>4.0376200000000004</v>
      </c>
      <c r="J147">
        <v>4.1696200000000001</v>
      </c>
      <c r="K147">
        <v>4.1118100000000002</v>
      </c>
      <c r="L147">
        <v>4.2190399999999997</v>
      </c>
      <c r="M147">
        <v>4.1268000000000002</v>
      </c>
      <c r="N147">
        <v>4.1551200000000001</v>
      </c>
      <c r="O147">
        <v>3.9735200000000002</v>
      </c>
      <c r="P147">
        <v>4.2733699999999999</v>
      </c>
      <c r="Q147">
        <v>4.27684</v>
      </c>
      <c r="R147">
        <v>4.1997200000000001</v>
      </c>
      <c r="S147">
        <v>4.1441100000000004</v>
      </c>
      <c r="T147">
        <v>4.13537</v>
      </c>
      <c r="U147">
        <v>3.9537599999999999</v>
      </c>
      <c r="V147">
        <v>3.7489599999999998</v>
      </c>
      <c r="W147">
        <v>3.5460099999999999</v>
      </c>
      <c r="X147">
        <v>3.3507799999999999</v>
      </c>
      <c r="Y147">
        <v>2.9842499999999998</v>
      </c>
      <c r="Z147">
        <v>2.67727</v>
      </c>
      <c r="AA147">
        <v>2.3278799999999999</v>
      </c>
      <c r="AB147">
        <v>1.9411700000000001</v>
      </c>
      <c r="AC147">
        <v>1.4427099999999999</v>
      </c>
      <c r="AD147">
        <v>0.89663499999999996</v>
      </c>
      <c r="AE147">
        <v>0.27427800000000002</v>
      </c>
      <c r="AF147">
        <v>2.83637E-3</v>
      </c>
      <c r="AG147">
        <v>2.5461500000000001E-3</v>
      </c>
      <c r="AH147">
        <v>2.2325800000000001E-3</v>
      </c>
    </row>
    <row r="148" spans="1:34" x14ac:dyDescent="0.2">
      <c r="A148" t="s">
        <v>43</v>
      </c>
      <c r="B148">
        <v>16.167100000000001</v>
      </c>
      <c r="C148">
        <v>16.523599999999998</v>
      </c>
      <c r="D148">
        <v>16.6663</v>
      </c>
      <c r="E148">
        <v>17.878499999999999</v>
      </c>
      <c r="F148">
        <v>19.5185</v>
      </c>
      <c r="G148">
        <v>21.229900000000001</v>
      </c>
      <c r="H148">
        <v>22.941199999999998</v>
      </c>
      <c r="I148">
        <v>24.7239</v>
      </c>
      <c r="J148">
        <v>26.506499999999999</v>
      </c>
      <c r="K148">
        <v>28.289200000000001</v>
      </c>
      <c r="L148">
        <v>30.1432</v>
      </c>
      <c r="M148">
        <v>31.9971</v>
      </c>
      <c r="N148">
        <v>33.851100000000002</v>
      </c>
      <c r="O148">
        <v>35.705100000000002</v>
      </c>
      <c r="P148">
        <v>37.558999999999997</v>
      </c>
      <c r="Q148">
        <v>39.412999999999997</v>
      </c>
      <c r="R148">
        <v>41.267000000000003</v>
      </c>
      <c r="S148">
        <v>43.120899999999999</v>
      </c>
      <c r="T148">
        <v>44.974899999999998</v>
      </c>
      <c r="U148">
        <v>46.828899999999997</v>
      </c>
      <c r="V148">
        <v>48.6828</v>
      </c>
      <c r="W148">
        <v>50.536799999999999</v>
      </c>
      <c r="X148">
        <v>52.390799999999999</v>
      </c>
      <c r="Y148">
        <v>54.244700000000002</v>
      </c>
      <c r="Z148">
        <v>56.098700000000001</v>
      </c>
      <c r="AA148">
        <v>57.9527</v>
      </c>
      <c r="AB148">
        <v>59.806600000000003</v>
      </c>
      <c r="AC148">
        <v>61.660600000000002</v>
      </c>
      <c r="AD148">
        <v>63.514600000000002</v>
      </c>
      <c r="AE148">
        <v>65.368499999999997</v>
      </c>
      <c r="AF148">
        <v>67.222499999999997</v>
      </c>
      <c r="AG148">
        <v>69.076499999999996</v>
      </c>
      <c r="AH148">
        <v>70.930400000000006</v>
      </c>
    </row>
    <row r="149" spans="1:34" x14ac:dyDescent="0.2">
      <c r="A149" t="s">
        <v>44</v>
      </c>
      <c r="B149">
        <v>14.639799999999999</v>
      </c>
      <c r="C149">
        <v>14.5883</v>
      </c>
      <c r="D149">
        <v>14.548999999999999</v>
      </c>
      <c r="E149">
        <v>14.349399999999999</v>
      </c>
      <c r="F149">
        <v>14.2949</v>
      </c>
      <c r="G149">
        <v>14.226699999999999</v>
      </c>
      <c r="H149">
        <v>14.144299999999999</v>
      </c>
      <c r="I149">
        <v>14.102600000000001</v>
      </c>
      <c r="J149">
        <v>13.9908</v>
      </c>
      <c r="K149">
        <v>13.9741</v>
      </c>
      <c r="L149">
        <v>13.940200000000001</v>
      </c>
      <c r="M149">
        <v>13.8789</v>
      </c>
      <c r="N149">
        <v>13.878399999999999</v>
      </c>
      <c r="O149">
        <v>13.8696</v>
      </c>
      <c r="P149">
        <v>13.8696</v>
      </c>
      <c r="Q149">
        <v>13.8637</v>
      </c>
      <c r="R149">
        <v>13.861800000000001</v>
      </c>
      <c r="S149">
        <v>13.859299999999999</v>
      </c>
      <c r="T149">
        <v>13.8505</v>
      </c>
      <c r="U149">
        <v>13.8505</v>
      </c>
      <c r="V149">
        <v>13.8377</v>
      </c>
      <c r="W149">
        <v>13.8377</v>
      </c>
      <c r="X149">
        <v>13.8353</v>
      </c>
      <c r="Y149">
        <v>13.798999999999999</v>
      </c>
      <c r="Z149">
        <v>13.7887</v>
      </c>
      <c r="AA149">
        <v>13.786199999999999</v>
      </c>
      <c r="AB149">
        <v>13.786199999999999</v>
      </c>
      <c r="AC149">
        <v>13.780799999999999</v>
      </c>
      <c r="AD149">
        <v>13.777900000000001</v>
      </c>
      <c r="AE149">
        <v>13.777900000000001</v>
      </c>
      <c r="AF149">
        <v>13.777900000000001</v>
      </c>
      <c r="AG149">
        <v>13.777900000000001</v>
      </c>
      <c r="AH149">
        <v>13.777900000000001</v>
      </c>
    </row>
    <row r="150" spans="1:34" x14ac:dyDescent="0.2">
      <c r="A150" t="s">
        <v>45</v>
      </c>
      <c r="B150">
        <v>155.53</v>
      </c>
      <c r="C150">
        <v>153.99299999999999</v>
      </c>
      <c r="D150">
        <v>152.81</v>
      </c>
      <c r="E150">
        <v>146.739</v>
      </c>
      <c r="F150">
        <v>145.084</v>
      </c>
      <c r="G150">
        <v>143.03399999999999</v>
      </c>
      <c r="H150">
        <v>140.55000000000001</v>
      </c>
      <c r="I150">
        <v>139.28899999999999</v>
      </c>
      <c r="J150">
        <v>135.899</v>
      </c>
      <c r="K150">
        <v>135.386</v>
      </c>
      <c r="L150">
        <v>134.36099999999999</v>
      </c>
      <c r="M150">
        <v>132.50899999999999</v>
      </c>
      <c r="N150">
        <v>132.50899999999999</v>
      </c>
      <c r="O150">
        <v>132.27199999999999</v>
      </c>
      <c r="P150">
        <v>132.27199999999999</v>
      </c>
      <c r="Q150">
        <v>132.11500000000001</v>
      </c>
      <c r="R150">
        <v>132.07499999999999</v>
      </c>
      <c r="S150">
        <v>132.036</v>
      </c>
      <c r="T150">
        <v>131.76</v>
      </c>
      <c r="U150">
        <v>131.76</v>
      </c>
      <c r="V150">
        <v>131.405</v>
      </c>
      <c r="W150">
        <v>131.405</v>
      </c>
      <c r="X150">
        <v>131.36600000000001</v>
      </c>
      <c r="Y150">
        <v>130.262</v>
      </c>
      <c r="Z150">
        <v>129.946</v>
      </c>
      <c r="AA150">
        <v>129.90700000000001</v>
      </c>
      <c r="AB150">
        <v>129.90700000000001</v>
      </c>
      <c r="AC150">
        <v>129.749</v>
      </c>
      <c r="AD150">
        <v>129.67099999999999</v>
      </c>
      <c r="AE150">
        <v>129.67099999999999</v>
      </c>
      <c r="AF150">
        <v>129.67099999999999</v>
      </c>
      <c r="AG150">
        <v>129.67099999999999</v>
      </c>
      <c r="AH150">
        <v>129.67099999999999</v>
      </c>
    </row>
    <row r="151" spans="1:34" x14ac:dyDescent="0.2">
      <c r="A151" t="s">
        <v>46</v>
      </c>
      <c r="B151">
        <v>44.1678</v>
      </c>
      <c r="C151">
        <v>26.7758</v>
      </c>
      <c r="D151">
        <v>27.680299999999999</v>
      </c>
      <c r="E151">
        <v>27.029199999999999</v>
      </c>
      <c r="F151">
        <v>27.2377</v>
      </c>
      <c r="G151">
        <v>29.7471</v>
      </c>
      <c r="H151">
        <v>34.976599999999998</v>
      </c>
      <c r="I151">
        <v>39.311399999999999</v>
      </c>
      <c r="J151">
        <v>40.989100000000001</v>
      </c>
      <c r="K151">
        <v>41.017099999999999</v>
      </c>
      <c r="L151">
        <v>42.356999999999999</v>
      </c>
      <c r="M151">
        <v>41.220399999999998</v>
      </c>
      <c r="N151">
        <v>41.214799999999997</v>
      </c>
      <c r="O151">
        <v>41.038600000000002</v>
      </c>
      <c r="P151">
        <v>45.321800000000003</v>
      </c>
      <c r="Q151">
        <v>45.941600000000001</v>
      </c>
      <c r="R151">
        <v>47.078400000000002</v>
      </c>
      <c r="S151">
        <v>47.433300000000003</v>
      </c>
      <c r="T151">
        <v>48.465299999999999</v>
      </c>
      <c r="U151">
        <v>48.376899999999999</v>
      </c>
      <c r="V151">
        <v>47.829300000000003</v>
      </c>
      <c r="W151">
        <v>47.4863</v>
      </c>
      <c r="X151">
        <v>47.996600000000001</v>
      </c>
      <c r="Y151">
        <v>46.761400000000002</v>
      </c>
      <c r="Z151">
        <v>46.557899999999997</v>
      </c>
      <c r="AA151">
        <v>46.759700000000002</v>
      </c>
      <c r="AB151">
        <v>46.660499999999999</v>
      </c>
      <c r="AC151">
        <v>45.8001</v>
      </c>
      <c r="AD151">
        <v>43.363100000000003</v>
      </c>
      <c r="AE151">
        <v>39.651400000000002</v>
      </c>
      <c r="AF151">
        <v>36.8568</v>
      </c>
      <c r="AG151">
        <v>32.990499999999997</v>
      </c>
      <c r="AH151">
        <v>28.921800000000001</v>
      </c>
    </row>
    <row r="152" spans="1:34" x14ac:dyDescent="0.2">
      <c r="A152" t="s">
        <v>47</v>
      </c>
      <c r="B152">
        <v>0.24317800000000001</v>
      </c>
      <c r="C152">
        <v>0.41837800000000003</v>
      </c>
      <c r="D152">
        <v>0.48407800000000001</v>
      </c>
      <c r="E152">
        <v>0.54977799999999999</v>
      </c>
      <c r="F152">
        <v>0.68117799999999995</v>
      </c>
      <c r="G152">
        <v>0.79067799999999999</v>
      </c>
      <c r="H152">
        <v>0.90017800000000003</v>
      </c>
      <c r="I152">
        <v>1.0315799999999999</v>
      </c>
      <c r="J152">
        <v>1.1629799999999999</v>
      </c>
      <c r="K152">
        <v>1.3162799999999999</v>
      </c>
      <c r="L152">
        <v>1.4914799999999999</v>
      </c>
      <c r="M152">
        <v>1.68858</v>
      </c>
      <c r="N152">
        <v>1.9075800000000001</v>
      </c>
      <c r="O152">
        <v>2.1703800000000002</v>
      </c>
      <c r="P152">
        <v>2.4769800000000002</v>
      </c>
      <c r="Q152">
        <v>2.8054800000000002</v>
      </c>
      <c r="R152">
        <v>3.1996799999999999</v>
      </c>
      <c r="S152">
        <v>3.63768</v>
      </c>
      <c r="T152">
        <v>4.1413799999999998</v>
      </c>
      <c r="U152">
        <v>4.7326800000000002</v>
      </c>
      <c r="V152">
        <v>5.4115799999999998</v>
      </c>
      <c r="W152">
        <v>6.2218799999999996</v>
      </c>
      <c r="X152">
        <v>7.2292800000000002</v>
      </c>
      <c r="Y152">
        <v>8.4775799999999997</v>
      </c>
      <c r="Z152">
        <v>10.0763</v>
      </c>
      <c r="AA152">
        <v>12.1349</v>
      </c>
      <c r="AB152">
        <v>14.872400000000001</v>
      </c>
      <c r="AC152">
        <v>18.639199999999999</v>
      </c>
      <c r="AD152">
        <v>26.851700000000001</v>
      </c>
      <c r="AE152">
        <v>38.217799999999997</v>
      </c>
      <c r="AF152">
        <v>51.3797</v>
      </c>
      <c r="AG152">
        <v>67.848500000000001</v>
      </c>
      <c r="AH152">
        <v>87.032899999999998</v>
      </c>
    </row>
    <row r="153" spans="1:34" x14ac:dyDescent="0.2">
      <c r="A153" t="s">
        <v>48</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2">
      <c r="A154" t="s">
        <v>49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row>
    <row r="155" spans="1:34" x14ac:dyDescent="0.2">
      <c r="A155" t="s">
        <v>50</v>
      </c>
      <c r="B155">
        <v>15.943199999999999</v>
      </c>
      <c r="C155">
        <v>15.943199999999999</v>
      </c>
      <c r="D155">
        <v>11.896100000000001</v>
      </c>
      <c r="E155">
        <v>9.1980000000000004</v>
      </c>
      <c r="F155">
        <v>9.1980000000000004</v>
      </c>
      <c r="G155">
        <v>9.1980000000000004</v>
      </c>
      <c r="H155">
        <v>8.3395200000000003</v>
      </c>
      <c r="I155">
        <v>7.23576</v>
      </c>
      <c r="J155">
        <v>6.3772799999999998</v>
      </c>
      <c r="K155">
        <v>5.1508799999999999</v>
      </c>
      <c r="L155">
        <v>3.6791999999999998</v>
      </c>
      <c r="M155">
        <v>2.2075200000000001</v>
      </c>
      <c r="N155">
        <v>0.73584000000000005</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row>
    <row r="157" spans="1:34" x14ac:dyDescent="0.2">
      <c r="A157" t="s">
        <v>51</v>
      </c>
      <c r="B157" s="10">
        <f>SUM(AH144,AH152)/SUM(AH140:AH155)</f>
        <v>0.37410617419909442</v>
      </c>
    </row>
    <row r="158" spans="1:34" x14ac:dyDescent="0.2">
      <c r="A158" t="s">
        <v>52</v>
      </c>
      <c r="B158" s="10">
        <f>SUM(AH145:AH146)/SUM(AH140:AH155)</f>
        <v>0.11643440731922046</v>
      </c>
    </row>
    <row r="160" spans="1:34" x14ac:dyDescent="0.2">
      <c r="A160" t="s">
        <v>34</v>
      </c>
      <c r="B160">
        <v>2018</v>
      </c>
      <c r="C160">
        <v>2019</v>
      </c>
      <c r="D160">
        <v>2020</v>
      </c>
      <c r="E160">
        <v>2021</v>
      </c>
      <c r="F160">
        <v>2022</v>
      </c>
      <c r="G160">
        <v>2023</v>
      </c>
      <c r="H160">
        <v>2024</v>
      </c>
      <c r="I160">
        <v>2025</v>
      </c>
      <c r="J160">
        <v>2026</v>
      </c>
      <c r="K160">
        <v>2027</v>
      </c>
      <c r="L160">
        <v>2028</v>
      </c>
      <c r="M160">
        <v>2029</v>
      </c>
      <c r="N160">
        <v>2030</v>
      </c>
      <c r="O160">
        <v>2031</v>
      </c>
      <c r="P160">
        <v>2032</v>
      </c>
      <c r="Q160">
        <v>2033</v>
      </c>
      <c r="R160">
        <v>2034</v>
      </c>
      <c r="S160">
        <v>2035</v>
      </c>
      <c r="T160">
        <v>2036</v>
      </c>
      <c r="U160">
        <v>2037</v>
      </c>
      <c r="V160">
        <v>2038</v>
      </c>
      <c r="W160">
        <v>2039</v>
      </c>
      <c r="X160">
        <v>2040</v>
      </c>
      <c r="Y160">
        <v>2041</v>
      </c>
      <c r="Z160">
        <v>2042</v>
      </c>
      <c r="AA160">
        <v>2043</v>
      </c>
      <c r="AB160">
        <v>2044</v>
      </c>
      <c r="AC160">
        <v>2045</v>
      </c>
      <c r="AD160">
        <v>2046</v>
      </c>
      <c r="AE160">
        <v>2047</v>
      </c>
      <c r="AF160">
        <v>2048</v>
      </c>
      <c r="AG160">
        <v>2049</v>
      </c>
      <c r="AH160">
        <v>2050</v>
      </c>
    </row>
    <row r="161" spans="1:34" x14ac:dyDescent="0.2">
      <c r="A161" t="s">
        <v>53</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row>
    <row r="162" spans="1:34" x14ac:dyDescent="0.2">
      <c r="A162" t="s">
        <v>54</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row>
    <row r="163" spans="1:34" x14ac:dyDescent="0.2">
      <c r="A163" t="s">
        <v>55</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row>
    <row r="164" spans="1:34" x14ac:dyDescent="0.2">
      <c r="A164" t="s">
        <v>56</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row>
    <row r="165" spans="1:34" x14ac:dyDescent="0.2">
      <c r="A165" t="s">
        <v>57</v>
      </c>
      <c r="B165" s="8">
        <v>3146700</v>
      </c>
      <c r="C165" s="8">
        <v>4397660</v>
      </c>
      <c r="D165" s="8">
        <v>5749610</v>
      </c>
      <c r="E165" s="8">
        <v>7236780</v>
      </c>
      <c r="F165" s="8">
        <v>9490070</v>
      </c>
      <c r="G165" s="8">
        <v>12244500</v>
      </c>
      <c r="H165" s="8">
        <v>15242300</v>
      </c>
      <c r="I165" s="8">
        <v>18610600</v>
      </c>
      <c r="J165" s="8">
        <v>21939700</v>
      </c>
      <c r="K165" s="8">
        <v>25424600</v>
      </c>
      <c r="L165" s="8">
        <v>28508500</v>
      </c>
      <c r="M165" s="8">
        <v>31778600</v>
      </c>
      <c r="N165" s="8">
        <v>35403400</v>
      </c>
      <c r="O165" s="8">
        <v>37553900</v>
      </c>
      <c r="P165" s="8">
        <v>40421300</v>
      </c>
      <c r="Q165" s="8">
        <v>43670800</v>
      </c>
      <c r="R165" s="8">
        <v>46693300</v>
      </c>
      <c r="S165" s="8">
        <v>49446000</v>
      </c>
      <c r="T165" s="8">
        <v>52285900</v>
      </c>
      <c r="U165" s="8">
        <v>55939800</v>
      </c>
      <c r="V165" s="8">
        <v>58167500</v>
      </c>
      <c r="W165" s="8">
        <v>61991400</v>
      </c>
      <c r="X165" s="8">
        <v>64272100</v>
      </c>
      <c r="Y165" s="8">
        <v>66645800</v>
      </c>
      <c r="Z165" s="8">
        <v>71454900</v>
      </c>
      <c r="AA165" s="8">
        <v>75392200</v>
      </c>
      <c r="AB165" s="8">
        <v>79928900</v>
      </c>
      <c r="AC165" s="8">
        <v>84642800</v>
      </c>
      <c r="AD165" s="8">
        <v>90103400</v>
      </c>
      <c r="AE165" s="8">
        <v>95090000</v>
      </c>
      <c r="AF165" s="8">
        <v>100983000</v>
      </c>
      <c r="AG165" s="8">
        <v>108302000</v>
      </c>
      <c r="AH165" s="8">
        <v>113043000</v>
      </c>
    </row>
    <row r="166" spans="1:34" x14ac:dyDescent="0.2">
      <c r="A166" t="s">
        <v>58</v>
      </c>
      <c r="B166">
        <v>182611</v>
      </c>
      <c r="C166">
        <v>223657</v>
      </c>
      <c r="D166">
        <v>253971</v>
      </c>
      <c r="E166">
        <v>287484</v>
      </c>
      <c r="F166">
        <v>337606</v>
      </c>
      <c r="G166">
        <v>368908</v>
      </c>
      <c r="H166">
        <v>396849</v>
      </c>
      <c r="I166">
        <v>424581</v>
      </c>
      <c r="J166">
        <v>452739</v>
      </c>
      <c r="K166">
        <v>494413</v>
      </c>
      <c r="L166">
        <v>530649</v>
      </c>
      <c r="M166">
        <v>574978</v>
      </c>
      <c r="N166">
        <v>631386</v>
      </c>
      <c r="O166">
        <v>669478</v>
      </c>
      <c r="P166">
        <v>731309</v>
      </c>
      <c r="Q166">
        <v>814065</v>
      </c>
      <c r="R166">
        <v>910940</v>
      </c>
      <c r="S166" s="8">
        <v>1025510</v>
      </c>
      <c r="T166" s="8">
        <v>1172340</v>
      </c>
      <c r="U166" s="8">
        <v>1378400</v>
      </c>
      <c r="V166" s="8">
        <v>1599430</v>
      </c>
      <c r="W166" s="8">
        <v>1926340</v>
      </c>
      <c r="X166" s="8">
        <v>2281010</v>
      </c>
      <c r="Y166" s="8">
        <v>2721910</v>
      </c>
      <c r="Z166" s="8">
        <v>3377690</v>
      </c>
      <c r="AA166" s="8">
        <v>4151730</v>
      </c>
      <c r="AB166" s="8">
        <v>5151500</v>
      </c>
      <c r="AC166" s="8">
        <v>6423080</v>
      </c>
      <c r="AD166" s="8">
        <v>8143740</v>
      </c>
      <c r="AE166" s="8">
        <v>10136200</v>
      </c>
      <c r="AF166" s="8">
        <v>12414000</v>
      </c>
      <c r="AG166" s="8">
        <v>15091900</v>
      </c>
      <c r="AH166" s="8">
        <v>17631900</v>
      </c>
    </row>
    <row r="167" spans="1:34" x14ac:dyDescent="0.2">
      <c r="A167" t="s">
        <v>59</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8" spans="1:34" x14ac:dyDescent="0.2">
      <c r="A168" t="s">
        <v>60</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row>
    <row r="169" spans="1:34" x14ac:dyDescent="0.2">
      <c r="A169" t="s">
        <v>61</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row>
    <row r="170" spans="1:34" x14ac:dyDescent="0.2">
      <c r="A170" t="s">
        <v>62</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row>
    <row r="171" spans="1:34" x14ac:dyDescent="0.2">
      <c r="A171" t="s">
        <v>63</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row>
    <row r="172" spans="1:34" x14ac:dyDescent="0.2">
      <c r="A172" t="s">
        <v>64</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row>
    <row r="173" spans="1:34" x14ac:dyDescent="0.2">
      <c r="A173" t="s">
        <v>65</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row>
    <row r="174" spans="1:34" x14ac:dyDescent="0.2">
      <c r="A174" t="s">
        <v>66</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row>
    <row r="175" spans="1:34" x14ac:dyDescent="0.2">
      <c r="A175" t="s">
        <v>67</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row>
    <row r="176" spans="1:34" x14ac:dyDescent="0.2">
      <c r="A176" t="s">
        <v>68</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8" spans="1:2" x14ac:dyDescent="0.2">
      <c r="A178" t="s">
        <v>69</v>
      </c>
      <c r="B178" s="5">
        <f>SUM(AH165,AH173)/(SUM(AH144,AH152)*1000000)</f>
        <v>5.6361071029368451E-2</v>
      </c>
    </row>
    <row r="179" spans="1:2" x14ac:dyDescent="0.2">
      <c r="A179" t="s">
        <v>70</v>
      </c>
      <c r="B179" s="5">
        <f>SUM(AH166,AH167)/(SUM(AH145,AH146)*1000000)</f>
        <v>2.8245431637561897E-2</v>
      </c>
    </row>
    <row r="180" spans="1:2" x14ac:dyDescent="0.2">
      <c r="A180" t="s">
        <v>71</v>
      </c>
      <c r="B180" s="5">
        <f>SUM(AH161:AH176)/(SUM(AH144:AH146,AH152)*1000000)</f>
        <v>4.9687560350897296E-2</v>
      </c>
    </row>
    <row r="182" spans="1:2" s="12" customFormat="1" x14ac:dyDescent="0.2"/>
    <row r="183" spans="1:2" s="13" customFormat="1" x14ac:dyDescent="0.2"/>
    <row r="184" spans="1:2" s="13" customFormat="1" x14ac:dyDescent="0.2"/>
    <row r="185" spans="1:2" s="13" customFormat="1" x14ac:dyDescent="0.2"/>
    <row r="186" spans="1:2" s="13" customFormat="1" x14ac:dyDescent="0.2"/>
    <row r="187" spans="1:2" s="13" customFormat="1" x14ac:dyDescent="0.2"/>
    <row r="188" spans="1:2" s="13" customFormat="1" x14ac:dyDescent="0.2"/>
    <row r="189" spans="1:2" s="13" customFormat="1" x14ac:dyDescent="0.2"/>
    <row r="190" spans="1:2" s="13" customFormat="1" x14ac:dyDescent="0.2"/>
    <row r="191" spans="1:2" s="13" customFormat="1" x14ac:dyDescent="0.2"/>
    <row r="192" spans="1:2" s="13" customFormat="1" x14ac:dyDescent="0.2"/>
    <row r="193" spans="2:2" s="13" customFormat="1" x14ac:dyDescent="0.2"/>
    <row r="194" spans="2:2" s="13" customFormat="1" x14ac:dyDescent="0.2"/>
    <row r="195" spans="2:2" s="13" customFormat="1" x14ac:dyDescent="0.2"/>
    <row r="196" spans="2:2" s="13" customFormat="1" x14ac:dyDescent="0.2"/>
    <row r="197" spans="2:2" s="13" customFormat="1" x14ac:dyDescent="0.2"/>
    <row r="198" spans="2:2" s="13" customFormat="1" x14ac:dyDescent="0.2"/>
    <row r="199" spans="2:2" s="13" customFormat="1" x14ac:dyDescent="0.2"/>
    <row r="200" spans="2:2" s="13" customFormat="1" x14ac:dyDescent="0.2"/>
    <row r="201" spans="2:2" s="13" customFormat="1" x14ac:dyDescent="0.2">
      <c r="B201" s="14"/>
    </row>
    <row r="202" spans="2:2" s="13" customFormat="1" x14ac:dyDescent="0.2">
      <c r="B202" s="14"/>
    </row>
    <row r="203" spans="2:2" s="13" customFormat="1" x14ac:dyDescent="0.2"/>
    <row r="204" spans="2:2" s="13" customFormat="1" x14ac:dyDescent="0.2"/>
    <row r="205" spans="2:2" s="13" customFormat="1" x14ac:dyDescent="0.2"/>
    <row r="206" spans="2:2" s="13" customFormat="1" x14ac:dyDescent="0.2"/>
    <row r="207" spans="2:2" s="13" customFormat="1" x14ac:dyDescent="0.2"/>
    <row r="208" spans="2:2" s="13" customFormat="1" x14ac:dyDescent="0.2"/>
    <row r="209" spans="2:34" s="13" customFormat="1" x14ac:dyDescent="0.2">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row>
    <row r="210" spans="2:34" s="13" customFormat="1" x14ac:dyDescent="0.2">
      <c r="AE210" s="15"/>
      <c r="AF210" s="15"/>
      <c r="AG210" s="15"/>
      <c r="AH210" s="15"/>
    </row>
    <row r="211" spans="2:34" s="13" customFormat="1" x14ac:dyDescent="0.2"/>
    <row r="212" spans="2:34" s="13" customFormat="1" x14ac:dyDescent="0.2"/>
    <row r="213" spans="2:34" s="13" customFormat="1" x14ac:dyDescent="0.2"/>
    <row r="214" spans="2:34" s="13" customFormat="1" x14ac:dyDescent="0.2"/>
    <row r="215" spans="2:34" s="13" customFormat="1" x14ac:dyDescent="0.2"/>
    <row r="216" spans="2:34" s="13" customFormat="1" x14ac:dyDescent="0.2"/>
    <row r="217" spans="2:34" s="13" customFormat="1" x14ac:dyDescent="0.2"/>
    <row r="218" spans="2:34" s="13" customFormat="1" x14ac:dyDescent="0.2"/>
    <row r="219" spans="2:34" s="13" customFormat="1" x14ac:dyDescent="0.2"/>
    <row r="220" spans="2:34" s="13" customFormat="1" x14ac:dyDescent="0.2"/>
    <row r="221" spans="2:34" s="13" customFormat="1" x14ac:dyDescent="0.2"/>
    <row r="222" spans="2:34" s="13" customFormat="1" x14ac:dyDescent="0.2">
      <c r="B222" s="16"/>
    </row>
    <row r="223" spans="2:34" s="13" customFormat="1" x14ac:dyDescent="0.2">
      <c r="B223" s="16"/>
    </row>
    <row r="224" spans="2:34" s="13" customFormat="1" x14ac:dyDescent="0.2">
      <c r="B224" s="16"/>
    </row>
    <row r="225" s="13" customFormat="1" x14ac:dyDescent="0.2"/>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B2"/>
  <sheetViews>
    <sheetView workbookViewId="0">
      <selection activeCell="B3" sqref="B3"/>
    </sheetView>
  </sheetViews>
  <sheetFormatPr baseColWidth="10" defaultColWidth="8.83203125" defaultRowHeight="15" x14ac:dyDescent="0.2"/>
  <cols>
    <col min="1" max="1" width="20" customWidth="1"/>
  </cols>
  <sheetData>
    <row r="1" spans="1:2" x14ac:dyDescent="0.2">
      <c r="A1" s="2" t="s">
        <v>15</v>
      </c>
      <c r="B1" t="s">
        <v>14</v>
      </c>
    </row>
    <row r="2" spans="1:2" x14ac:dyDescent="0.2">
      <c r="A2" t="s">
        <v>16</v>
      </c>
      <c r="B2">
        <f>Calibration!B4</f>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WECC Path Ratings</vt:lpstr>
      <vt:lpstr>Calculations</vt:lpstr>
      <vt:lpstr>Calibration</vt:lpstr>
      <vt:lpstr>EoTCCwTC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2020-04-24T23:19:07Z</dcterms:created>
  <dcterms:modified xsi:type="dcterms:W3CDTF">2021-04-22T03:22:10Z</dcterms:modified>
</cp:coreProperties>
</file>