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AVMC\"/>
    </mc:Choice>
  </mc:AlternateContent>
  <xr:revisionPtr revIDLastSave="0" documentId="13_ncr:1_{FDBA7331-8F27-499D-9AF2-8C5F93D7C8C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B25" i="16"/>
  <c r="B3" i="4" s="1"/>
  <c r="C91" i="16"/>
  <c r="B80" i="16"/>
  <c r="B91" i="16" s="1"/>
  <c r="G6" i="2" l="1"/>
  <c r="F6" i="2"/>
  <c r="C6" i="2"/>
  <c r="D6" i="2"/>
  <c r="E6" i="2"/>
  <c r="B100" i="16"/>
  <c r="C100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9" i="16" l="1"/>
  <c r="C90" i="16"/>
  <c r="B99" i="16"/>
  <c r="B90" i="16"/>
  <c r="B62" i="16"/>
  <c r="B92" i="16" s="1"/>
  <c r="B38" i="16"/>
  <c r="B41" i="16" s="1"/>
  <c r="E5" i="4" l="1"/>
  <c r="F5" i="4"/>
  <c r="C5" i="4"/>
  <c r="D5" i="4"/>
  <c r="G5" i="4"/>
  <c r="H5" i="4"/>
  <c r="B5" i="4"/>
  <c r="G7" i="2"/>
  <c r="C7" i="2"/>
  <c r="E7" i="2"/>
  <c r="F7" i="2"/>
  <c r="D7" i="2"/>
  <c r="B89" i="16"/>
  <c r="B98" i="16" l="1"/>
  <c r="F4" i="2"/>
  <c r="D4" i="2"/>
  <c r="E4" i="2"/>
  <c r="G4" i="2"/>
  <c r="C4" i="2"/>
  <c r="C98" i="16"/>
  <c r="C101" i="16"/>
  <c r="B101" i="16"/>
  <c r="B32" i="16"/>
  <c r="B34" i="16" s="1"/>
  <c r="C88" i="16" s="1"/>
  <c r="B31" i="16"/>
  <c r="B33" i="16" s="1"/>
  <c r="B88" i="16" s="1"/>
  <c r="B3" i="2" l="1"/>
  <c r="H3" i="2"/>
  <c r="G3" i="2"/>
  <c r="C3" i="2"/>
  <c r="E3" i="2"/>
  <c r="F3" i="2"/>
  <c r="D3" i="2"/>
  <c r="E4" i="4"/>
  <c r="C4" i="4"/>
  <c r="F4" i="4"/>
  <c r="G4" i="4"/>
  <c r="D4" i="4"/>
  <c r="B97" i="16"/>
  <c r="B21" i="16"/>
  <c r="C87" i="16" s="1"/>
  <c r="B20" i="16"/>
  <c r="B87" i="16" s="1"/>
  <c r="F3" i="4" l="1"/>
  <c r="D3" i="4"/>
  <c r="C3" i="4"/>
  <c r="E3" i="4"/>
  <c r="G3" i="4"/>
  <c r="C97" i="16"/>
  <c r="H3" i="4" s="1"/>
  <c r="B96" i="16"/>
  <c r="G2" i="2"/>
  <c r="C2" i="2"/>
  <c r="E2" i="2"/>
  <c r="F2" i="2"/>
  <c r="D2" i="2"/>
  <c r="H2" i="2"/>
  <c r="B2" i="2"/>
  <c r="C96" i="16"/>
  <c r="C92" i="16"/>
  <c r="C89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<sst xmlns="http://schemas.openxmlformats.org/spreadsheetml/2006/main" count="214" uniqueCount="141">
  <si>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</si>
  <si>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</si>
  <si>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</si>
  <si>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</si>
  <si>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</si>
  <si>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</si>
  <si>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</si>
  <si>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</si>
  <si>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</si>
  <si>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</si>
  <si>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</si>
  <si>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</si>
  <si>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</si>
  <si>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</si>
  <si>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</si>
  <si>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</si>
  <si>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</si>
  <si>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</si>
  <si>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</si>
  <si>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</si>
  <si>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</si>
  <si>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</si>
  <si>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</si>
  <si>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</si>
  <si>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</si>
  <si>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</si>
  <si>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</si>
  <si>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</si>
  <si>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</si>
  <si>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</si>
  <si>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</si>
  <si>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</si>
  <si>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</si>
  <si>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</si>
  <si>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</si>
  <si>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</si>
  <si>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</si>
  <si>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</si>
  <si>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</si>
  <si>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</si>
  <si>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</si>
  <si>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</si>
  <si>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</si>
  <si>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</si>
  <si>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</si>
  <si>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</si>
  <si>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</si>
  <si>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</si>
  <si>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</si>
  <si>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</si>
  <si>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</si>
  <si>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</si>
  <si>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</si>
  <si>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</si>
  <si>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</si>
  <si>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</si>
  <si>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</si>
  <si>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</si>
  <si>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</si>
  <si>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</si>
  <si>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</si>
  <si>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</si>
  <si>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</si>
  <si>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</si>
  <si>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</si>
  <si>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</si>
  <si>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</si>
  <si>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</si>
  <si>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</si>
  <si>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</si>
  <si>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</si>
  <si>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</si>
  <si>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</si>
  <si>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</si>
  <si>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</si>
  <si>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</si>
  <si>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</si>
  <si>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</si>
  <si>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</si>
  <si>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</si>
  <si>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</si>
  <si>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</si>
  <si>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</si>
  <si>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</si>
  <si>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</si>
  <si>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</si>
  <si>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</si>
  <si>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</si>
  <si>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</si>
  <si>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</si>
  <si>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</si>
  <si>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</si>
  <si>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</si>
  <si>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</si>
  <si>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</si>
  <si>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</si>
  <si>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</si>
  <si>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</si>
  <si>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</si>
  <si>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</si>
  <si>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</si>
  <si>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</si>
  <si>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</si>
  <si>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</si>
  <si>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</si>
  <si>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</si>
  <si>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</si>
  <si>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</si>
  <si>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</si>
  <si>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</si>
  <si>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</si>
  <si>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</si>
  <si>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</si>
  <si>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</si>
  <si>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</si>
  <si>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</si>
  <si>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</si>
  <si>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</si>
  <si>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</si>
  <si>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</si>
  <si>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</si>
  <si>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</si>
  <si>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</si>
  <si>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</si>
  <si>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</si>
  <si>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</si>
  <si>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</si>
  <si>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</si>
  <si>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</si>
  <si>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</si>
  <si>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</si>
  <si>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</si>
  <si>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</si>
  <si>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</si>
  <si>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</si>
  <si>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</si>
  <si>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</si>
  <si>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</si>
  <si>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</si>
  <si>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</si>
  <si>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Rail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</si>
</sst>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B23" sqref="B23"/>
    </sheetView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4" spans="1:2">
      <c r="A74" s="1" t="s">
        <v>35</v>
      </c>
    </row>
    <row r="75" spans="1:2">
      <c r="A75">
        <v>1.2969999999999999</v>
      </c>
      <c r="B75" t="s">
        <v>36</v>
      </c>
    </row>
    <row r="76" spans="1:2">
      <c r="A76">
        <v>0.9143273584567535</v>
      </c>
      <c r="B76" t="s">
        <v>37</v>
      </c>
    </row>
    <row r="77" spans="1:2">
      <c r="A77">
        <v>0.95661376543184151</v>
      </c>
      <c r="B77" t="s">
        <v>53</v>
      </c>
    </row>
    <row r="78" spans="1:2">
      <c r="A78">
        <v>0.93665959530026111</v>
      </c>
      <c r="B78" t="s">
        <v>73</v>
      </c>
    </row>
    <row r="79" spans="1:2">
      <c r="A79">
        <v>1.0663762232760343</v>
      </c>
      <c r="B79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1"/>
  <sheetViews>
    <sheetView topLeftCell="A31" workbookViewId="0">
      <selection activeCell="B58" sqref="B58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B18/About!$A$75*About!$A$76</f>
        <v>656.31362430473212</v>
      </c>
      <c r="C20" t="s">
        <v>38</v>
      </c>
    </row>
    <row r="21" spans="1:4">
      <c r="A21" t="s">
        <v>22</v>
      </c>
      <c r="B21" s="12">
        <f>B19/About!$A$75*About!$A$76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B31*About!$A$77</f>
        <v>2482.986689554888</v>
      </c>
      <c r="C33" t="s">
        <v>38</v>
      </c>
    </row>
    <row r="34" spans="1:4">
      <c r="A34" t="s">
        <v>22</v>
      </c>
      <c r="B34" s="13">
        <f>B32*About!$A$77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B37*About!$A$78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B53*About!$A$79</f>
        <v>3332119.6733545554</v>
      </c>
      <c r="C55" t="s">
        <v>38</v>
      </c>
    </row>
    <row r="56" spans="1:4">
      <c r="A56" t="s">
        <v>95</v>
      </c>
      <c r="B56" s="17">
        <f>B54*About!$A$79</f>
        <v>2434118.0622207024</v>
      </c>
      <c r="C56" t="s">
        <v>38</v>
      </c>
    </row>
    <row r="57" spans="1:4">
      <c r="B57" s="17"/>
    </row>
    <row r="58" spans="1:4">
      <c r="A58" t="s">
        <v>140</v>
      </c>
      <c r="B58" s="19">
        <v>10</v>
      </c>
    </row>
    <row r="59" spans="1:4">
      <c r="B59" s="13"/>
    </row>
    <row r="60" spans="1:4">
      <c r="A60" s="2" t="s">
        <v>70</v>
      </c>
      <c r="B60" s="18"/>
      <c r="C60" s="11"/>
    </row>
    <row r="61" spans="1:4">
      <c r="A61" t="s">
        <v>56</v>
      </c>
      <c r="B61" s="17">
        <v>1000</v>
      </c>
      <c r="C61" t="s">
        <v>74</v>
      </c>
    </row>
    <row r="62" spans="1:4">
      <c r="B62" s="17">
        <f>B61*About!A76</f>
        <v>914.32735845675347</v>
      </c>
      <c r="C62" t="s">
        <v>38</v>
      </c>
    </row>
    <row r="63" spans="1:4">
      <c r="A63" t="s">
        <v>75</v>
      </c>
      <c r="B63" s="13"/>
    </row>
    <row r="64" spans="1:4">
      <c r="A64" t="s">
        <v>76</v>
      </c>
      <c r="B64" s="13"/>
    </row>
    <row r="65" spans="1:4">
      <c r="A65" t="s">
        <v>77</v>
      </c>
      <c r="B65" s="13"/>
    </row>
    <row r="66" spans="1:4">
      <c r="A66" t="s">
        <v>78</v>
      </c>
      <c r="B66" s="13"/>
    </row>
    <row r="67" spans="1:4">
      <c r="A67" s="9" t="s">
        <v>79</v>
      </c>
      <c r="B67" s="13"/>
    </row>
    <row r="68" spans="1:4">
      <c r="A68" t="s">
        <v>80</v>
      </c>
      <c r="B68" s="13"/>
    </row>
    <row r="70" spans="1:4">
      <c r="A70" s="2" t="s">
        <v>6</v>
      </c>
      <c r="B70" s="11"/>
      <c r="C70" s="11"/>
    </row>
    <row r="71" spans="1:4">
      <c r="A71" s="1" t="s">
        <v>110</v>
      </c>
    </row>
    <row r="72" spans="1:4">
      <c r="A72" t="s">
        <v>111</v>
      </c>
      <c r="B72" s="17">
        <v>1695890</v>
      </c>
      <c r="C72" t="s">
        <v>38</v>
      </c>
    </row>
    <row r="74" spans="1:4">
      <c r="A74" s="1" t="s">
        <v>117</v>
      </c>
    </row>
    <row r="75" spans="1:4">
      <c r="A75" s="14" t="s">
        <v>118</v>
      </c>
    </row>
    <row r="76" spans="1:4">
      <c r="A76" s="14" t="s">
        <v>119</v>
      </c>
    </row>
    <row r="77" spans="1:4">
      <c r="A77" s="14" t="s">
        <v>120</v>
      </c>
    </row>
    <row r="78" spans="1:4">
      <c r="A78" t="s">
        <v>111</v>
      </c>
      <c r="B78" s="25">
        <v>0.1</v>
      </c>
      <c r="C78" t="s">
        <v>121</v>
      </c>
    </row>
    <row r="79" spans="1:4">
      <c r="A79" s="14" t="s">
        <v>122</v>
      </c>
      <c r="B79" s="10">
        <v>30000</v>
      </c>
      <c r="C79" t="s">
        <v>123</v>
      </c>
      <c r="D79" s="14" t="s">
        <v>124</v>
      </c>
    </row>
    <row r="80" spans="1:4">
      <c r="A80" t="s">
        <v>111</v>
      </c>
      <c r="B80" s="10">
        <f>B78*B79</f>
        <v>3000</v>
      </c>
      <c r="C80" t="s">
        <v>38</v>
      </c>
    </row>
    <row r="85" spans="1:3">
      <c r="A85" s="15" t="s">
        <v>54</v>
      </c>
      <c r="B85" s="16"/>
      <c r="C85" s="16"/>
    </row>
    <row r="86" spans="1:3">
      <c r="B86" s="1" t="s">
        <v>20</v>
      </c>
      <c r="C86" s="1" t="s">
        <v>109</v>
      </c>
    </row>
    <row r="87" spans="1:3">
      <c r="A87" s="1" t="s">
        <v>2</v>
      </c>
      <c r="B87" s="20">
        <f>B20</f>
        <v>656.31362430473212</v>
      </c>
      <c r="C87" s="20">
        <f>B21</f>
        <v>344.72326776048766</v>
      </c>
    </row>
    <row r="88" spans="1:3">
      <c r="A88" s="1" t="s">
        <v>3</v>
      </c>
      <c r="B88" s="20">
        <f>B33</f>
        <v>2482.986689554888</v>
      </c>
      <c r="C88" s="20">
        <f>B34</f>
        <v>1950.9181132216977</v>
      </c>
    </row>
    <row r="89" spans="1:3">
      <c r="A89" s="1" t="s">
        <v>4</v>
      </c>
      <c r="B89" s="20">
        <f>B41</f>
        <v>2279318.9754813975</v>
      </c>
      <c r="C89" t="e">
        <f>NA()</f>
        <v>#N/A</v>
      </c>
    </row>
    <row r="90" spans="1:3">
      <c r="A90" s="1" t="s">
        <v>5</v>
      </c>
      <c r="B90" s="20">
        <f>B55</f>
        <v>3332119.6733545554</v>
      </c>
      <c r="C90" s="20">
        <f>B56</f>
        <v>2434118.0622207024</v>
      </c>
    </row>
    <row r="91" spans="1:3">
      <c r="A91" s="1" t="s">
        <v>6</v>
      </c>
      <c r="B91" s="20">
        <f>B80</f>
        <v>3000</v>
      </c>
      <c r="C91" t="e">
        <f>NA()</f>
        <v>#N/A</v>
      </c>
    </row>
    <row r="92" spans="1:3">
      <c r="A92" s="1" t="s">
        <v>7</v>
      </c>
      <c r="B92" s="20">
        <f>B62</f>
        <v>914.32735845675347</v>
      </c>
      <c r="C92" s="21">
        <f>B92*(C87/B87)</f>
        <v>480.24283381885334</v>
      </c>
    </row>
    <row r="94" spans="1:3">
      <c r="A94" s="15" t="s">
        <v>55</v>
      </c>
      <c r="B94" s="16"/>
      <c r="C94" s="16"/>
    </row>
    <row r="95" spans="1:3">
      <c r="B95" s="1" t="s">
        <v>20</v>
      </c>
      <c r="C95" s="1" t="s">
        <v>109</v>
      </c>
    </row>
    <row r="96" spans="1:3">
      <c r="A96" s="1" t="s">
        <v>2</v>
      </c>
      <c r="B96" s="20">
        <f>B87</f>
        <v>656.31362430473212</v>
      </c>
      <c r="C96" s="20">
        <f>C87</f>
        <v>344.72326776048766</v>
      </c>
    </row>
    <row r="97" spans="1:3">
      <c r="A97" s="1" t="s">
        <v>3</v>
      </c>
      <c r="B97" s="20">
        <f>B24</f>
        <v>15000</v>
      </c>
      <c r="C97" s="21">
        <f>B97*(C88/B88)</f>
        <v>11785.714285714286</v>
      </c>
    </row>
    <row r="98" spans="1:3">
      <c r="A98" s="1" t="s">
        <v>4</v>
      </c>
      <c r="B98" s="20">
        <f>B89</f>
        <v>2279318.9754813975</v>
      </c>
      <c r="C98" t="e">
        <f>NA()</f>
        <v>#N/A</v>
      </c>
    </row>
    <row r="99" spans="1:3">
      <c r="A99" s="1" t="s">
        <v>5</v>
      </c>
      <c r="B99" s="20">
        <f>B55</f>
        <v>3332119.6733545554</v>
      </c>
      <c r="C99" s="20">
        <f>B56</f>
        <v>2434118.0622207024</v>
      </c>
    </row>
    <row r="100" spans="1:3">
      <c r="A100" s="1" t="s">
        <v>6</v>
      </c>
      <c r="B100" s="20">
        <f>B72</f>
        <v>1695890</v>
      </c>
      <c r="C100" t="e">
        <f>NA()</f>
        <v>#N/A</v>
      </c>
    </row>
    <row r="101" spans="1:3">
      <c r="A101" s="1" t="s">
        <v>7</v>
      </c>
      <c r="B101" t="e">
        <f>NA()</f>
        <v>#N/A</v>
      </c>
      <c r="C101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7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H6" sqref="H6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Data'!$C87</f>
        <v>344.72326776048766</v>
      </c>
      <c r="C2" s="5">
        <f>'Cost Data'!$B87</f>
        <v>656.31362430473212</v>
      </c>
      <c r="D2" s="5">
        <f>'Cost Data'!$B87</f>
        <v>656.31362430473212</v>
      </c>
      <c r="E2" s="5">
        <f>'Cost Data'!$B87</f>
        <v>656.31362430473212</v>
      </c>
      <c r="F2" s="5">
        <f>'Cost Data'!$B87</f>
        <v>656.31362430473212</v>
      </c>
      <c r="G2" s="5">
        <f>'Cost Data'!$B87</f>
        <v>656.31362430473212</v>
      </c>
      <c r="H2" s="5">
        <f>'Cost Data'!$C87</f>
        <v>344.72326776048766</v>
      </c>
    </row>
    <row r="3" spans="1:8">
      <c r="A3" s="1" t="s">
        <v>3</v>
      </c>
      <c r="B3" s="5">
        <f>'Cost Data'!$C88</f>
        <v>1950.9181132216977</v>
      </c>
      <c r="C3" s="5">
        <f>'Cost Data'!$B88</f>
        <v>2482.986689554888</v>
      </c>
      <c r="D3" s="5">
        <f>'Cost Data'!$B88</f>
        <v>2482.986689554888</v>
      </c>
      <c r="E3" s="5">
        <f>'Cost Data'!$B88</f>
        <v>2482.986689554888</v>
      </c>
      <c r="F3" s="5">
        <f>'Cost Data'!$B88</f>
        <v>2482.986689554888</v>
      </c>
      <c r="G3" s="5">
        <f>'Cost Data'!$B88</f>
        <v>2482.986689554888</v>
      </c>
      <c r="H3" s="5">
        <f>'Cost Data'!$C88</f>
        <v>1950.9181132216977</v>
      </c>
    </row>
    <row r="4" spans="1:8">
      <c r="A4" s="1" t="s">
        <v>4</v>
      </c>
      <c r="B4" s="26">
        <v>0</v>
      </c>
      <c r="C4" s="5">
        <f>'Cost Data'!$B89</f>
        <v>2279318.9754813975</v>
      </c>
      <c r="D4" s="5">
        <f>'Cost Data'!$B89</f>
        <v>2279318.9754813975</v>
      </c>
      <c r="E4" s="5">
        <f>'Cost Data'!$B89</f>
        <v>2279318.9754813975</v>
      </c>
      <c r="F4" s="5">
        <f>'Cost Data'!$B89</f>
        <v>2279318.9754813975</v>
      </c>
      <c r="G4" s="5">
        <f>'Cost Data'!$B89</f>
        <v>2279318.9754813975</v>
      </c>
      <c r="H4" s="26">
        <v>0</v>
      </c>
    </row>
    <row r="5" spans="1:8">
      <c r="A5" s="1" t="s">
        <v>5</v>
      </c>
      <c r="B5" s="5">
        <f>'Cost Data'!$C90/'Cost Data'!$B$58</f>
        <v>243411.80622207024</v>
      </c>
      <c r="C5" s="5">
        <f>'Cost Data'!$B90/'Cost Data'!$B$58</f>
        <v>333211.96733545553</v>
      </c>
      <c r="D5" s="5">
        <f>'Cost Data'!$B90/'Cost Data'!$B$58</f>
        <v>333211.96733545553</v>
      </c>
      <c r="E5" s="5">
        <f>'Cost Data'!$B90/'Cost Data'!$B$58</f>
        <v>333211.96733545553</v>
      </c>
      <c r="F5" s="5">
        <f>'Cost Data'!$B90/'Cost Data'!$B$58</f>
        <v>333211.96733545553</v>
      </c>
      <c r="G5" s="5">
        <f>'Cost Data'!$B90/'Cost Data'!$B$58</f>
        <v>333211.96733545553</v>
      </c>
      <c r="H5" s="5">
        <f>'Cost Data'!$C90/'Cost Data'!$B$58</f>
        <v>243411.80622207024</v>
      </c>
    </row>
    <row r="6" spans="1:8">
      <c r="A6" s="1" t="s">
        <v>6</v>
      </c>
      <c r="B6" s="26">
        <v>0</v>
      </c>
      <c r="C6" s="5">
        <f>'Cost Data'!$B91</f>
        <v>3000</v>
      </c>
      <c r="D6" s="5">
        <f>'Cost Data'!$B91</f>
        <v>3000</v>
      </c>
      <c r="E6" s="5">
        <f>'Cost Data'!$B91</f>
        <v>3000</v>
      </c>
      <c r="F6" s="5">
        <f>'Cost Data'!$B91</f>
        <v>3000</v>
      </c>
      <c r="G6" s="5">
        <f>'Cost Data'!$B91</f>
        <v>3000</v>
      </c>
      <c r="H6" s="26">
        <v>0</v>
      </c>
    </row>
    <row r="7" spans="1:8">
      <c r="A7" s="1" t="s">
        <v>7</v>
      </c>
      <c r="B7" s="5">
        <f>'Cost Data'!$C92</f>
        <v>480.24283381885334</v>
      </c>
      <c r="C7" s="5">
        <f>'Cost Data'!$B92</f>
        <v>914.32735845675347</v>
      </c>
      <c r="D7" s="5">
        <f>'Cost Data'!$B92</f>
        <v>914.32735845675347</v>
      </c>
      <c r="E7" s="5">
        <f>'Cost Data'!$B92</f>
        <v>914.32735845675347</v>
      </c>
      <c r="F7" s="5">
        <f>'Cost Data'!$B92</f>
        <v>914.32735845675347</v>
      </c>
      <c r="G7" s="5">
        <f>'Cost Data'!$B92</f>
        <v>914.32735845675347</v>
      </c>
      <c r="H7" s="5">
        <f>'Cost Data'!$C92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>
      <selection activeCell="B4" sqref="A1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Data'!$C96</f>
        <v>344.72326776048766</v>
      </c>
      <c r="C2" s="6">
        <f>'Cost Data'!$B96</f>
        <v>656.31362430473212</v>
      </c>
      <c r="D2" s="6">
        <f>'Cost Data'!$B96</f>
        <v>656.31362430473212</v>
      </c>
      <c r="E2" s="6">
        <f>'Cost Data'!$B96</f>
        <v>656.31362430473212</v>
      </c>
      <c r="F2" s="6">
        <f>'Cost Data'!$B96</f>
        <v>656.31362430473212</v>
      </c>
      <c r="G2" s="6">
        <f>'Cost Data'!$B96</f>
        <v>656.31362430473212</v>
      </c>
      <c r="H2" s="6">
        <f>'Cost Data'!$C96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Data'!$B97</f>
        <v>15000</v>
      </c>
      <c r="D3" s="6">
        <f>'Cost Data'!$B97</f>
        <v>15000</v>
      </c>
      <c r="E3" s="6">
        <f>'Cost Data'!$B97</f>
        <v>15000</v>
      </c>
      <c r="F3" s="6">
        <f>'Cost Data'!$B97</f>
        <v>15000</v>
      </c>
      <c r="G3" s="6">
        <f>'Cost Data'!$B97</f>
        <v>15000</v>
      </c>
      <c r="H3" s="6">
        <f>'Cost Data'!$C97</f>
        <v>11785.714285714286</v>
      </c>
    </row>
    <row r="4" spans="1:8">
      <c r="A4" s="1" t="s">
        <v>4</v>
      </c>
      <c r="B4" s="26">
        <v>0</v>
      </c>
      <c r="C4" s="6">
        <f>'Cost Data'!$B98</f>
        <v>2279318.9754813975</v>
      </c>
      <c r="D4" s="6">
        <f>'Cost Data'!$B98</f>
        <v>2279318.9754813975</v>
      </c>
      <c r="E4" s="6">
        <f>'Cost Data'!$B98</f>
        <v>2279318.9754813975</v>
      </c>
      <c r="F4" s="6">
        <f>'Cost Data'!$B98</f>
        <v>2279318.9754813975</v>
      </c>
      <c r="G4" s="6">
        <f>'Cost Data'!$B98</f>
        <v>2279318.9754813975</v>
      </c>
      <c r="H4" s="26">
        <v>0</v>
      </c>
    </row>
    <row r="5" spans="1:8">
      <c r="A5" s="1" t="s">
        <v>5</v>
      </c>
      <c r="B5" s="6">
        <f>'Cost Data'!$C99</f>
        <v>2434118.0622207024</v>
      </c>
      <c r="C5" s="6">
        <f>'Cost Data'!$B99</f>
        <v>3332119.6733545554</v>
      </c>
      <c r="D5" s="6">
        <f>'Cost Data'!$B99</f>
        <v>3332119.6733545554</v>
      </c>
      <c r="E5" s="6">
        <f>'Cost Data'!$B99</f>
        <v>3332119.6733545554</v>
      </c>
      <c r="F5" s="6">
        <f>'Cost Data'!$B99</f>
        <v>3332119.6733545554</v>
      </c>
      <c r="G5" s="6">
        <f>'Cost Data'!$B99</f>
        <v>3332119.6733545554</v>
      </c>
      <c r="H5" s="6">
        <f>'Cost Data'!$C99</f>
        <v>2434118.0622207024</v>
      </c>
    </row>
    <row r="6" spans="1:8">
      <c r="A6" s="1" t="s">
        <v>6</v>
      </c>
      <c r="B6" s="26">
        <v>0</v>
      </c>
      <c r="C6" s="6">
        <f>'Cost Data'!$B100</f>
        <v>1695890</v>
      </c>
      <c r="D6" s="6">
        <f>'Cost Data'!$B100</f>
        <v>1695890</v>
      </c>
      <c r="E6" s="6">
        <f>'Cost Data'!$B100</f>
        <v>1695890</v>
      </c>
      <c r="F6" s="6">
        <f>'Cost Data'!$B100</f>
        <v>1695890</v>
      </c>
      <c r="G6" s="6">
        <f>'Cost Data'!$B100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2022-01-12T22:34:53Z</dcterms:modified>
</cp:coreProperties>
</file>