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45A155BF-E93A-4B31-A0A0-8921A3717F48}"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PolicyLevers!$A$1:$R$1218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219" i="1" l="1"/>
  <c r="Q1219" i="1"/>
  <c r="P1219" i="1"/>
  <c r="O1219" i="1"/>
  <c r="N1219" i="1"/>
  <c r="M1219" i="1"/>
  <c r="L1219" i="1"/>
  <c r="K1219" i="1"/>
  <c r="J1219" i="1"/>
  <c r="B1219" i="1"/>
  <c r="A1219" i="1"/>
  <c r="A335" i="1"/>
  <c r="C335" i="1"/>
  <c r="B335" i="1" s="1"/>
  <c r="J335" i="1"/>
  <c r="N335" i="1"/>
  <c r="O335" i="1"/>
  <c r="Q335" i="1"/>
  <c r="R335" i="1"/>
  <c r="Q334" i="1"/>
  <c r="C333" i="1"/>
  <c r="A333" i="1" s="1"/>
  <c r="C334" i="1"/>
  <c r="A334" i="1" s="1"/>
  <c r="J342" i="1"/>
  <c r="K342" i="1"/>
  <c r="L342" i="1"/>
  <c r="M342" i="1"/>
  <c r="N342" i="1"/>
  <c r="O342" i="1"/>
  <c r="P342" i="1"/>
  <c r="Q342" i="1"/>
  <c r="R342" i="1"/>
  <c r="J343" i="1"/>
  <c r="K343" i="1"/>
  <c r="L343" i="1"/>
  <c r="M343" i="1"/>
  <c r="N343" i="1"/>
  <c r="O343" i="1"/>
  <c r="P343" i="1"/>
  <c r="Q343" i="1"/>
  <c r="R343" i="1"/>
  <c r="J344" i="1"/>
  <c r="K344" i="1"/>
  <c r="L344" i="1"/>
  <c r="M344" i="1"/>
  <c r="N344" i="1"/>
  <c r="O344" i="1"/>
  <c r="P344" i="1"/>
  <c r="Q344" i="1"/>
  <c r="R344" i="1"/>
  <c r="J345" i="1"/>
  <c r="K345" i="1"/>
  <c r="L345" i="1"/>
  <c r="M345" i="1"/>
  <c r="N345" i="1"/>
  <c r="O345" i="1"/>
  <c r="P345" i="1"/>
  <c r="Q345" i="1"/>
  <c r="R345" i="1"/>
  <c r="J346" i="1"/>
  <c r="K346" i="1"/>
  <c r="L346" i="1"/>
  <c r="M346" i="1"/>
  <c r="N346" i="1"/>
  <c r="O346" i="1"/>
  <c r="P346" i="1"/>
  <c r="Q346" i="1"/>
  <c r="R346" i="1"/>
  <c r="J347" i="1"/>
  <c r="K347" i="1"/>
  <c r="L347" i="1"/>
  <c r="M347" i="1"/>
  <c r="N347" i="1"/>
  <c r="O347" i="1"/>
  <c r="P347" i="1"/>
  <c r="Q347" i="1"/>
  <c r="R347" i="1"/>
  <c r="J348" i="1"/>
  <c r="K348" i="1"/>
  <c r="L348" i="1"/>
  <c r="M348" i="1"/>
  <c r="N348" i="1"/>
  <c r="O348" i="1"/>
  <c r="P348" i="1"/>
  <c r="Q348" i="1"/>
  <c r="R348" i="1"/>
  <c r="J349" i="1"/>
  <c r="K349" i="1"/>
  <c r="L349" i="1"/>
  <c r="M349" i="1"/>
  <c r="N349" i="1"/>
  <c r="O349" i="1"/>
  <c r="P349" i="1"/>
  <c r="Q349" i="1"/>
  <c r="R349" i="1"/>
  <c r="J350" i="1"/>
  <c r="K350" i="1"/>
  <c r="L350" i="1"/>
  <c r="M350" i="1"/>
  <c r="N350" i="1"/>
  <c r="O350" i="1"/>
  <c r="P350" i="1"/>
  <c r="Q350" i="1"/>
  <c r="R350" i="1"/>
  <c r="J351" i="1"/>
  <c r="K351" i="1"/>
  <c r="L351" i="1"/>
  <c r="M351" i="1"/>
  <c r="N351" i="1"/>
  <c r="O351" i="1"/>
  <c r="P351" i="1"/>
  <c r="Q351" i="1"/>
  <c r="R351" i="1"/>
  <c r="J352" i="1"/>
  <c r="K352" i="1"/>
  <c r="L352" i="1"/>
  <c r="M352" i="1"/>
  <c r="N352" i="1"/>
  <c r="O352" i="1"/>
  <c r="P352" i="1"/>
  <c r="Q352" i="1"/>
  <c r="R352" i="1"/>
  <c r="J353" i="1"/>
  <c r="K353" i="1"/>
  <c r="L353" i="1"/>
  <c r="M353" i="1"/>
  <c r="N353" i="1"/>
  <c r="O353" i="1"/>
  <c r="P353" i="1"/>
  <c r="Q353" i="1"/>
  <c r="R353" i="1"/>
  <c r="J354" i="1"/>
  <c r="K354" i="1"/>
  <c r="L354" i="1"/>
  <c r="M354" i="1"/>
  <c r="N354" i="1"/>
  <c r="O354" i="1"/>
  <c r="P354" i="1"/>
  <c r="Q354" i="1"/>
  <c r="R354" i="1"/>
  <c r="J355" i="1"/>
  <c r="K355" i="1"/>
  <c r="L355" i="1"/>
  <c r="M355" i="1"/>
  <c r="N355" i="1"/>
  <c r="O355" i="1"/>
  <c r="P355" i="1"/>
  <c r="Q355" i="1"/>
  <c r="R355" i="1"/>
  <c r="J356" i="1"/>
  <c r="K356" i="1"/>
  <c r="L356" i="1"/>
  <c r="M356" i="1"/>
  <c r="N356" i="1"/>
  <c r="O356" i="1"/>
  <c r="P356" i="1"/>
  <c r="Q356" i="1"/>
  <c r="R356" i="1"/>
  <c r="J357" i="1"/>
  <c r="K357" i="1"/>
  <c r="L357" i="1"/>
  <c r="M357" i="1"/>
  <c r="N357" i="1"/>
  <c r="O357" i="1"/>
  <c r="P357" i="1"/>
  <c r="Q357" i="1"/>
  <c r="R357" i="1"/>
  <c r="J358" i="1"/>
  <c r="K358" i="1"/>
  <c r="L358" i="1"/>
  <c r="M358" i="1"/>
  <c r="N358" i="1"/>
  <c r="O358" i="1"/>
  <c r="P358" i="1"/>
  <c r="Q358" i="1"/>
  <c r="R358" i="1"/>
  <c r="J359" i="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65" i="1"/>
  <c r="K365" i="1"/>
  <c r="L365" i="1"/>
  <c r="M365" i="1"/>
  <c r="N365" i="1"/>
  <c r="O365" i="1"/>
  <c r="P365" i="1"/>
  <c r="Q365" i="1"/>
  <c r="R365" i="1"/>
  <c r="J366" i="1"/>
  <c r="K366" i="1"/>
  <c r="L366" i="1"/>
  <c r="M366" i="1"/>
  <c r="N366" i="1"/>
  <c r="O366" i="1"/>
  <c r="P366" i="1"/>
  <c r="Q366" i="1"/>
  <c r="R366"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M335" i="1" l="1"/>
  <c r="L335" i="1"/>
  <c r="K335" i="1"/>
  <c r="P335" i="1"/>
  <c r="P334" i="1"/>
  <c r="O334" i="1"/>
  <c r="N334" i="1"/>
  <c r="N333" i="1"/>
  <c r="M334" i="1"/>
  <c r="L334" i="1"/>
  <c r="K334" i="1"/>
  <c r="R334" i="1"/>
  <c r="J334" i="1"/>
  <c r="B334" i="1"/>
  <c r="B333" i="1"/>
  <c r="R333" i="1"/>
  <c r="M333" i="1"/>
  <c r="L333" i="1"/>
  <c r="K333" i="1"/>
  <c r="J333" i="1"/>
  <c r="P333" i="1"/>
  <c r="Q333" i="1"/>
  <c r="O333" i="1"/>
  <c r="N341" i="1" l="1"/>
  <c r="O341"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74" i="1"/>
  <c r="K974" i="1"/>
  <c r="L974" i="1"/>
  <c r="M974" i="1"/>
  <c r="N974" i="1"/>
  <c r="O974" i="1"/>
  <c r="P974" i="1"/>
  <c r="Q974" i="1"/>
  <c r="R974" i="1"/>
  <c r="A974" i="1"/>
  <c r="B974"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0" i="1"/>
  <c r="B380" i="1"/>
  <c r="A405" i="1"/>
  <c r="B405" i="1"/>
  <c r="A455" i="1"/>
  <c r="B455" i="1"/>
  <c r="A456" i="1"/>
  <c r="B456" i="1"/>
  <c r="A457" i="1"/>
  <c r="B457" i="1"/>
  <c r="A713" i="1"/>
  <c r="B713" i="1"/>
  <c r="A712" i="1"/>
  <c r="B712" i="1"/>
  <c r="A458" i="1"/>
  <c r="B458" i="1"/>
  <c r="A708" i="1"/>
  <c r="B708" i="1"/>
  <c r="A709" i="1"/>
  <c r="B709" i="1"/>
  <c r="A710" i="1"/>
  <c r="B710" i="1"/>
  <c r="A711" i="1"/>
  <c r="B711" i="1"/>
  <c r="A963" i="1"/>
  <c r="B963" i="1"/>
  <c r="A966" i="1"/>
  <c r="B966" i="1"/>
  <c r="A970" i="1"/>
  <c r="B970" i="1"/>
  <c r="A975" i="1"/>
  <c r="B975" i="1"/>
  <c r="A984" i="1"/>
  <c r="B984" i="1"/>
  <c r="A985" i="1"/>
  <c r="B985" i="1"/>
  <c r="A986" i="1"/>
  <c r="B986" i="1"/>
  <c r="A987" i="1"/>
  <c r="B987" i="1"/>
  <c r="A988" i="1"/>
  <c r="B988" i="1"/>
  <c r="A989" i="1"/>
  <c r="B989" i="1"/>
  <c r="A990" i="1"/>
  <c r="B990" i="1"/>
  <c r="A991" i="1"/>
  <c r="B991" i="1"/>
  <c r="A992" i="1"/>
  <c r="B992" i="1"/>
  <c r="A993" i="1"/>
  <c r="B993" i="1"/>
  <c r="A994" i="1"/>
  <c r="B994" i="1"/>
  <c r="A995" i="1"/>
  <c r="B995" i="1"/>
  <c r="A996" i="1"/>
  <c r="B996" i="1"/>
  <c r="A1002" i="1"/>
  <c r="B1002" i="1"/>
  <c r="A1023" i="1"/>
  <c r="B1023" i="1"/>
  <c r="A1024" i="1"/>
  <c r="B1024" i="1"/>
  <c r="A1025" i="1"/>
  <c r="B1025" i="1"/>
  <c r="A1028" i="1"/>
  <c r="B1028" i="1"/>
  <c r="A1040" i="1"/>
  <c r="B1040" i="1"/>
  <c r="A1055" i="1"/>
  <c r="B1055" i="1"/>
  <c r="A1072" i="1"/>
  <c r="B1072" i="1"/>
  <c r="A1122" i="1"/>
  <c r="B1122" i="1"/>
  <c r="A1123" i="1"/>
  <c r="B1123" i="1"/>
  <c r="A1173" i="1"/>
  <c r="B1173" i="1"/>
  <c r="A1174" i="1"/>
  <c r="B1174" i="1"/>
  <c r="A1179" i="1"/>
  <c r="B1179" i="1"/>
  <c r="A1184" i="1"/>
  <c r="B1184" i="1"/>
  <c r="A1189" i="1"/>
  <c r="B1189" i="1"/>
  <c r="A1194" i="1"/>
  <c r="B1194" i="1"/>
  <c r="A1199" i="1"/>
  <c r="B1199" i="1"/>
  <c r="A1204" i="1"/>
  <c r="B1204" i="1"/>
  <c r="A1209" i="1"/>
  <c r="B1209" i="1"/>
  <c r="A1214" i="1"/>
  <c r="B121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P341" i="1"/>
  <c r="Q341" i="1"/>
  <c r="R341" i="1"/>
  <c r="J380" i="1"/>
  <c r="K380" i="1"/>
  <c r="L380" i="1"/>
  <c r="M380" i="1"/>
  <c r="N380" i="1"/>
  <c r="O380" i="1"/>
  <c r="P380" i="1"/>
  <c r="Q380" i="1"/>
  <c r="R380" i="1"/>
  <c r="J405" i="1"/>
  <c r="K405" i="1"/>
  <c r="L405" i="1"/>
  <c r="M405" i="1"/>
  <c r="N405" i="1"/>
  <c r="O405" i="1"/>
  <c r="P405" i="1"/>
  <c r="Q405" i="1"/>
  <c r="R405" i="1"/>
  <c r="J455" i="1"/>
  <c r="K455" i="1"/>
  <c r="L455" i="1"/>
  <c r="M455" i="1"/>
  <c r="N455" i="1"/>
  <c r="O455" i="1"/>
  <c r="P455" i="1"/>
  <c r="Q455" i="1"/>
  <c r="R455" i="1"/>
  <c r="J456" i="1"/>
  <c r="K456" i="1"/>
  <c r="L456" i="1"/>
  <c r="M456" i="1"/>
  <c r="N456" i="1"/>
  <c r="O456" i="1"/>
  <c r="P456" i="1"/>
  <c r="Q456" i="1"/>
  <c r="R456" i="1"/>
  <c r="J457" i="1"/>
  <c r="K457" i="1"/>
  <c r="L457" i="1"/>
  <c r="M457" i="1"/>
  <c r="N457" i="1"/>
  <c r="O457" i="1"/>
  <c r="P457" i="1"/>
  <c r="Q457" i="1"/>
  <c r="R457" i="1"/>
  <c r="J713" i="1"/>
  <c r="K713" i="1"/>
  <c r="L713" i="1"/>
  <c r="M713" i="1"/>
  <c r="N713" i="1"/>
  <c r="O713" i="1"/>
  <c r="P713" i="1"/>
  <c r="Q713" i="1"/>
  <c r="R713" i="1"/>
  <c r="J712" i="1"/>
  <c r="K712" i="1"/>
  <c r="L712" i="1"/>
  <c r="M712" i="1"/>
  <c r="N712" i="1"/>
  <c r="O712" i="1"/>
  <c r="P712" i="1"/>
  <c r="Q712" i="1"/>
  <c r="R712" i="1"/>
  <c r="J458" i="1"/>
  <c r="K458" i="1"/>
  <c r="L458" i="1"/>
  <c r="M458" i="1"/>
  <c r="N458" i="1"/>
  <c r="O458" i="1"/>
  <c r="P458" i="1"/>
  <c r="Q458" i="1"/>
  <c r="R458" i="1"/>
  <c r="J708" i="1"/>
  <c r="K708" i="1"/>
  <c r="L708" i="1"/>
  <c r="M708" i="1"/>
  <c r="N708" i="1"/>
  <c r="O708" i="1"/>
  <c r="P708" i="1"/>
  <c r="Q708" i="1"/>
  <c r="R708" i="1"/>
  <c r="J709" i="1"/>
  <c r="K709" i="1"/>
  <c r="L709" i="1"/>
  <c r="M709" i="1"/>
  <c r="N709" i="1"/>
  <c r="O709" i="1"/>
  <c r="P709" i="1"/>
  <c r="Q709" i="1"/>
  <c r="R709" i="1"/>
  <c r="J710" i="1"/>
  <c r="K710" i="1"/>
  <c r="L710" i="1"/>
  <c r="M710" i="1"/>
  <c r="N710" i="1"/>
  <c r="O710" i="1"/>
  <c r="P710" i="1"/>
  <c r="Q710" i="1"/>
  <c r="R710" i="1"/>
  <c r="J711" i="1"/>
  <c r="K711" i="1"/>
  <c r="L711" i="1"/>
  <c r="M711" i="1"/>
  <c r="N711" i="1"/>
  <c r="O711" i="1"/>
  <c r="P711" i="1"/>
  <c r="Q711" i="1"/>
  <c r="R711" i="1"/>
  <c r="J963" i="1"/>
  <c r="K963" i="1"/>
  <c r="L963" i="1"/>
  <c r="M963" i="1"/>
  <c r="N963" i="1"/>
  <c r="O963" i="1"/>
  <c r="P963" i="1"/>
  <c r="Q963" i="1"/>
  <c r="R963" i="1"/>
  <c r="J966" i="1"/>
  <c r="K966" i="1"/>
  <c r="L966" i="1"/>
  <c r="M966" i="1"/>
  <c r="N966" i="1"/>
  <c r="O966" i="1"/>
  <c r="P966" i="1"/>
  <c r="Q966" i="1"/>
  <c r="R966" i="1"/>
  <c r="J970" i="1"/>
  <c r="K970" i="1"/>
  <c r="L970" i="1"/>
  <c r="M970" i="1"/>
  <c r="N970" i="1"/>
  <c r="O970" i="1"/>
  <c r="P970" i="1"/>
  <c r="Q970" i="1"/>
  <c r="R970" i="1"/>
  <c r="J975" i="1"/>
  <c r="K975" i="1"/>
  <c r="L975" i="1"/>
  <c r="M975" i="1"/>
  <c r="N975" i="1"/>
  <c r="O975" i="1"/>
  <c r="P975" i="1"/>
  <c r="Q975" i="1"/>
  <c r="R975" i="1"/>
  <c r="J984" i="1"/>
  <c r="K984" i="1"/>
  <c r="L984" i="1"/>
  <c r="M984" i="1"/>
  <c r="N984" i="1"/>
  <c r="O984" i="1"/>
  <c r="P984" i="1"/>
  <c r="Q984" i="1"/>
  <c r="R984" i="1"/>
  <c r="J985" i="1"/>
  <c r="K985" i="1"/>
  <c r="L985" i="1"/>
  <c r="M985" i="1"/>
  <c r="N985" i="1"/>
  <c r="O985" i="1"/>
  <c r="P985" i="1"/>
  <c r="Q985" i="1"/>
  <c r="R985" i="1"/>
  <c r="J986" i="1"/>
  <c r="K986" i="1"/>
  <c r="L986" i="1"/>
  <c r="M986" i="1"/>
  <c r="N986" i="1"/>
  <c r="O986" i="1"/>
  <c r="P986" i="1"/>
  <c r="Q986" i="1"/>
  <c r="R986" i="1"/>
  <c r="J987" i="1"/>
  <c r="K987" i="1"/>
  <c r="L987" i="1"/>
  <c r="M987" i="1"/>
  <c r="N987" i="1"/>
  <c r="O987" i="1"/>
  <c r="P987" i="1"/>
  <c r="Q987" i="1"/>
  <c r="R987" i="1"/>
  <c r="J988" i="1"/>
  <c r="K988" i="1"/>
  <c r="L988" i="1"/>
  <c r="M988" i="1"/>
  <c r="N988" i="1"/>
  <c r="O988" i="1"/>
  <c r="P988" i="1"/>
  <c r="Q988" i="1"/>
  <c r="R988" i="1"/>
  <c r="J989" i="1"/>
  <c r="K989" i="1"/>
  <c r="L989" i="1"/>
  <c r="M989" i="1"/>
  <c r="N989" i="1"/>
  <c r="O989" i="1"/>
  <c r="P989" i="1"/>
  <c r="Q989" i="1"/>
  <c r="R989" i="1"/>
  <c r="J990" i="1"/>
  <c r="K990" i="1"/>
  <c r="L990" i="1"/>
  <c r="M990" i="1"/>
  <c r="N990" i="1"/>
  <c r="O990" i="1"/>
  <c r="P990" i="1"/>
  <c r="Q990" i="1"/>
  <c r="R990" i="1"/>
  <c r="J991" i="1"/>
  <c r="K991" i="1"/>
  <c r="L991" i="1"/>
  <c r="M991" i="1"/>
  <c r="N991" i="1"/>
  <c r="O991" i="1"/>
  <c r="P991" i="1"/>
  <c r="Q991" i="1"/>
  <c r="R991" i="1"/>
  <c r="J992" i="1"/>
  <c r="K992" i="1"/>
  <c r="L992" i="1"/>
  <c r="M992" i="1"/>
  <c r="N992" i="1"/>
  <c r="O992" i="1"/>
  <c r="P992" i="1"/>
  <c r="Q992" i="1"/>
  <c r="R99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P996" i="1"/>
  <c r="Q996" i="1"/>
  <c r="R996" i="1"/>
  <c r="J1002" i="1"/>
  <c r="K1002" i="1"/>
  <c r="L1002" i="1"/>
  <c r="M1002" i="1"/>
  <c r="N1002" i="1"/>
  <c r="O1002" i="1"/>
  <c r="P1002" i="1"/>
  <c r="Q1002" i="1"/>
  <c r="R100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8" i="1"/>
  <c r="K1028" i="1"/>
  <c r="L1028" i="1"/>
  <c r="M1028" i="1"/>
  <c r="N1028" i="1"/>
  <c r="O1028" i="1"/>
  <c r="P1028" i="1"/>
  <c r="Q1028" i="1"/>
  <c r="R1028" i="1"/>
  <c r="J1040" i="1"/>
  <c r="K1040" i="1"/>
  <c r="L1040" i="1"/>
  <c r="M1040" i="1"/>
  <c r="N1040" i="1"/>
  <c r="O1040" i="1"/>
  <c r="P1040" i="1"/>
  <c r="Q1040" i="1"/>
  <c r="R1040" i="1"/>
  <c r="J1055" i="1"/>
  <c r="K1055" i="1"/>
  <c r="L1055" i="1"/>
  <c r="M1055" i="1"/>
  <c r="N1055" i="1"/>
  <c r="O1055" i="1"/>
  <c r="P1055" i="1"/>
  <c r="Q1055" i="1"/>
  <c r="R1055" i="1"/>
  <c r="J1072" i="1"/>
  <c r="K1072" i="1"/>
  <c r="L1072" i="1"/>
  <c r="M1072" i="1"/>
  <c r="N1072" i="1"/>
  <c r="O1072" i="1"/>
  <c r="P1072" i="1"/>
  <c r="Q1072" i="1"/>
  <c r="R1072" i="1"/>
  <c r="K1078" i="1"/>
  <c r="K1079" i="1"/>
  <c r="K1090" i="1"/>
  <c r="K1115" i="1"/>
  <c r="J1122" i="1"/>
  <c r="K1122" i="1"/>
  <c r="L1122" i="1"/>
  <c r="M1122" i="1"/>
  <c r="N1122" i="1"/>
  <c r="O1122" i="1"/>
  <c r="P1122" i="1"/>
  <c r="Q1122" i="1"/>
  <c r="R1122" i="1"/>
  <c r="J1123" i="1"/>
  <c r="K1123" i="1"/>
  <c r="L1123" i="1"/>
  <c r="M1123" i="1"/>
  <c r="N1123" i="1"/>
  <c r="O1123" i="1"/>
  <c r="P1123" i="1"/>
  <c r="Q1123" i="1"/>
  <c r="R1123" i="1"/>
  <c r="K1129" i="1"/>
  <c r="K1130" i="1"/>
  <c r="K1141" i="1"/>
  <c r="K1166" i="1"/>
  <c r="O1166" i="1"/>
  <c r="J1173" i="1"/>
  <c r="K1173" i="1"/>
  <c r="L1173" i="1"/>
  <c r="M1173" i="1"/>
  <c r="N1173" i="1"/>
  <c r="O1173" i="1"/>
  <c r="P1173" i="1"/>
  <c r="Q1173" i="1"/>
  <c r="R1173" i="1"/>
  <c r="J1174" i="1"/>
  <c r="K1174" i="1"/>
  <c r="L1174" i="1"/>
  <c r="M1174" i="1"/>
  <c r="N1174" i="1"/>
  <c r="O1174" i="1"/>
  <c r="P1174" i="1"/>
  <c r="Q1174" i="1"/>
  <c r="R1174" i="1"/>
  <c r="J1179" i="1"/>
  <c r="K1179" i="1"/>
  <c r="L1179" i="1"/>
  <c r="M1179" i="1"/>
  <c r="N1179" i="1"/>
  <c r="O1179" i="1"/>
  <c r="R1179" i="1"/>
  <c r="J1184" i="1"/>
  <c r="K1184" i="1"/>
  <c r="L1184" i="1"/>
  <c r="M1184" i="1"/>
  <c r="N1184" i="1"/>
  <c r="O1184" i="1"/>
  <c r="Q1184" i="1"/>
  <c r="R1184" i="1"/>
  <c r="J1189" i="1"/>
  <c r="K1189" i="1"/>
  <c r="L1189" i="1"/>
  <c r="M1189" i="1"/>
  <c r="N1189" i="1"/>
  <c r="O1189" i="1"/>
  <c r="R1189" i="1"/>
  <c r="J1194" i="1"/>
  <c r="K1194" i="1"/>
  <c r="L1194" i="1"/>
  <c r="M1194" i="1"/>
  <c r="N1194" i="1"/>
  <c r="O1194" i="1"/>
  <c r="R1194" i="1"/>
  <c r="J1199" i="1"/>
  <c r="K1199" i="1"/>
  <c r="L1199" i="1"/>
  <c r="M1199" i="1"/>
  <c r="N1199" i="1"/>
  <c r="O1199" i="1"/>
  <c r="Q1199" i="1"/>
  <c r="R1199" i="1"/>
  <c r="J1204" i="1"/>
  <c r="K1204" i="1"/>
  <c r="L1204" i="1"/>
  <c r="M1204" i="1"/>
  <c r="N1204" i="1"/>
  <c r="O1204" i="1"/>
  <c r="R1204" i="1"/>
  <c r="J1209" i="1"/>
  <c r="K1209" i="1"/>
  <c r="L1209" i="1"/>
  <c r="M1209" i="1"/>
  <c r="N1209" i="1"/>
  <c r="O1209" i="1"/>
  <c r="Q1209" i="1"/>
  <c r="R1209" i="1"/>
  <c r="J1214" i="1"/>
  <c r="K1214" i="1"/>
  <c r="L1214" i="1"/>
  <c r="M1214" i="1"/>
  <c r="N1214" i="1"/>
  <c r="O1214" i="1"/>
  <c r="P1214" i="1"/>
  <c r="R1214" i="1"/>
  <c r="K2" i="1"/>
  <c r="L2" i="1"/>
  <c r="M2" i="1"/>
  <c r="N2" i="1"/>
  <c r="O2" i="1"/>
  <c r="P2" i="1"/>
  <c r="Q2" i="1"/>
  <c r="R2" i="1"/>
  <c r="J2" i="1"/>
  <c r="B2" i="1"/>
  <c r="A2" i="1"/>
  <c r="K97" i="19"/>
  <c r="Q1214" i="1" s="1"/>
  <c r="K96" i="19"/>
  <c r="K95" i="19"/>
  <c r="Q1204" i="1" s="1"/>
  <c r="K94" i="19"/>
  <c r="K93" i="19"/>
  <c r="Q1194" i="1" s="1"/>
  <c r="K92" i="19"/>
  <c r="Q1189" i="1" s="1"/>
  <c r="K91" i="19"/>
  <c r="K90" i="19"/>
  <c r="Q1179" i="1" s="1"/>
  <c r="P1209" i="1"/>
  <c r="P1204" i="1"/>
  <c r="P1199" i="1"/>
  <c r="P1194" i="1"/>
  <c r="P1189" i="1"/>
  <c r="P1184" i="1"/>
  <c r="P1179" i="1"/>
  <c r="L87" i="19"/>
  <c r="R1166" i="1" s="1"/>
  <c r="K87" i="19"/>
  <c r="Q1166" i="1" s="1"/>
  <c r="P1166" i="1"/>
  <c r="N1166" i="1"/>
  <c r="M1166" i="1"/>
  <c r="L1166" i="1"/>
  <c r="D87" i="19"/>
  <c r="J1166" i="1" s="1"/>
  <c r="L86" i="19"/>
  <c r="R1141" i="1" s="1"/>
  <c r="K86" i="19"/>
  <c r="Q1141" i="1" s="1"/>
  <c r="P1141" i="1"/>
  <c r="O1141" i="1"/>
  <c r="N1141" i="1"/>
  <c r="M1141" i="1"/>
  <c r="L1141" i="1"/>
  <c r="D86" i="19"/>
  <c r="J1141" i="1" s="1"/>
  <c r="L85" i="19"/>
  <c r="R1130" i="1" s="1"/>
  <c r="K85" i="19"/>
  <c r="Q1130" i="1" s="1"/>
  <c r="P1130" i="1"/>
  <c r="O1130" i="1"/>
  <c r="N1130" i="1"/>
  <c r="M1130" i="1"/>
  <c r="L1130" i="1"/>
  <c r="D85" i="19"/>
  <c r="J1130" i="1" s="1"/>
  <c r="L84" i="19"/>
  <c r="R1129" i="1" s="1"/>
  <c r="K84" i="19"/>
  <c r="Q1129" i="1" s="1"/>
  <c r="P1129" i="1"/>
  <c r="O1129" i="1"/>
  <c r="N1129" i="1"/>
  <c r="M1129" i="1"/>
  <c r="L1129" i="1"/>
  <c r="D84" i="19"/>
  <c r="J1129" i="1" s="1"/>
  <c r="B84" i="19"/>
  <c r="B1129" i="1" s="1"/>
  <c r="B85" i="19"/>
  <c r="B1130" i="1" s="1"/>
  <c r="B86" i="19"/>
  <c r="B1141" i="1" s="1"/>
  <c r="B87" i="19"/>
  <c r="B1166" i="1" s="1"/>
  <c r="A85" i="19"/>
  <c r="A1130" i="1" s="1"/>
  <c r="A86" i="19"/>
  <c r="A1141" i="1" s="1"/>
  <c r="A87" i="19"/>
  <c r="A1166" i="1" s="1"/>
  <c r="A84" i="19"/>
  <c r="A1129" i="1" s="1"/>
  <c r="L81" i="19"/>
  <c r="R1115" i="1" s="1"/>
  <c r="K81" i="19"/>
  <c r="Q1115" i="1" s="1"/>
  <c r="P1115" i="1"/>
  <c r="O1115" i="1"/>
  <c r="N1115" i="1"/>
  <c r="M1115" i="1"/>
  <c r="L1115" i="1"/>
  <c r="D81" i="19"/>
  <c r="J1115" i="1" s="1"/>
  <c r="L80" i="19"/>
  <c r="R1090" i="1" s="1"/>
  <c r="K80" i="19"/>
  <c r="Q1090" i="1" s="1"/>
  <c r="P1090" i="1"/>
  <c r="O1090" i="1"/>
  <c r="N1090" i="1"/>
  <c r="M1090" i="1"/>
  <c r="L1090" i="1"/>
  <c r="D80" i="19"/>
  <c r="J1090" i="1" s="1"/>
  <c r="L79" i="19"/>
  <c r="R1079" i="1" s="1"/>
  <c r="K79" i="19"/>
  <c r="Q1079" i="1" s="1"/>
  <c r="P1079" i="1"/>
  <c r="O1079" i="1"/>
  <c r="N1079" i="1"/>
  <c r="M1079" i="1"/>
  <c r="L1079" i="1"/>
  <c r="D79" i="19"/>
  <c r="J1079" i="1" s="1"/>
  <c r="L78" i="19"/>
  <c r="R1078" i="1" s="1"/>
  <c r="K78" i="19"/>
  <c r="Q1078" i="1" s="1"/>
  <c r="P1078" i="1"/>
  <c r="O1078" i="1"/>
  <c r="N1078" i="1"/>
  <c r="M1078" i="1"/>
  <c r="L1078" i="1"/>
  <c r="D78" i="19"/>
  <c r="J1078" i="1" s="1"/>
  <c r="B81" i="19"/>
  <c r="B1115" i="1" s="1"/>
  <c r="A81" i="19"/>
  <c r="A1115" i="1" s="1"/>
  <c r="B80" i="19"/>
  <c r="B1090" i="1" s="1"/>
  <c r="A80" i="19"/>
  <c r="A1090" i="1" s="1"/>
  <c r="B79" i="19"/>
  <c r="B1079" i="1" s="1"/>
  <c r="A79" i="19"/>
  <c r="A1079" i="1" s="1"/>
  <c r="B78" i="19"/>
  <c r="B1078" i="1" s="1"/>
  <c r="A78" i="19"/>
  <c r="A1078" i="1" s="1"/>
  <c r="O996" i="1"/>
  <c r="M241" i="1"/>
  <c r="M160" i="1"/>
  <c r="M114" i="1"/>
  <c r="M89" i="1"/>
  <c r="C382" i="1"/>
  <c r="C383" i="1"/>
  <c r="C384" i="1"/>
  <c r="C385" i="1"/>
  <c r="C386" i="1"/>
  <c r="C387" i="1"/>
  <c r="C388" i="1"/>
  <c r="C389" i="1"/>
  <c r="C390" i="1"/>
  <c r="C391" i="1"/>
  <c r="C392" i="1"/>
  <c r="C393" i="1"/>
  <c r="C394" i="1"/>
  <c r="C395" i="1"/>
  <c r="C396" i="1"/>
  <c r="C397" i="1"/>
  <c r="C398" i="1"/>
  <c r="C399" i="1"/>
  <c r="C400" i="1"/>
  <c r="C401" i="1"/>
  <c r="C402" i="1"/>
  <c r="C403" i="1"/>
  <c r="C404" i="1"/>
  <c r="C381" i="1"/>
  <c r="A390" i="1" l="1"/>
  <c r="B390" i="1"/>
  <c r="P390" i="1"/>
  <c r="Q390" i="1"/>
  <c r="J390" i="1"/>
  <c r="R390" i="1"/>
  <c r="K390" i="1"/>
  <c r="L390" i="1"/>
  <c r="M390" i="1"/>
  <c r="N390" i="1"/>
  <c r="O390" i="1"/>
  <c r="B402" i="1"/>
  <c r="A402" i="1"/>
  <c r="L402" i="1"/>
  <c r="M402" i="1"/>
  <c r="N402" i="1"/>
  <c r="O402" i="1"/>
  <c r="P402" i="1"/>
  <c r="Q402" i="1"/>
  <c r="J402" i="1"/>
  <c r="R402" i="1"/>
  <c r="K402" i="1"/>
  <c r="A386" i="1"/>
  <c r="B386" i="1"/>
  <c r="L386" i="1"/>
  <c r="M386" i="1"/>
  <c r="N386" i="1"/>
  <c r="O386" i="1"/>
  <c r="P386" i="1"/>
  <c r="Q386" i="1"/>
  <c r="J386" i="1"/>
  <c r="R386" i="1"/>
  <c r="K386" i="1"/>
  <c r="A400" i="1"/>
  <c r="B400" i="1"/>
  <c r="N400" i="1"/>
  <c r="O400" i="1"/>
  <c r="P400" i="1"/>
  <c r="Q400" i="1"/>
  <c r="J400" i="1"/>
  <c r="R400" i="1"/>
  <c r="K400" i="1"/>
  <c r="L400" i="1"/>
  <c r="M400" i="1"/>
  <c r="A392" i="1"/>
  <c r="B392" i="1"/>
  <c r="N392" i="1"/>
  <c r="O392" i="1"/>
  <c r="P392" i="1"/>
  <c r="Q392" i="1"/>
  <c r="J392" i="1"/>
  <c r="R392" i="1"/>
  <c r="K392" i="1"/>
  <c r="L392" i="1"/>
  <c r="M392" i="1"/>
  <c r="A384" i="1"/>
  <c r="B384" i="1"/>
  <c r="N384" i="1"/>
  <c r="O384" i="1"/>
  <c r="P384" i="1"/>
  <c r="Q384" i="1"/>
  <c r="J384" i="1"/>
  <c r="R384" i="1"/>
  <c r="K384" i="1"/>
  <c r="L384" i="1"/>
  <c r="M384" i="1"/>
  <c r="A382" i="1"/>
  <c r="B382" i="1"/>
  <c r="P382" i="1"/>
  <c r="Q382" i="1"/>
  <c r="J382" i="1"/>
  <c r="R382" i="1"/>
  <c r="K382" i="1"/>
  <c r="L382" i="1"/>
  <c r="M382" i="1"/>
  <c r="N382" i="1"/>
  <c r="O382" i="1"/>
  <c r="A394" i="1"/>
  <c r="B394" i="1"/>
  <c r="L394" i="1"/>
  <c r="M394" i="1"/>
  <c r="N394" i="1"/>
  <c r="O394" i="1"/>
  <c r="P394" i="1"/>
  <c r="Q394" i="1"/>
  <c r="J394" i="1"/>
  <c r="R394" i="1"/>
  <c r="K394" i="1"/>
  <c r="B401" i="1"/>
  <c r="A401" i="1"/>
  <c r="M401" i="1"/>
  <c r="N401" i="1"/>
  <c r="O401" i="1"/>
  <c r="P401" i="1"/>
  <c r="Q401" i="1"/>
  <c r="J401" i="1"/>
  <c r="R401" i="1"/>
  <c r="K401" i="1"/>
  <c r="L401" i="1"/>
  <c r="B393" i="1"/>
  <c r="A393" i="1"/>
  <c r="M393" i="1"/>
  <c r="N393" i="1"/>
  <c r="O393" i="1"/>
  <c r="P393" i="1"/>
  <c r="Q393" i="1"/>
  <c r="J393" i="1"/>
  <c r="R393" i="1"/>
  <c r="K393" i="1"/>
  <c r="L393" i="1"/>
  <c r="B385" i="1"/>
  <c r="A385" i="1"/>
  <c r="M385" i="1"/>
  <c r="N385" i="1"/>
  <c r="O385" i="1"/>
  <c r="P385" i="1"/>
  <c r="Q385" i="1"/>
  <c r="J385" i="1"/>
  <c r="R385" i="1"/>
  <c r="K385" i="1"/>
  <c r="L385" i="1"/>
  <c r="A399" i="1"/>
  <c r="B399" i="1"/>
  <c r="O399" i="1"/>
  <c r="P399" i="1"/>
  <c r="Q399" i="1"/>
  <c r="J399" i="1"/>
  <c r="R399" i="1"/>
  <c r="K399" i="1"/>
  <c r="L399" i="1"/>
  <c r="M399" i="1"/>
  <c r="N399" i="1"/>
  <c r="B391" i="1"/>
  <c r="A391" i="1"/>
  <c r="O391" i="1"/>
  <c r="P391" i="1"/>
  <c r="Q391" i="1"/>
  <c r="J391" i="1"/>
  <c r="R391" i="1"/>
  <c r="K391" i="1"/>
  <c r="L391" i="1"/>
  <c r="M391" i="1"/>
  <c r="N391" i="1"/>
  <c r="B383" i="1"/>
  <c r="A383" i="1"/>
  <c r="O383" i="1"/>
  <c r="P383" i="1"/>
  <c r="Q383" i="1"/>
  <c r="J383" i="1"/>
  <c r="R383" i="1"/>
  <c r="K383" i="1"/>
  <c r="L383" i="1"/>
  <c r="M383" i="1"/>
  <c r="N383" i="1"/>
  <c r="B398" i="1"/>
  <c r="A398" i="1"/>
  <c r="P398" i="1"/>
  <c r="Q398" i="1"/>
  <c r="J398" i="1"/>
  <c r="R398" i="1"/>
  <c r="K398" i="1"/>
  <c r="L398" i="1"/>
  <c r="M398" i="1"/>
  <c r="N398" i="1"/>
  <c r="O398" i="1"/>
  <c r="B381" i="1"/>
  <c r="A381" i="1"/>
  <c r="Q381" i="1"/>
  <c r="J381" i="1"/>
  <c r="R381" i="1"/>
  <c r="K381" i="1"/>
  <c r="L381" i="1"/>
  <c r="M381" i="1"/>
  <c r="N381" i="1"/>
  <c r="O381" i="1"/>
  <c r="P381" i="1"/>
  <c r="B397" i="1"/>
  <c r="A397" i="1"/>
  <c r="Q397" i="1"/>
  <c r="J397" i="1"/>
  <c r="R397" i="1"/>
  <c r="K397" i="1"/>
  <c r="L397" i="1"/>
  <c r="M397" i="1"/>
  <c r="N397" i="1"/>
  <c r="O397" i="1"/>
  <c r="P397" i="1"/>
  <c r="B389" i="1"/>
  <c r="A389" i="1"/>
  <c r="Q389" i="1"/>
  <c r="J389" i="1"/>
  <c r="R389" i="1"/>
  <c r="K389" i="1"/>
  <c r="L389" i="1"/>
  <c r="M389" i="1"/>
  <c r="N389" i="1"/>
  <c r="O389" i="1"/>
  <c r="P389" i="1"/>
  <c r="A404" i="1"/>
  <c r="B404" i="1"/>
  <c r="J404" i="1"/>
  <c r="R404" i="1"/>
  <c r="K404" i="1"/>
  <c r="L404" i="1"/>
  <c r="M404" i="1"/>
  <c r="N404" i="1"/>
  <c r="O404" i="1"/>
  <c r="P404" i="1"/>
  <c r="Q404" i="1"/>
  <c r="A396" i="1"/>
  <c r="B396" i="1"/>
  <c r="J396" i="1"/>
  <c r="R396" i="1"/>
  <c r="K396" i="1"/>
  <c r="L396" i="1"/>
  <c r="M396" i="1"/>
  <c r="N396" i="1"/>
  <c r="O396" i="1"/>
  <c r="P396" i="1"/>
  <c r="Q396" i="1"/>
  <c r="A388" i="1"/>
  <c r="B388" i="1"/>
  <c r="J388" i="1"/>
  <c r="R388" i="1"/>
  <c r="K388" i="1"/>
  <c r="L388" i="1"/>
  <c r="M388" i="1"/>
  <c r="N388" i="1"/>
  <c r="O388" i="1"/>
  <c r="P388" i="1"/>
  <c r="Q388" i="1"/>
  <c r="A403" i="1"/>
  <c r="B403" i="1"/>
  <c r="K403" i="1"/>
  <c r="L403" i="1"/>
  <c r="M403" i="1"/>
  <c r="N403" i="1"/>
  <c r="O403" i="1"/>
  <c r="P403" i="1"/>
  <c r="Q403" i="1"/>
  <c r="J403" i="1"/>
  <c r="R403" i="1"/>
  <c r="B395" i="1"/>
  <c r="A395" i="1"/>
  <c r="K395" i="1"/>
  <c r="L395" i="1"/>
  <c r="M395" i="1"/>
  <c r="N395" i="1"/>
  <c r="O395" i="1"/>
  <c r="P395" i="1"/>
  <c r="Q395" i="1"/>
  <c r="J395" i="1"/>
  <c r="R395" i="1"/>
  <c r="A387" i="1"/>
  <c r="B387" i="1"/>
  <c r="K387" i="1"/>
  <c r="L387" i="1"/>
  <c r="M387" i="1"/>
  <c r="N387" i="1"/>
  <c r="O387" i="1"/>
  <c r="P387" i="1"/>
  <c r="Q387" i="1"/>
  <c r="J387" i="1"/>
  <c r="R387"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49" i="1" l="1"/>
  <c r="C1150" i="1"/>
  <c r="C1151" i="1"/>
  <c r="C1152" i="1"/>
  <c r="C1153" i="1"/>
  <c r="C1154" i="1"/>
  <c r="C1155" i="1"/>
  <c r="C1156" i="1"/>
  <c r="C1157" i="1"/>
  <c r="C1158" i="1"/>
  <c r="C1159" i="1"/>
  <c r="C1160" i="1"/>
  <c r="C1161" i="1"/>
  <c r="C1162" i="1"/>
  <c r="C1163" i="1"/>
  <c r="C1164" i="1"/>
  <c r="C1165" i="1"/>
  <c r="C1098" i="1"/>
  <c r="C1099" i="1"/>
  <c r="C1100" i="1"/>
  <c r="C1101" i="1"/>
  <c r="C1102" i="1"/>
  <c r="C1103" i="1"/>
  <c r="C1104" i="1"/>
  <c r="C1105" i="1"/>
  <c r="C1106" i="1"/>
  <c r="C1107" i="1"/>
  <c r="C1108" i="1"/>
  <c r="C1109" i="1"/>
  <c r="C1110" i="1"/>
  <c r="C1111" i="1"/>
  <c r="C1112" i="1"/>
  <c r="C1113" i="1"/>
  <c r="C1114" i="1"/>
  <c r="B1103" i="1" l="1"/>
  <c r="A1103" i="1"/>
  <c r="J1103" i="1"/>
  <c r="R1103" i="1"/>
  <c r="K1103" i="1"/>
  <c r="L1103" i="1"/>
  <c r="M1103" i="1"/>
  <c r="N1103" i="1"/>
  <c r="O1103" i="1"/>
  <c r="P1103" i="1"/>
  <c r="Q1103" i="1"/>
  <c r="B1163" i="1"/>
  <c r="A1163" i="1"/>
  <c r="P1163" i="1"/>
  <c r="Q1163" i="1"/>
  <c r="J1163" i="1"/>
  <c r="R1163" i="1"/>
  <c r="K1163" i="1"/>
  <c r="L1163" i="1"/>
  <c r="M1163" i="1"/>
  <c r="N1163" i="1"/>
  <c r="O1163" i="1"/>
  <c r="B1155" i="1"/>
  <c r="A1155" i="1"/>
  <c r="P1155" i="1"/>
  <c r="Q1155" i="1"/>
  <c r="J1155" i="1"/>
  <c r="R1155" i="1"/>
  <c r="K1155" i="1"/>
  <c r="L1155" i="1"/>
  <c r="M1155" i="1"/>
  <c r="N1155" i="1"/>
  <c r="O1155" i="1"/>
  <c r="A1102" i="1"/>
  <c r="B1102" i="1"/>
  <c r="K1102" i="1"/>
  <c r="L1102" i="1"/>
  <c r="M1102" i="1"/>
  <c r="N1102" i="1"/>
  <c r="O1102" i="1"/>
  <c r="P1102" i="1"/>
  <c r="Q1102" i="1"/>
  <c r="J1102" i="1"/>
  <c r="R1102" i="1"/>
  <c r="A1162" i="1"/>
  <c r="B1162" i="1"/>
  <c r="Q1162" i="1"/>
  <c r="J1162" i="1"/>
  <c r="R1162" i="1"/>
  <c r="K1162" i="1"/>
  <c r="L1162" i="1"/>
  <c r="M1162" i="1"/>
  <c r="N1162" i="1"/>
  <c r="O1162" i="1"/>
  <c r="P1162" i="1"/>
  <c r="A1154" i="1"/>
  <c r="B1154" i="1"/>
  <c r="Q1154" i="1"/>
  <c r="J1154" i="1"/>
  <c r="R1154" i="1"/>
  <c r="K1154" i="1"/>
  <c r="L1154" i="1"/>
  <c r="M1154" i="1"/>
  <c r="N1154" i="1"/>
  <c r="O1154" i="1"/>
  <c r="P1154" i="1"/>
  <c r="A1109" i="1"/>
  <c r="B1109" i="1"/>
  <c r="L1109" i="1"/>
  <c r="M1109" i="1"/>
  <c r="N1109" i="1"/>
  <c r="O1109" i="1"/>
  <c r="P1109" i="1"/>
  <c r="Q1109" i="1"/>
  <c r="J1109" i="1"/>
  <c r="R1109" i="1"/>
  <c r="K1109" i="1"/>
  <c r="A1101" i="1"/>
  <c r="B1101" i="1"/>
  <c r="L1101" i="1"/>
  <c r="M1101" i="1"/>
  <c r="N1101" i="1"/>
  <c r="O1101" i="1"/>
  <c r="P1101" i="1"/>
  <c r="Q1101" i="1"/>
  <c r="J1101" i="1"/>
  <c r="R1101" i="1"/>
  <c r="K1101" i="1"/>
  <c r="A1161" i="1"/>
  <c r="B1161" i="1"/>
  <c r="J1161" i="1"/>
  <c r="R1161" i="1"/>
  <c r="K1161" i="1"/>
  <c r="L1161" i="1"/>
  <c r="M1161" i="1"/>
  <c r="N1161" i="1"/>
  <c r="O1161" i="1"/>
  <c r="P1161" i="1"/>
  <c r="Q1161" i="1"/>
  <c r="A1153" i="1"/>
  <c r="B1153" i="1"/>
  <c r="J1153" i="1"/>
  <c r="R1153" i="1"/>
  <c r="K1153" i="1"/>
  <c r="L1153" i="1"/>
  <c r="M1153" i="1"/>
  <c r="N1153" i="1"/>
  <c r="O1153" i="1"/>
  <c r="P1153" i="1"/>
  <c r="Q1153" i="1"/>
  <c r="A1104" i="1"/>
  <c r="B1104" i="1"/>
  <c r="Q1104" i="1"/>
  <c r="J1104" i="1"/>
  <c r="R1104" i="1"/>
  <c r="K1104" i="1"/>
  <c r="L1104" i="1"/>
  <c r="M1104" i="1"/>
  <c r="N1104" i="1"/>
  <c r="O1104" i="1"/>
  <c r="P1104" i="1"/>
  <c r="B1111" i="1"/>
  <c r="A1111" i="1"/>
  <c r="J1111" i="1"/>
  <c r="R1111" i="1"/>
  <c r="K1111" i="1"/>
  <c r="L1111" i="1"/>
  <c r="M1111" i="1"/>
  <c r="N1111" i="1"/>
  <c r="O1111" i="1"/>
  <c r="P1111" i="1"/>
  <c r="Q1111" i="1"/>
  <c r="A1108" i="1"/>
  <c r="B1108" i="1"/>
  <c r="M1108" i="1"/>
  <c r="N1108" i="1"/>
  <c r="O1108" i="1"/>
  <c r="P1108" i="1"/>
  <c r="Q1108" i="1"/>
  <c r="J1108" i="1"/>
  <c r="R1108" i="1"/>
  <c r="K1108" i="1"/>
  <c r="L1108" i="1"/>
  <c r="A1152" i="1"/>
  <c r="B1152" i="1"/>
  <c r="K1152" i="1"/>
  <c r="L1152" i="1"/>
  <c r="M1152" i="1"/>
  <c r="N1152" i="1"/>
  <c r="O1152" i="1"/>
  <c r="P1152" i="1"/>
  <c r="Q1152" i="1"/>
  <c r="J1152" i="1"/>
  <c r="R1152" i="1"/>
  <c r="A1112" i="1"/>
  <c r="B1112" i="1"/>
  <c r="Q1112" i="1"/>
  <c r="J1112" i="1"/>
  <c r="R1112" i="1"/>
  <c r="K1112" i="1"/>
  <c r="L1112" i="1"/>
  <c r="M1112" i="1"/>
  <c r="N1112" i="1"/>
  <c r="O1112" i="1"/>
  <c r="P1112" i="1"/>
  <c r="A1156" i="1"/>
  <c r="B1156" i="1"/>
  <c r="O1156" i="1"/>
  <c r="P1156" i="1"/>
  <c r="Q1156" i="1"/>
  <c r="J1156" i="1"/>
  <c r="R1156" i="1"/>
  <c r="K1156" i="1"/>
  <c r="L1156" i="1"/>
  <c r="M1156" i="1"/>
  <c r="N1156" i="1"/>
  <c r="A1110" i="1"/>
  <c r="B1110" i="1"/>
  <c r="K1110" i="1"/>
  <c r="L1110" i="1"/>
  <c r="M1110" i="1"/>
  <c r="N1110" i="1"/>
  <c r="O1110" i="1"/>
  <c r="P1110" i="1"/>
  <c r="Q1110" i="1"/>
  <c r="J1110" i="1"/>
  <c r="R1110" i="1"/>
  <c r="A1100" i="1"/>
  <c r="B1100" i="1"/>
  <c r="M1100" i="1"/>
  <c r="N1100" i="1"/>
  <c r="O1100" i="1"/>
  <c r="P1100" i="1"/>
  <c r="Q1100" i="1"/>
  <c r="J1100" i="1"/>
  <c r="R1100" i="1"/>
  <c r="K1100" i="1"/>
  <c r="L1100" i="1"/>
  <c r="A1160" i="1"/>
  <c r="B1160" i="1"/>
  <c r="K1160" i="1"/>
  <c r="L1160" i="1"/>
  <c r="M1160" i="1"/>
  <c r="N1160" i="1"/>
  <c r="O1160" i="1"/>
  <c r="P1160" i="1"/>
  <c r="Q1160" i="1"/>
  <c r="J1160" i="1"/>
  <c r="R1160" i="1"/>
  <c r="B1107" i="1"/>
  <c r="A1107" i="1"/>
  <c r="N1107" i="1"/>
  <c r="O1107" i="1"/>
  <c r="P1107" i="1"/>
  <c r="Q1107" i="1"/>
  <c r="J1107" i="1"/>
  <c r="R1107" i="1"/>
  <c r="K1107" i="1"/>
  <c r="L1107" i="1"/>
  <c r="M1107" i="1"/>
  <c r="B1099" i="1"/>
  <c r="A1099" i="1"/>
  <c r="N1099" i="1"/>
  <c r="O1099" i="1"/>
  <c r="P1099" i="1"/>
  <c r="Q1099" i="1"/>
  <c r="J1099" i="1"/>
  <c r="R1099" i="1"/>
  <c r="K1099" i="1"/>
  <c r="L1099" i="1"/>
  <c r="M1099" i="1"/>
  <c r="B1159" i="1"/>
  <c r="A1159" i="1"/>
  <c r="L1159" i="1"/>
  <c r="M1159" i="1"/>
  <c r="N1159" i="1"/>
  <c r="O1159" i="1"/>
  <c r="P1159" i="1"/>
  <c r="Q1159" i="1"/>
  <c r="J1159" i="1"/>
  <c r="R1159" i="1"/>
  <c r="K1159" i="1"/>
  <c r="B1151" i="1"/>
  <c r="A1151" i="1"/>
  <c r="L1151" i="1"/>
  <c r="M1151" i="1"/>
  <c r="N1151" i="1"/>
  <c r="O1151" i="1"/>
  <c r="P1151" i="1"/>
  <c r="Q1151" i="1"/>
  <c r="J1151" i="1"/>
  <c r="R1151" i="1"/>
  <c r="K1151" i="1"/>
  <c r="A1164" i="1"/>
  <c r="B1164" i="1"/>
  <c r="O1164" i="1"/>
  <c r="P1164" i="1"/>
  <c r="Q1164" i="1"/>
  <c r="J1164" i="1"/>
  <c r="R1164" i="1"/>
  <c r="K1164" i="1"/>
  <c r="L1164" i="1"/>
  <c r="M1164" i="1"/>
  <c r="N1164" i="1"/>
  <c r="A1114" i="1"/>
  <c r="B1114" i="1"/>
  <c r="O1114" i="1"/>
  <c r="P1114" i="1"/>
  <c r="Q1114" i="1"/>
  <c r="J1114" i="1"/>
  <c r="R1114" i="1"/>
  <c r="K1114" i="1"/>
  <c r="L1114" i="1"/>
  <c r="M1114" i="1"/>
  <c r="N1114" i="1"/>
  <c r="A1106" i="1"/>
  <c r="B1106" i="1"/>
  <c r="O1106" i="1"/>
  <c r="P1106" i="1"/>
  <c r="Q1106" i="1"/>
  <c r="J1106" i="1"/>
  <c r="R1106" i="1"/>
  <c r="K1106" i="1"/>
  <c r="L1106" i="1"/>
  <c r="M1106" i="1"/>
  <c r="N1106" i="1"/>
  <c r="A1098" i="1"/>
  <c r="B1098" i="1"/>
  <c r="O1098" i="1"/>
  <c r="P1098" i="1"/>
  <c r="Q1098" i="1"/>
  <c r="J1098" i="1"/>
  <c r="R1098" i="1"/>
  <c r="K1098" i="1"/>
  <c r="L1098" i="1"/>
  <c r="M1098" i="1"/>
  <c r="N1098" i="1"/>
  <c r="A1158" i="1"/>
  <c r="B1158" i="1"/>
  <c r="M1158" i="1"/>
  <c r="N1158" i="1"/>
  <c r="O1158" i="1"/>
  <c r="P1158" i="1"/>
  <c r="Q1158" i="1"/>
  <c r="J1158" i="1"/>
  <c r="R1158" i="1"/>
  <c r="K1158" i="1"/>
  <c r="L1158" i="1"/>
  <c r="A1150" i="1"/>
  <c r="B1150" i="1"/>
  <c r="M1150" i="1"/>
  <c r="N1150" i="1"/>
  <c r="O1150" i="1"/>
  <c r="P1150" i="1"/>
  <c r="Q1150" i="1"/>
  <c r="J1150" i="1"/>
  <c r="R1150" i="1"/>
  <c r="K1150" i="1"/>
  <c r="L1150" i="1"/>
  <c r="A1113" i="1"/>
  <c r="B1113" i="1"/>
  <c r="P1113" i="1"/>
  <c r="Q1113" i="1"/>
  <c r="J1113" i="1"/>
  <c r="R1113" i="1"/>
  <c r="K1113" i="1"/>
  <c r="L1113" i="1"/>
  <c r="M1113" i="1"/>
  <c r="N1113" i="1"/>
  <c r="O1113" i="1"/>
  <c r="A1105" i="1"/>
  <c r="B1105" i="1"/>
  <c r="P1105" i="1"/>
  <c r="Q1105" i="1"/>
  <c r="J1105" i="1"/>
  <c r="R1105" i="1"/>
  <c r="K1105" i="1"/>
  <c r="L1105" i="1"/>
  <c r="M1105" i="1"/>
  <c r="N1105" i="1"/>
  <c r="O1105" i="1"/>
  <c r="A1165" i="1"/>
  <c r="B1165" i="1"/>
  <c r="N1165" i="1"/>
  <c r="O1165" i="1"/>
  <c r="P1165" i="1"/>
  <c r="Q1165" i="1"/>
  <c r="J1165" i="1"/>
  <c r="R1165" i="1"/>
  <c r="K1165" i="1"/>
  <c r="L1165" i="1"/>
  <c r="M1165" i="1"/>
  <c r="A1157" i="1"/>
  <c r="B1157" i="1"/>
  <c r="N1157" i="1"/>
  <c r="O1157" i="1"/>
  <c r="P1157" i="1"/>
  <c r="Q1157" i="1"/>
  <c r="J1157" i="1"/>
  <c r="R1157" i="1"/>
  <c r="K1157" i="1"/>
  <c r="L1157" i="1"/>
  <c r="M1157" i="1"/>
  <c r="A1149" i="1"/>
  <c r="B1149" i="1"/>
  <c r="N1149" i="1"/>
  <c r="O1149" i="1"/>
  <c r="P1149" i="1"/>
  <c r="Q1149" i="1"/>
  <c r="J1149" i="1"/>
  <c r="R1149" i="1"/>
  <c r="K1149" i="1"/>
  <c r="L1149" i="1"/>
  <c r="M1149" i="1"/>
  <c r="C971" i="1"/>
  <c r="C967" i="1"/>
  <c r="A967" i="1" l="1"/>
  <c r="B967" i="1"/>
  <c r="L967" i="1"/>
  <c r="N967" i="1"/>
  <c r="O967" i="1"/>
  <c r="P967" i="1"/>
  <c r="J967" i="1"/>
  <c r="R967" i="1"/>
  <c r="K967" i="1"/>
  <c r="M967" i="1"/>
  <c r="Q967" i="1"/>
  <c r="A971" i="1"/>
  <c r="B971" i="1"/>
  <c r="J971" i="1"/>
  <c r="R971" i="1"/>
  <c r="K971" i="1"/>
  <c r="L971" i="1"/>
  <c r="N971" i="1"/>
  <c r="M971" i="1"/>
  <c r="O971" i="1"/>
  <c r="P971" i="1"/>
  <c r="Q971"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A685" i="1" l="1"/>
  <c r="B685" i="1"/>
  <c r="J685" i="1"/>
  <c r="R685" i="1"/>
  <c r="K685" i="1"/>
  <c r="L685" i="1"/>
  <c r="M685" i="1"/>
  <c r="N685" i="1"/>
  <c r="O685" i="1"/>
  <c r="Q685" i="1"/>
  <c r="P685" i="1"/>
  <c r="A700" i="1"/>
  <c r="B700" i="1"/>
  <c r="K700" i="1"/>
  <c r="L700" i="1"/>
  <c r="M700" i="1"/>
  <c r="N700" i="1"/>
  <c r="O700" i="1"/>
  <c r="P700" i="1"/>
  <c r="J700" i="1"/>
  <c r="R700" i="1"/>
  <c r="Q700" i="1"/>
  <c r="A676" i="1"/>
  <c r="B676" i="1"/>
  <c r="K676" i="1"/>
  <c r="L676" i="1"/>
  <c r="M676" i="1"/>
  <c r="N676" i="1"/>
  <c r="O676" i="1"/>
  <c r="P676" i="1"/>
  <c r="J676" i="1"/>
  <c r="R676" i="1"/>
  <c r="Q676" i="1"/>
  <c r="A652" i="1"/>
  <c r="B652" i="1"/>
  <c r="K652" i="1"/>
  <c r="L652" i="1"/>
  <c r="M652" i="1"/>
  <c r="N652" i="1"/>
  <c r="O652" i="1"/>
  <c r="P652" i="1"/>
  <c r="J652" i="1"/>
  <c r="R652" i="1"/>
  <c r="Q652" i="1"/>
  <c r="A636" i="1"/>
  <c r="B636" i="1"/>
  <c r="K636" i="1"/>
  <c r="L636" i="1"/>
  <c r="M636" i="1"/>
  <c r="N636" i="1"/>
  <c r="O636" i="1"/>
  <c r="P636" i="1"/>
  <c r="J636" i="1"/>
  <c r="R636" i="1"/>
  <c r="Q636" i="1"/>
  <c r="A612" i="1"/>
  <c r="B612" i="1"/>
  <c r="M612" i="1"/>
  <c r="O612" i="1"/>
  <c r="P612" i="1"/>
  <c r="Q612" i="1"/>
  <c r="R612" i="1"/>
  <c r="J612" i="1"/>
  <c r="K612" i="1"/>
  <c r="N612" i="1"/>
  <c r="L612" i="1"/>
  <c r="A604" i="1"/>
  <c r="B604" i="1"/>
  <c r="M604" i="1"/>
  <c r="O604" i="1"/>
  <c r="P604" i="1"/>
  <c r="K604" i="1"/>
  <c r="L604" i="1"/>
  <c r="N604" i="1"/>
  <c r="Q604" i="1"/>
  <c r="R604" i="1"/>
  <c r="J604" i="1"/>
  <c r="A596" i="1"/>
  <c r="B596" i="1"/>
  <c r="M596" i="1"/>
  <c r="O596" i="1"/>
  <c r="P596" i="1"/>
  <c r="J596" i="1"/>
  <c r="K596" i="1"/>
  <c r="L596" i="1"/>
  <c r="N596" i="1"/>
  <c r="R596" i="1"/>
  <c r="Q596" i="1"/>
  <c r="A572" i="1"/>
  <c r="B572" i="1"/>
  <c r="M572" i="1"/>
  <c r="O572" i="1"/>
  <c r="P572" i="1"/>
  <c r="Q572" i="1"/>
  <c r="L572" i="1"/>
  <c r="J572" i="1"/>
  <c r="K572" i="1"/>
  <c r="N572" i="1"/>
  <c r="R572" i="1"/>
  <c r="A564" i="1"/>
  <c r="B564" i="1"/>
  <c r="M564" i="1"/>
  <c r="O564" i="1"/>
  <c r="P564" i="1"/>
  <c r="Q564" i="1"/>
  <c r="L564" i="1"/>
  <c r="J564" i="1"/>
  <c r="K564" i="1"/>
  <c r="N564" i="1"/>
  <c r="R564" i="1"/>
  <c r="A556" i="1"/>
  <c r="B556" i="1"/>
  <c r="M556" i="1"/>
  <c r="O556" i="1"/>
  <c r="P556" i="1"/>
  <c r="Q556" i="1"/>
  <c r="J556" i="1"/>
  <c r="L556" i="1"/>
  <c r="R556" i="1"/>
  <c r="N556" i="1"/>
  <c r="K556" i="1"/>
  <c r="A548" i="1"/>
  <c r="B548" i="1"/>
  <c r="M548" i="1"/>
  <c r="O548" i="1"/>
  <c r="P548" i="1"/>
  <c r="Q548" i="1"/>
  <c r="J548" i="1"/>
  <c r="R548" i="1"/>
  <c r="L548" i="1"/>
  <c r="K548" i="1"/>
  <c r="N548" i="1"/>
  <c r="A540" i="1"/>
  <c r="B540" i="1"/>
  <c r="M540" i="1"/>
  <c r="O540" i="1"/>
  <c r="P540" i="1"/>
  <c r="Q540" i="1"/>
  <c r="J540" i="1"/>
  <c r="R540" i="1"/>
  <c r="L540" i="1"/>
  <c r="K540" i="1"/>
  <c r="N540" i="1"/>
  <c r="A707" i="1"/>
  <c r="B707" i="1"/>
  <c r="L707" i="1"/>
  <c r="M707" i="1"/>
  <c r="N707" i="1"/>
  <c r="O707" i="1"/>
  <c r="P707" i="1"/>
  <c r="Q707" i="1"/>
  <c r="K707" i="1"/>
  <c r="R707" i="1"/>
  <c r="J707" i="1"/>
  <c r="A699" i="1"/>
  <c r="B699" i="1"/>
  <c r="L699" i="1"/>
  <c r="M699" i="1"/>
  <c r="N699" i="1"/>
  <c r="O699" i="1"/>
  <c r="P699" i="1"/>
  <c r="Q699" i="1"/>
  <c r="K699" i="1"/>
  <c r="J699" i="1"/>
  <c r="R699" i="1"/>
  <c r="A691" i="1"/>
  <c r="B691" i="1"/>
  <c r="L691" i="1"/>
  <c r="M691" i="1"/>
  <c r="N691" i="1"/>
  <c r="O691" i="1"/>
  <c r="P691" i="1"/>
  <c r="Q691" i="1"/>
  <c r="K691" i="1"/>
  <c r="J691" i="1"/>
  <c r="R691" i="1"/>
  <c r="A683" i="1"/>
  <c r="B683" i="1"/>
  <c r="L683" i="1"/>
  <c r="M683" i="1"/>
  <c r="N683" i="1"/>
  <c r="O683" i="1"/>
  <c r="P683" i="1"/>
  <c r="Q683" i="1"/>
  <c r="K683" i="1"/>
  <c r="J683" i="1"/>
  <c r="R683" i="1"/>
  <c r="A675" i="1"/>
  <c r="B675" i="1"/>
  <c r="L675" i="1"/>
  <c r="M675" i="1"/>
  <c r="N675" i="1"/>
  <c r="O675" i="1"/>
  <c r="P675" i="1"/>
  <c r="Q675" i="1"/>
  <c r="K675" i="1"/>
  <c r="J675" i="1"/>
  <c r="R675" i="1"/>
  <c r="A667" i="1"/>
  <c r="B667" i="1"/>
  <c r="L667" i="1"/>
  <c r="M667" i="1"/>
  <c r="N667" i="1"/>
  <c r="O667" i="1"/>
  <c r="P667" i="1"/>
  <c r="Q667" i="1"/>
  <c r="K667" i="1"/>
  <c r="J667" i="1"/>
  <c r="R667" i="1"/>
  <c r="A659" i="1"/>
  <c r="B659" i="1"/>
  <c r="L659" i="1"/>
  <c r="M659" i="1"/>
  <c r="N659" i="1"/>
  <c r="O659" i="1"/>
  <c r="P659" i="1"/>
  <c r="Q659" i="1"/>
  <c r="K659" i="1"/>
  <c r="J659" i="1"/>
  <c r="R659" i="1"/>
  <c r="A651" i="1"/>
  <c r="B651" i="1"/>
  <c r="L651" i="1"/>
  <c r="M651" i="1"/>
  <c r="N651" i="1"/>
  <c r="O651" i="1"/>
  <c r="P651" i="1"/>
  <c r="Q651" i="1"/>
  <c r="K651" i="1"/>
  <c r="J651" i="1"/>
  <c r="R651" i="1"/>
  <c r="A643" i="1"/>
  <c r="B643" i="1"/>
  <c r="L643" i="1"/>
  <c r="M643" i="1"/>
  <c r="N643" i="1"/>
  <c r="O643" i="1"/>
  <c r="P643" i="1"/>
  <c r="Q643" i="1"/>
  <c r="K643" i="1"/>
  <c r="R643" i="1"/>
  <c r="J643" i="1"/>
  <c r="A635" i="1"/>
  <c r="B635" i="1"/>
  <c r="L635" i="1"/>
  <c r="M635" i="1"/>
  <c r="N635" i="1"/>
  <c r="O635" i="1"/>
  <c r="P635" i="1"/>
  <c r="Q635" i="1"/>
  <c r="K635" i="1"/>
  <c r="J635" i="1"/>
  <c r="R635" i="1"/>
  <c r="A627" i="1"/>
  <c r="B627" i="1"/>
  <c r="L627" i="1"/>
  <c r="M627" i="1"/>
  <c r="N627" i="1"/>
  <c r="O627" i="1"/>
  <c r="P627" i="1"/>
  <c r="Q627" i="1"/>
  <c r="K627" i="1"/>
  <c r="J627" i="1"/>
  <c r="R627" i="1"/>
  <c r="A619" i="1"/>
  <c r="B619" i="1"/>
  <c r="L619" i="1"/>
  <c r="M619" i="1"/>
  <c r="N619" i="1"/>
  <c r="O619" i="1"/>
  <c r="P619" i="1"/>
  <c r="Q619" i="1"/>
  <c r="K619" i="1"/>
  <c r="J619" i="1"/>
  <c r="R619" i="1"/>
  <c r="A611" i="1"/>
  <c r="B611" i="1"/>
  <c r="N611" i="1"/>
  <c r="P611" i="1"/>
  <c r="Q611" i="1"/>
  <c r="L611" i="1"/>
  <c r="M611" i="1"/>
  <c r="O611" i="1"/>
  <c r="R611" i="1"/>
  <c r="K611" i="1"/>
  <c r="J611" i="1"/>
  <c r="A603" i="1"/>
  <c r="B603" i="1"/>
  <c r="N603" i="1"/>
  <c r="P603" i="1"/>
  <c r="Q603" i="1"/>
  <c r="J603" i="1"/>
  <c r="K603" i="1"/>
  <c r="L603" i="1"/>
  <c r="M603" i="1"/>
  <c r="O603" i="1"/>
  <c r="R603" i="1"/>
  <c r="A595" i="1"/>
  <c r="B595" i="1"/>
  <c r="N595" i="1"/>
  <c r="P595" i="1"/>
  <c r="Q595" i="1"/>
  <c r="J595" i="1"/>
  <c r="R595" i="1"/>
  <c r="M595" i="1"/>
  <c r="O595" i="1"/>
  <c r="L595" i="1"/>
  <c r="K595" i="1"/>
  <c r="A587" i="1"/>
  <c r="B587" i="1"/>
  <c r="N587" i="1"/>
  <c r="P587" i="1"/>
  <c r="Q587" i="1"/>
  <c r="J587" i="1"/>
  <c r="R587" i="1"/>
  <c r="M587" i="1"/>
  <c r="O587" i="1"/>
  <c r="L587" i="1"/>
  <c r="K587" i="1"/>
  <c r="A579" i="1"/>
  <c r="B579" i="1"/>
  <c r="N579" i="1"/>
  <c r="P579" i="1"/>
  <c r="Q579" i="1"/>
  <c r="J579" i="1"/>
  <c r="R579" i="1"/>
  <c r="M579" i="1"/>
  <c r="K579" i="1"/>
  <c r="L579" i="1"/>
  <c r="O579" i="1"/>
  <c r="A571" i="1"/>
  <c r="B571" i="1"/>
  <c r="N571" i="1"/>
  <c r="P571" i="1"/>
  <c r="Q571" i="1"/>
  <c r="J571" i="1"/>
  <c r="R571" i="1"/>
  <c r="M571" i="1"/>
  <c r="K571" i="1"/>
  <c r="L571" i="1"/>
  <c r="O571" i="1"/>
  <c r="A563" i="1"/>
  <c r="B563" i="1"/>
  <c r="N563" i="1"/>
  <c r="P563" i="1"/>
  <c r="Q563" i="1"/>
  <c r="J563" i="1"/>
  <c r="R563" i="1"/>
  <c r="M563" i="1"/>
  <c r="K563" i="1"/>
  <c r="O563" i="1"/>
  <c r="L563" i="1"/>
  <c r="A555" i="1"/>
  <c r="B555" i="1"/>
  <c r="N555" i="1"/>
  <c r="P555" i="1"/>
  <c r="Q555" i="1"/>
  <c r="J555" i="1"/>
  <c r="R555" i="1"/>
  <c r="K555" i="1"/>
  <c r="M555" i="1"/>
  <c r="L555" i="1"/>
  <c r="O555" i="1"/>
  <c r="A547" i="1"/>
  <c r="B547" i="1"/>
  <c r="N547" i="1"/>
  <c r="P547" i="1"/>
  <c r="Q547" i="1"/>
  <c r="J547" i="1"/>
  <c r="R547" i="1"/>
  <c r="K547" i="1"/>
  <c r="M547" i="1"/>
  <c r="L547" i="1"/>
  <c r="O547" i="1"/>
  <c r="A539" i="1"/>
  <c r="B539" i="1"/>
  <c r="N539" i="1"/>
  <c r="P539" i="1"/>
  <c r="Q539" i="1"/>
  <c r="J539" i="1"/>
  <c r="R539" i="1"/>
  <c r="K539" i="1"/>
  <c r="M539" i="1"/>
  <c r="L539" i="1"/>
  <c r="O539" i="1"/>
  <c r="A705" i="1"/>
  <c r="B705" i="1"/>
  <c r="N705" i="1"/>
  <c r="O705" i="1"/>
  <c r="P705" i="1"/>
  <c r="Q705" i="1"/>
  <c r="J705" i="1"/>
  <c r="R705" i="1"/>
  <c r="K705" i="1"/>
  <c r="M705" i="1"/>
  <c r="L705" i="1"/>
  <c r="A697" i="1"/>
  <c r="B697" i="1"/>
  <c r="N697" i="1"/>
  <c r="O697" i="1"/>
  <c r="P697" i="1"/>
  <c r="Q697" i="1"/>
  <c r="J697" i="1"/>
  <c r="R697" i="1"/>
  <c r="K697" i="1"/>
  <c r="M697" i="1"/>
  <c r="L697" i="1"/>
  <c r="A689" i="1"/>
  <c r="B689" i="1"/>
  <c r="N689" i="1"/>
  <c r="O689" i="1"/>
  <c r="P689" i="1"/>
  <c r="Q689" i="1"/>
  <c r="J689" i="1"/>
  <c r="R689" i="1"/>
  <c r="K689" i="1"/>
  <c r="M689" i="1"/>
  <c r="L689" i="1"/>
  <c r="A681" i="1"/>
  <c r="B681" i="1"/>
  <c r="N681" i="1"/>
  <c r="O681" i="1"/>
  <c r="P681" i="1"/>
  <c r="Q681" i="1"/>
  <c r="J681" i="1"/>
  <c r="R681" i="1"/>
  <c r="K681" i="1"/>
  <c r="M681" i="1"/>
  <c r="L681" i="1"/>
  <c r="A673" i="1"/>
  <c r="B673" i="1"/>
  <c r="N673" i="1"/>
  <c r="O673" i="1"/>
  <c r="P673" i="1"/>
  <c r="Q673" i="1"/>
  <c r="J673" i="1"/>
  <c r="R673" i="1"/>
  <c r="K673" i="1"/>
  <c r="M673" i="1"/>
  <c r="L673" i="1"/>
  <c r="A665" i="1"/>
  <c r="B665" i="1"/>
  <c r="N665" i="1"/>
  <c r="O665" i="1"/>
  <c r="P665" i="1"/>
  <c r="Q665" i="1"/>
  <c r="J665" i="1"/>
  <c r="R665" i="1"/>
  <c r="K665" i="1"/>
  <c r="M665" i="1"/>
  <c r="L665" i="1"/>
  <c r="A657" i="1"/>
  <c r="B657" i="1"/>
  <c r="N657" i="1"/>
  <c r="O657" i="1"/>
  <c r="P657" i="1"/>
  <c r="Q657" i="1"/>
  <c r="J657" i="1"/>
  <c r="R657" i="1"/>
  <c r="K657" i="1"/>
  <c r="M657" i="1"/>
  <c r="L657" i="1"/>
  <c r="A649" i="1"/>
  <c r="B649" i="1"/>
  <c r="N649" i="1"/>
  <c r="O649" i="1"/>
  <c r="P649" i="1"/>
  <c r="Q649" i="1"/>
  <c r="J649" i="1"/>
  <c r="R649" i="1"/>
  <c r="K649" i="1"/>
  <c r="M649" i="1"/>
  <c r="L649" i="1"/>
  <c r="A641" i="1"/>
  <c r="B641" i="1"/>
  <c r="N641" i="1"/>
  <c r="O641" i="1"/>
  <c r="P641" i="1"/>
  <c r="Q641" i="1"/>
  <c r="J641" i="1"/>
  <c r="R641" i="1"/>
  <c r="K641" i="1"/>
  <c r="M641" i="1"/>
  <c r="L641" i="1"/>
  <c r="A633" i="1"/>
  <c r="B633" i="1"/>
  <c r="N633" i="1"/>
  <c r="O633" i="1"/>
  <c r="P633" i="1"/>
  <c r="Q633" i="1"/>
  <c r="J633" i="1"/>
  <c r="R633" i="1"/>
  <c r="K633" i="1"/>
  <c r="M633" i="1"/>
  <c r="L633" i="1"/>
  <c r="A625" i="1"/>
  <c r="B625" i="1"/>
  <c r="N625" i="1"/>
  <c r="O625" i="1"/>
  <c r="P625" i="1"/>
  <c r="Q625" i="1"/>
  <c r="J625" i="1"/>
  <c r="R625" i="1"/>
  <c r="K625" i="1"/>
  <c r="M625" i="1"/>
  <c r="L625" i="1"/>
  <c r="A617" i="1"/>
  <c r="B617" i="1"/>
  <c r="J617" i="1"/>
  <c r="R617" i="1"/>
  <c r="M617" i="1"/>
  <c r="N617" i="1"/>
  <c r="O617" i="1"/>
  <c r="P617" i="1"/>
  <c r="Q617" i="1"/>
  <c r="L617" i="1"/>
  <c r="K617" i="1"/>
  <c r="A609" i="1"/>
  <c r="B609" i="1"/>
  <c r="P609" i="1"/>
  <c r="J609" i="1"/>
  <c r="R609" i="1"/>
  <c r="K609" i="1"/>
  <c r="Q609" i="1"/>
  <c r="L609" i="1"/>
  <c r="M609" i="1"/>
  <c r="O609" i="1"/>
  <c r="N609" i="1"/>
  <c r="A601" i="1"/>
  <c r="B601" i="1"/>
  <c r="P601" i="1"/>
  <c r="J601" i="1"/>
  <c r="R601" i="1"/>
  <c r="K601" i="1"/>
  <c r="M601" i="1"/>
  <c r="N601" i="1"/>
  <c r="O601" i="1"/>
  <c r="Q601" i="1"/>
  <c r="L601" i="1"/>
  <c r="A593" i="1"/>
  <c r="B593" i="1"/>
  <c r="P593" i="1"/>
  <c r="J593" i="1"/>
  <c r="R593" i="1"/>
  <c r="K593" i="1"/>
  <c r="L593" i="1"/>
  <c r="O593" i="1"/>
  <c r="Q593" i="1"/>
  <c r="N593" i="1"/>
  <c r="M593" i="1"/>
  <c r="A585" i="1"/>
  <c r="B585" i="1"/>
  <c r="P585" i="1"/>
  <c r="J585" i="1"/>
  <c r="R585" i="1"/>
  <c r="K585" i="1"/>
  <c r="L585" i="1"/>
  <c r="O585" i="1"/>
  <c r="M585" i="1"/>
  <c r="N585" i="1"/>
  <c r="Q585" i="1"/>
  <c r="A577" i="1"/>
  <c r="B577" i="1"/>
  <c r="P577" i="1"/>
  <c r="J577" i="1"/>
  <c r="R577" i="1"/>
  <c r="K577" i="1"/>
  <c r="L577" i="1"/>
  <c r="O577" i="1"/>
  <c r="M577" i="1"/>
  <c r="Q577" i="1"/>
  <c r="N577" i="1"/>
  <c r="A569" i="1"/>
  <c r="B569" i="1"/>
  <c r="P569" i="1"/>
  <c r="J569" i="1"/>
  <c r="R569" i="1"/>
  <c r="K569" i="1"/>
  <c r="L569" i="1"/>
  <c r="O569" i="1"/>
  <c r="M569" i="1"/>
  <c r="N569" i="1"/>
  <c r="Q569" i="1"/>
  <c r="A561" i="1"/>
  <c r="B561" i="1"/>
  <c r="P561" i="1"/>
  <c r="J561" i="1"/>
  <c r="R561" i="1"/>
  <c r="K561" i="1"/>
  <c r="L561" i="1"/>
  <c r="O561" i="1"/>
  <c r="N561" i="1"/>
  <c r="Q561" i="1"/>
  <c r="M561" i="1"/>
  <c r="A553" i="1"/>
  <c r="B553" i="1"/>
  <c r="P553" i="1"/>
  <c r="J553" i="1"/>
  <c r="R553" i="1"/>
  <c r="K553" i="1"/>
  <c r="L553" i="1"/>
  <c r="M553" i="1"/>
  <c r="O553" i="1"/>
  <c r="N553" i="1"/>
  <c r="Q553" i="1"/>
  <c r="A545" i="1"/>
  <c r="B545" i="1"/>
  <c r="P545" i="1"/>
  <c r="J545" i="1"/>
  <c r="R545" i="1"/>
  <c r="K545" i="1"/>
  <c r="L545" i="1"/>
  <c r="M545" i="1"/>
  <c r="O545" i="1"/>
  <c r="Q545" i="1"/>
  <c r="N545" i="1"/>
  <c r="A701" i="1"/>
  <c r="B701" i="1"/>
  <c r="J701" i="1"/>
  <c r="R701" i="1"/>
  <c r="K701" i="1"/>
  <c r="L701" i="1"/>
  <c r="M701" i="1"/>
  <c r="N701" i="1"/>
  <c r="O701" i="1"/>
  <c r="Q701" i="1"/>
  <c r="P701" i="1"/>
  <c r="A677" i="1"/>
  <c r="B677" i="1"/>
  <c r="J677" i="1"/>
  <c r="R677" i="1"/>
  <c r="K677" i="1"/>
  <c r="L677" i="1"/>
  <c r="M677" i="1"/>
  <c r="N677" i="1"/>
  <c r="O677" i="1"/>
  <c r="Q677" i="1"/>
  <c r="P677" i="1"/>
  <c r="A684" i="1"/>
  <c r="B684" i="1"/>
  <c r="K684" i="1"/>
  <c r="L684" i="1"/>
  <c r="M684" i="1"/>
  <c r="N684" i="1"/>
  <c r="O684" i="1"/>
  <c r="P684" i="1"/>
  <c r="J684" i="1"/>
  <c r="R684" i="1"/>
  <c r="Q684" i="1"/>
  <c r="A668" i="1"/>
  <c r="B668" i="1"/>
  <c r="K668" i="1"/>
  <c r="L668" i="1"/>
  <c r="M668" i="1"/>
  <c r="N668" i="1"/>
  <c r="O668" i="1"/>
  <c r="P668" i="1"/>
  <c r="J668" i="1"/>
  <c r="R668" i="1"/>
  <c r="Q668" i="1"/>
  <c r="A644" i="1"/>
  <c r="B644" i="1"/>
  <c r="K644" i="1"/>
  <c r="L644" i="1"/>
  <c r="M644" i="1"/>
  <c r="N644" i="1"/>
  <c r="O644" i="1"/>
  <c r="P644" i="1"/>
  <c r="J644" i="1"/>
  <c r="R644" i="1"/>
  <c r="Q644" i="1"/>
  <c r="A620" i="1"/>
  <c r="B620" i="1"/>
  <c r="K620" i="1"/>
  <c r="L620" i="1"/>
  <c r="M620" i="1"/>
  <c r="N620" i="1"/>
  <c r="O620" i="1"/>
  <c r="P620" i="1"/>
  <c r="J620" i="1"/>
  <c r="R620" i="1"/>
  <c r="Q620" i="1"/>
  <c r="A588" i="1"/>
  <c r="B588" i="1"/>
  <c r="M588" i="1"/>
  <c r="O588" i="1"/>
  <c r="P588" i="1"/>
  <c r="Q588" i="1"/>
  <c r="L588" i="1"/>
  <c r="J588" i="1"/>
  <c r="K588" i="1"/>
  <c r="N588" i="1"/>
  <c r="R588" i="1"/>
  <c r="A706" i="1"/>
  <c r="B706" i="1"/>
  <c r="M706" i="1"/>
  <c r="N706" i="1"/>
  <c r="O706" i="1"/>
  <c r="P706" i="1"/>
  <c r="Q706" i="1"/>
  <c r="J706" i="1"/>
  <c r="R706" i="1"/>
  <c r="L706" i="1"/>
  <c r="K706" i="1"/>
  <c r="A682" i="1"/>
  <c r="B682" i="1"/>
  <c r="M682" i="1"/>
  <c r="N682" i="1"/>
  <c r="O682" i="1"/>
  <c r="P682" i="1"/>
  <c r="Q682" i="1"/>
  <c r="J682" i="1"/>
  <c r="R682" i="1"/>
  <c r="L682" i="1"/>
  <c r="K682" i="1"/>
  <c r="B666" i="1"/>
  <c r="A666" i="1"/>
  <c r="M666" i="1"/>
  <c r="N666" i="1"/>
  <c r="O666" i="1"/>
  <c r="P666" i="1"/>
  <c r="Q666" i="1"/>
  <c r="J666" i="1"/>
  <c r="R666" i="1"/>
  <c r="L666" i="1"/>
  <c r="K666" i="1"/>
  <c r="B650" i="1"/>
  <c r="A650" i="1"/>
  <c r="M650" i="1"/>
  <c r="N650" i="1"/>
  <c r="O650" i="1"/>
  <c r="P650" i="1"/>
  <c r="Q650" i="1"/>
  <c r="J650" i="1"/>
  <c r="R650" i="1"/>
  <c r="L650" i="1"/>
  <c r="K650" i="1"/>
  <c r="B642" i="1"/>
  <c r="A642" i="1"/>
  <c r="M642" i="1"/>
  <c r="N642" i="1"/>
  <c r="O642" i="1"/>
  <c r="P642" i="1"/>
  <c r="Q642" i="1"/>
  <c r="J642" i="1"/>
  <c r="R642" i="1"/>
  <c r="L642" i="1"/>
  <c r="K642" i="1"/>
  <c r="B626" i="1"/>
  <c r="A626" i="1"/>
  <c r="M626" i="1"/>
  <c r="N626" i="1"/>
  <c r="O626" i="1"/>
  <c r="P626" i="1"/>
  <c r="Q626" i="1"/>
  <c r="J626" i="1"/>
  <c r="R626" i="1"/>
  <c r="L626" i="1"/>
  <c r="K626" i="1"/>
  <c r="B618" i="1"/>
  <c r="A618" i="1"/>
  <c r="M618" i="1"/>
  <c r="N618" i="1"/>
  <c r="O618" i="1"/>
  <c r="P618" i="1"/>
  <c r="Q618" i="1"/>
  <c r="J618" i="1"/>
  <c r="R618" i="1"/>
  <c r="L618" i="1"/>
  <c r="K618" i="1"/>
  <c r="B610" i="1"/>
  <c r="A610" i="1"/>
  <c r="O610" i="1"/>
  <c r="Q610" i="1"/>
  <c r="J610" i="1"/>
  <c r="R610" i="1"/>
  <c r="K610" i="1"/>
  <c r="L610" i="1"/>
  <c r="M610" i="1"/>
  <c r="N610" i="1"/>
  <c r="P610" i="1"/>
  <c r="B602" i="1"/>
  <c r="A602" i="1"/>
  <c r="O602" i="1"/>
  <c r="Q602" i="1"/>
  <c r="J602" i="1"/>
  <c r="R602" i="1"/>
  <c r="P602" i="1"/>
  <c r="K602" i="1"/>
  <c r="L602" i="1"/>
  <c r="N602" i="1"/>
  <c r="M602" i="1"/>
  <c r="A586" i="1"/>
  <c r="B586" i="1"/>
  <c r="O586" i="1"/>
  <c r="Q586" i="1"/>
  <c r="J586" i="1"/>
  <c r="R586" i="1"/>
  <c r="K586" i="1"/>
  <c r="N586" i="1"/>
  <c r="L586" i="1"/>
  <c r="M586" i="1"/>
  <c r="P586" i="1"/>
  <c r="A578" i="1"/>
  <c r="B578" i="1"/>
  <c r="O578" i="1"/>
  <c r="Q578" i="1"/>
  <c r="J578" i="1"/>
  <c r="R578" i="1"/>
  <c r="K578" i="1"/>
  <c r="N578" i="1"/>
  <c r="L578" i="1"/>
  <c r="M578" i="1"/>
  <c r="P578" i="1"/>
  <c r="A570" i="1"/>
  <c r="B570" i="1"/>
  <c r="O570" i="1"/>
  <c r="Q570" i="1"/>
  <c r="J570" i="1"/>
  <c r="R570" i="1"/>
  <c r="K570" i="1"/>
  <c r="N570" i="1"/>
  <c r="L570" i="1"/>
  <c r="P570" i="1"/>
  <c r="M570" i="1"/>
  <c r="A562" i="1"/>
  <c r="B562" i="1"/>
  <c r="O562" i="1"/>
  <c r="Q562" i="1"/>
  <c r="J562" i="1"/>
  <c r="R562" i="1"/>
  <c r="K562" i="1"/>
  <c r="N562" i="1"/>
  <c r="L562" i="1"/>
  <c r="M562" i="1"/>
  <c r="P562" i="1"/>
  <c r="A554" i="1"/>
  <c r="B554" i="1"/>
  <c r="O554" i="1"/>
  <c r="Q554" i="1"/>
  <c r="J554" i="1"/>
  <c r="R554" i="1"/>
  <c r="K554" i="1"/>
  <c r="L554" i="1"/>
  <c r="N554" i="1"/>
  <c r="M554" i="1"/>
  <c r="P554" i="1"/>
  <c r="A546" i="1"/>
  <c r="B546" i="1"/>
  <c r="O546" i="1"/>
  <c r="Q546" i="1"/>
  <c r="J546" i="1"/>
  <c r="R546" i="1"/>
  <c r="K546" i="1"/>
  <c r="L546" i="1"/>
  <c r="N546" i="1"/>
  <c r="M546" i="1"/>
  <c r="P546" i="1"/>
  <c r="A538" i="1"/>
  <c r="B538" i="1"/>
  <c r="O538" i="1"/>
  <c r="Q538" i="1"/>
  <c r="J538" i="1"/>
  <c r="R538" i="1"/>
  <c r="K538" i="1"/>
  <c r="L538" i="1"/>
  <c r="N538" i="1"/>
  <c r="P538" i="1"/>
  <c r="M538" i="1"/>
  <c r="A688" i="1"/>
  <c r="B688" i="1"/>
  <c r="O688" i="1"/>
  <c r="P688" i="1"/>
  <c r="Q688" i="1"/>
  <c r="J688" i="1"/>
  <c r="R688" i="1"/>
  <c r="K688" i="1"/>
  <c r="L688" i="1"/>
  <c r="N688" i="1"/>
  <c r="M688" i="1"/>
  <c r="B672" i="1"/>
  <c r="A672" i="1"/>
  <c r="O672" i="1"/>
  <c r="P672" i="1"/>
  <c r="Q672" i="1"/>
  <c r="J672" i="1"/>
  <c r="R672" i="1"/>
  <c r="K672" i="1"/>
  <c r="L672" i="1"/>
  <c r="N672" i="1"/>
  <c r="M672" i="1"/>
  <c r="A664" i="1"/>
  <c r="B664" i="1"/>
  <c r="O664" i="1"/>
  <c r="P664" i="1"/>
  <c r="Q664" i="1"/>
  <c r="J664" i="1"/>
  <c r="R664" i="1"/>
  <c r="K664" i="1"/>
  <c r="L664" i="1"/>
  <c r="N664" i="1"/>
  <c r="M664" i="1"/>
  <c r="A656" i="1"/>
  <c r="B656" i="1"/>
  <c r="O656" i="1"/>
  <c r="P656" i="1"/>
  <c r="Q656" i="1"/>
  <c r="J656" i="1"/>
  <c r="R656" i="1"/>
  <c r="K656" i="1"/>
  <c r="L656" i="1"/>
  <c r="N656" i="1"/>
  <c r="M656" i="1"/>
  <c r="A648" i="1"/>
  <c r="B648" i="1"/>
  <c r="O648" i="1"/>
  <c r="P648" i="1"/>
  <c r="Q648" i="1"/>
  <c r="J648" i="1"/>
  <c r="R648" i="1"/>
  <c r="K648" i="1"/>
  <c r="L648" i="1"/>
  <c r="N648" i="1"/>
  <c r="M648" i="1"/>
  <c r="A640" i="1"/>
  <c r="B640" i="1"/>
  <c r="O640" i="1"/>
  <c r="P640" i="1"/>
  <c r="Q640" i="1"/>
  <c r="J640" i="1"/>
  <c r="R640" i="1"/>
  <c r="K640" i="1"/>
  <c r="L640" i="1"/>
  <c r="N640" i="1"/>
  <c r="M640" i="1"/>
  <c r="A632" i="1"/>
  <c r="B632" i="1"/>
  <c r="O632" i="1"/>
  <c r="P632" i="1"/>
  <c r="Q632" i="1"/>
  <c r="J632" i="1"/>
  <c r="R632" i="1"/>
  <c r="K632" i="1"/>
  <c r="L632" i="1"/>
  <c r="N632" i="1"/>
  <c r="M632" i="1"/>
  <c r="A624" i="1"/>
  <c r="B624" i="1"/>
  <c r="O624" i="1"/>
  <c r="P624" i="1"/>
  <c r="Q624" i="1"/>
  <c r="J624" i="1"/>
  <c r="R624" i="1"/>
  <c r="K624" i="1"/>
  <c r="L624" i="1"/>
  <c r="N624" i="1"/>
  <c r="M624" i="1"/>
  <c r="A616" i="1"/>
  <c r="B616" i="1"/>
  <c r="K616" i="1"/>
  <c r="M616" i="1"/>
  <c r="N616" i="1"/>
  <c r="O616" i="1"/>
  <c r="P616" i="1"/>
  <c r="Q616" i="1"/>
  <c r="R616" i="1"/>
  <c r="L616" i="1"/>
  <c r="J616" i="1"/>
  <c r="A608" i="1"/>
  <c r="B608" i="1"/>
  <c r="Q608" i="1"/>
  <c r="K608" i="1"/>
  <c r="L608" i="1"/>
  <c r="N608" i="1"/>
  <c r="O608" i="1"/>
  <c r="P608" i="1"/>
  <c r="R608" i="1"/>
  <c r="M608" i="1"/>
  <c r="J608" i="1"/>
  <c r="A600" i="1"/>
  <c r="B600" i="1"/>
  <c r="Q600" i="1"/>
  <c r="K600" i="1"/>
  <c r="L600" i="1"/>
  <c r="J600" i="1"/>
  <c r="M600" i="1"/>
  <c r="N600" i="1"/>
  <c r="O600" i="1"/>
  <c r="P600" i="1"/>
  <c r="R600" i="1"/>
  <c r="A592" i="1"/>
  <c r="B592" i="1"/>
  <c r="Q592" i="1"/>
  <c r="K592" i="1"/>
  <c r="L592" i="1"/>
  <c r="M592" i="1"/>
  <c r="J592" i="1"/>
  <c r="N592" i="1"/>
  <c r="O592" i="1"/>
  <c r="P592" i="1"/>
  <c r="R592" i="1"/>
  <c r="A584" i="1"/>
  <c r="B584" i="1"/>
  <c r="Q584" i="1"/>
  <c r="K584" i="1"/>
  <c r="L584" i="1"/>
  <c r="M584" i="1"/>
  <c r="P584" i="1"/>
  <c r="J584" i="1"/>
  <c r="N584" i="1"/>
  <c r="R584" i="1"/>
  <c r="O584" i="1"/>
  <c r="A576" i="1"/>
  <c r="B576" i="1"/>
  <c r="Q576" i="1"/>
  <c r="K576" i="1"/>
  <c r="L576" i="1"/>
  <c r="M576" i="1"/>
  <c r="P576" i="1"/>
  <c r="J576" i="1"/>
  <c r="N576" i="1"/>
  <c r="O576" i="1"/>
  <c r="R576" i="1"/>
  <c r="A568" i="1"/>
  <c r="B568" i="1"/>
  <c r="Q568" i="1"/>
  <c r="K568" i="1"/>
  <c r="L568" i="1"/>
  <c r="M568" i="1"/>
  <c r="P568" i="1"/>
  <c r="O568" i="1"/>
  <c r="R568" i="1"/>
  <c r="N568" i="1"/>
  <c r="J568" i="1"/>
  <c r="A560" i="1"/>
  <c r="B560" i="1"/>
  <c r="Q560" i="1"/>
  <c r="K560" i="1"/>
  <c r="L560" i="1"/>
  <c r="M560" i="1"/>
  <c r="P560" i="1"/>
  <c r="J560" i="1"/>
  <c r="N560" i="1"/>
  <c r="O560" i="1"/>
  <c r="R560" i="1"/>
  <c r="A552" i="1"/>
  <c r="B552" i="1"/>
  <c r="Q552" i="1"/>
  <c r="K552" i="1"/>
  <c r="L552" i="1"/>
  <c r="M552" i="1"/>
  <c r="N552" i="1"/>
  <c r="P552" i="1"/>
  <c r="J552" i="1"/>
  <c r="R552" i="1"/>
  <c r="O552" i="1"/>
  <c r="A544" i="1"/>
  <c r="B544" i="1"/>
  <c r="Q544" i="1"/>
  <c r="K544" i="1"/>
  <c r="L544" i="1"/>
  <c r="M544" i="1"/>
  <c r="N544" i="1"/>
  <c r="P544" i="1"/>
  <c r="J544" i="1"/>
  <c r="O544" i="1"/>
  <c r="R544" i="1"/>
  <c r="A704" i="1"/>
  <c r="B704" i="1"/>
  <c r="O704" i="1"/>
  <c r="P704" i="1"/>
  <c r="Q704" i="1"/>
  <c r="J704" i="1"/>
  <c r="R704" i="1"/>
  <c r="K704" i="1"/>
  <c r="L704" i="1"/>
  <c r="N704" i="1"/>
  <c r="M704" i="1"/>
  <c r="A696" i="1"/>
  <c r="B696" i="1"/>
  <c r="O696" i="1"/>
  <c r="P696" i="1"/>
  <c r="Q696" i="1"/>
  <c r="J696" i="1"/>
  <c r="R696" i="1"/>
  <c r="K696" i="1"/>
  <c r="L696" i="1"/>
  <c r="N696" i="1"/>
  <c r="M696" i="1"/>
  <c r="A680" i="1"/>
  <c r="B680" i="1"/>
  <c r="O680" i="1"/>
  <c r="P680" i="1"/>
  <c r="Q680" i="1"/>
  <c r="J680" i="1"/>
  <c r="R680" i="1"/>
  <c r="K680" i="1"/>
  <c r="L680" i="1"/>
  <c r="N680" i="1"/>
  <c r="M680" i="1"/>
  <c r="A703" i="1"/>
  <c r="B703" i="1"/>
  <c r="P703" i="1"/>
  <c r="Q703" i="1"/>
  <c r="J703" i="1"/>
  <c r="R703" i="1"/>
  <c r="K703" i="1"/>
  <c r="L703" i="1"/>
  <c r="M703" i="1"/>
  <c r="O703" i="1"/>
  <c r="N703" i="1"/>
  <c r="A695" i="1"/>
  <c r="B695" i="1"/>
  <c r="P695" i="1"/>
  <c r="Q695" i="1"/>
  <c r="J695" i="1"/>
  <c r="R695" i="1"/>
  <c r="K695" i="1"/>
  <c r="L695" i="1"/>
  <c r="M695" i="1"/>
  <c r="O695" i="1"/>
  <c r="N695" i="1"/>
  <c r="A687" i="1"/>
  <c r="B687" i="1"/>
  <c r="P687" i="1"/>
  <c r="Q687" i="1"/>
  <c r="J687" i="1"/>
  <c r="R687" i="1"/>
  <c r="K687" i="1"/>
  <c r="L687" i="1"/>
  <c r="M687" i="1"/>
  <c r="O687" i="1"/>
  <c r="N687" i="1"/>
  <c r="A679" i="1"/>
  <c r="B679" i="1"/>
  <c r="P679" i="1"/>
  <c r="Q679" i="1"/>
  <c r="J679" i="1"/>
  <c r="R679" i="1"/>
  <c r="K679" i="1"/>
  <c r="L679" i="1"/>
  <c r="M679" i="1"/>
  <c r="O679" i="1"/>
  <c r="N679" i="1"/>
  <c r="A671" i="1"/>
  <c r="B671" i="1"/>
  <c r="P671" i="1"/>
  <c r="Q671" i="1"/>
  <c r="J671" i="1"/>
  <c r="R671" i="1"/>
  <c r="K671" i="1"/>
  <c r="L671" i="1"/>
  <c r="M671" i="1"/>
  <c r="O671" i="1"/>
  <c r="N671" i="1"/>
  <c r="A663" i="1"/>
  <c r="B663" i="1"/>
  <c r="P663" i="1"/>
  <c r="Q663" i="1"/>
  <c r="J663" i="1"/>
  <c r="R663" i="1"/>
  <c r="K663" i="1"/>
  <c r="L663" i="1"/>
  <c r="M663" i="1"/>
  <c r="O663" i="1"/>
  <c r="N663" i="1"/>
  <c r="A655" i="1"/>
  <c r="B655" i="1"/>
  <c r="P655" i="1"/>
  <c r="Q655" i="1"/>
  <c r="J655" i="1"/>
  <c r="R655" i="1"/>
  <c r="K655" i="1"/>
  <c r="L655" i="1"/>
  <c r="M655" i="1"/>
  <c r="O655" i="1"/>
  <c r="N655" i="1"/>
  <c r="A647" i="1"/>
  <c r="B647" i="1"/>
  <c r="P647" i="1"/>
  <c r="Q647" i="1"/>
  <c r="J647" i="1"/>
  <c r="R647" i="1"/>
  <c r="K647" i="1"/>
  <c r="L647" i="1"/>
  <c r="M647" i="1"/>
  <c r="O647" i="1"/>
  <c r="N647" i="1"/>
  <c r="A639" i="1"/>
  <c r="B639" i="1"/>
  <c r="P639" i="1"/>
  <c r="Q639" i="1"/>
  <c r="J639" i="1"/>
  <c r="R639" i="1"/>
  <c r="K639" i="1"/>
  <c r="L639" i="1"/>
  <c r="M639" i="1"/>
  <c r="O639" i="1"/>
  <c r="N639" i="1"/>
  <c r="A631" i="1"/>
  <c r="B631" i="1"/>
  <c r="P631" i="1"/>
  <c r="Q631" i="1"/>
  <c r="J631" i="1"/>
  <c r="R631" i="1"/>
  <c r="K631" i="1"/>
  <c r="L631" i="1"/>
  <c r="M631" i="1"/>
  <c r="O631" i="1"/>
  <c r="N631" i="1"/>
  <c r="A623" i="1"/>
  <c r="B623" i="1"/>
  <c r="P623" i="1"/>
  <c r="Q623" i="1"/>
  <c r="J623" i="1"/>
  <c r="R623" i="1"/>
  <c r="K623" i="1"/>
  <c r="L623" i="1"/>
  <c r="M623" i="1"/>
  <c r="O623" i="1"/>
  <c r="N623" i="1"/>
  <c r="A615" i="1"/>
  <c r="B615" i="1"/>
  <c r="L615" i="1"/>
  <c r="M615" i="1"/>
  <c r="N615" i="1"/>
  <c r="O615" i="1"/>
  <c r="P615" i="1"/>
  <c r="Q615" i="1"/>
  <c r="R615" i="1"/>
  <c r="K615" i="1"/>
  <c r="J615" i="1"/>
  <c r="A607" i="1"/>
  <c r="B607" i="1"/>
  <c r="J607" i="1"/>
  <c r="R607" i="1"/>
  <c r="L607" i="1"/>
  <c r="M607" i="1"/>
  <c r="K607" i="1"/>
  <c r="N607" i="1"/>
  <c r="O607" i="1"/>
  <c r="P607" i="1"/>
  <c r="Q607" i="1"/>
  <c r="A599" i="1"/>
  <c r="B599" i="1"/>
  <c r="J599" i="1"/>
  <c r="R599" i="1"/>
  <c r="L599" i="1"/>
  <c r="M599" i="1"/>
  <c r="Q599" i="1"/>
  <c r="K599" i="1"/>
  <c r="N599" i="1"/>
  <c r="P599" i="1"/>
  <c r="O599" i="1"/>
  <c r="A591" i="1"/>
  <c r="B591" i="1"/>
  <c r="J591" i="1"/>
  <c r="R591" i="1"/>
  <c r="L591" i="1"/>
  <c r="M591" i="1"/>
  <c r="N591" i="1"/>
  <c r="Q591" i="1"/>
  <c r="K591" i="1"/>
  <c r="P591" i="1"/>
  <c r="O591" i="1"/>
  <c r="A583" i="1"/>
  <c r="B583" i="1"/>
  <c r="J583" i="1"/>
  <c r="R583" i="1"/>
  <c r="L583" i="1"/>
  <c r="M583" i="1"/>
  <c r="N583" i="1"/>
  <c r="Q583" i="1"/>
  <c r="K583" i="1"/>
  <c r="O583" i="1"/>
  <c r="P583" i="1"/>
  <c r="A575" i="1"/>
  <c r="B575" i="1"/>
  <c r="J575" i="1"/>
  <c r="R575" i="1"/>
  <c r="L575" i="1"/>
  <c r="M575" i="1"/>
  <c r="N575" i="1"/>
  <c r="Q575" i="1"/>
  <c r="P575" i="1"/>
  <c r="O575" i="1"/>
  <c r="K575" i="1"/>
  <c r="A567" i="1"/>
  <c r="B567" i="1"/>
  <c r="J567" i="1"/>
  <c r="R567" i="1"/>
  <c r="L567" i="1"/>
  <c r="M567" i="1"/>
  <c r="N567" i="1"/>
  <c r="Q567" i="1"/>
  <c r="K567" i="1"/>
  <c r="O567" i="1"/>
  <c r="P567" i="1"/>
  <c r="A559" i="1"/>
  <c r="B559" i="1"/>
  <c r="J559" i="1"/>
  <c r="R559" i="1"/>
  <c r="L559" i="1"/>
  <c r="M559" i="1"/>
  <c r="N559" i="1"/>
  <c r="Q559" i="1"/>
  <c r="K559" i="1"/>
  <c r="O559" i="1"/>
  <c r="P559" i="1"/>
  <c r="A551" i="1"/>
  <c r="B551" i="1"/>
  <c r="J551" i="1"/>
  <c r="R551" i="1"/>
  <c r="L551" i="1"/>
  <c r="M551" i="1"/>
  <c r="N551" i="1"/>
  <c r="O551" i="1"/>
  <c r="Q551" i="1"/>
  <c r="K551" i="1"/>
  <c r="P551" i="1"/>
  <c r="A543" i="1"/>
  <c r="B543" i="1"/>
  <c r="J543" i="1"/>
  <c r="R543" i="1"/>
  <c r="L543" i="1"/>
  <c r="M543" i="1"/>
  <c r="N543" i="1"/>
  <c r="O543" i="1"/>
  <c r="Q543" i="1"/>
  <c r="K543" i="1"/>
  <c r="P543" i="1"/>
  <c r="A693" i="1"/>
  <c r="B693" i="1"/>
  <c r="J693" i="1"/>
  <c r="R693" i="1"/>
  <c r="K693" i="1"/>
  <c r="L693" i="1"/>
  <c r="M693" i="1"/>
  <c r="N693" i="1"/>
  <c r="O693" i="1"/>
  <c r="Q693" i="1"/>
  <c r="P693" i="1"/>
  <c r="A692" i="1"/>
  <c r="B692" i="1"/>
  <c r="K692" i="1"/>
  <c r="L692" i="1"/>
  <c r="M692" i="1"/>
  <c r="N692" i="1"/>
  <c r="O692" i="1"/>
  <c r="P692" i="1"/>
  <c r="J692" i="1"/>
  <c r="R692" i="1"/>
  <c r="Q692" i="1"/>
  <c r="A660" i="1"/>
  <c r="B660" i="1"/>
  <c r="K660" i="1"/>
  <c r="L660" i="1"/>
  <c r="M660" i="1"/>
  <c r="N660" i="1"/>
  <c r="O660" i="1"/>
  <c r="P660" i="1"/>
  <c r="J660" i="1"/>
  <c r="R660" i="1"/>
  <c r="Q660" i="1"/>
  <c r="A628" i="1"/>
  <c r="B628" i="1"/>
  <c r="K628" i="1"/>
  <c r="L628" i="1"/>
  <c r="M628" i="1"/>
  <c r="N628" i="1"/>
  <c r="O628" i="1"/>
  <c r="P628" i="1"/>
  <c r="J628" i="1"/>
  <c r="R628" i="1"/>
  <c r="Q628" i="1"/>
  <c r="A580" i="1"/>
  <c r="B580" i="1"/>
  <c r="M580" i="1"/>
  <c r="O580" i="1"/>
  <c r="P580" i="1"/>
  <c r="Q580" i="1"/>
  <c r="L580" i="1"/>
  <c r="N580" i="1"/>
  <c r="R580" i="1"/>
  <c r="K580" i="1"/>
  <c r="J580" i="1"/>
  <c r="A698" i="1"/>
  <c r="B698" i="1"/>
  <c r="M698" i="1"/>
  <c r="N698" i="1"/>
  <c r="O698" i="1"/>
  <c r="P698" i="1"/>
  <c r="Q698" i="1"/>
  <c r="J698" i="1"/>
  <c r="R698" i="1"/>
  <c r="L698" i="1"/>
  <c r="K698" i="1"/>
  <c r="A690" i="1"/>
  <c r="B690" i="1"/>
  <c r="M690" i="1"/>
  <c r="N690" i="1"/>
  <c r="O690" i="1"/>
  <c r="P690" i="1"/>
  <c r="Q690" i="1"/>
  <c r="J690" i="1"/>
  <c r="R690" i="1"/>
  <c r="L690" i="1"/>
  <c r="K690" i="1"/>
  <c r="A674" i="1"/>
  <c r="B674" i="1"/>
  <c r="M674" i="1"/>
  <c r="N674" i="1"/>
  <c r="O674" i="1"/>
  <c r="P674" i="1"/>
  <c r="Q674" i="1"/>
  <c r="J674" i="1"/>
  <c r="R674" i="1"/>
  <c r="L674" i="1"/>
  <c r="K674" i="1"/>
  <c r="B658" i="1"/>
  <c r="A658" i="1"/>
  <c r="M658" i="1"/>
  <c r="N658" i="1"/>
  <c r="O658" i="1"/>
  <c r="P658" i="1"/>
  <c r="Q658" i="1"/>
  <c r="J658" i="1"/>
  <c r="R658" i="1"/>
  <c r="L658" i="1"/>
  <c r="K658" i="1"/>
  <c r="B634" i="1"/>
  <c r="A634" i="1"/>
  <c r="M634" i="1"/>
  <c r="N634" i="1"/>
  <c r="O634" i="1"/>
  <c r="P634" i="1"/>
  <c r="Q634" i="1"/>
  <c r="J634" i="1"/>
  <c r="R634" i="1"/>
  <c r="L634" i="1"/>
  <c r="K634" i="1"/>
  <c r="B594" i="1"/>
  <c r="A594" i="1"/>
  <c r="O594" i="1"/>
  <c r="Q594" i="1"/>
  <c r="J594" i="1"/>
  <c r="R594" i="1"/>
  <c r="K594" i="1"/>
  <c r="L594" i="1"/>
  <c r="M594" i="1"/>
  <c r="N594" i="1"/>
  <c r="P594" i="1"/>
  <c r="A702" i="1"/>
  <c r="B702" i="1"/>
  <c r="Q702" i="1"/>
  <c r="J702" i="1"/>
  <c r="R702" i="1"/>
  <c r="K702" i="1"/>
  <c r="L702" i="1"/>
  <c r="M702" i="1"/>
  <c r="N702" i="1"/>
  <c r="P702" i="1"/>
  <c r="O702" i="1"/>
  <c r="A694" i="1"/>
  <c r="B694" i="1"/>
  <c r="Q694" i="1"/>
  <c r="J694" i="1"/>
  <c r="R694" i="1"/>
  <c r="K694" i="1"/>
  <c r="L694" i="1"/>
  <c r="M694" i="1"/>
  <c r="N694" i="1"/>
  <c r="P694" i="1"/>
  <c r="O694" i="1"/>
  <c r="A686" i="1"/>
  <c r="B686" i="1"/>
  <c r="Q686" i="1"/>
  <c r="J686" i="1"/>
  <c r="R686" i="1"/>
  <c r="K686" i="1"/>
  <c r="L686" i="1"/>
  <c r="M686" i="1"/>
  <c r="N686" i="1"/>
  <c r="P686" i="1"/>
  <c r="O686" i="1"/>
  <c r="A678" i="1"/>
  <c r="B678" i="1"/>
  <c r="Q678" i="1"/>
  <c r="J678" i="1"/>
  <c r="R678" i="1"/>
  <c r="K678" i="1"/>
  <c r="L678" i="1"/>
  <c r="M678" i="1"/>
  <c r="N678" i="1"/>
  <c r="P678" i="1"/>
  <c r="O678" i="1"/>
  <c r="B670" i="1"/>
  <c r="A670" i="1"/>
  <c r="Q670" i="1"/>
  <c r="J670" i="1"/>
  <c r="R670" i="1"/>
  <c r="K670" i="1"/>
  <c r="L670" i="1"/>
  <c r="M670" i="1"/>
  <c r="N670" i="1"/>
  <c r="P670" i="1"/>
  <c r="O670" i="1"/>
  <c r="B662" i="1"/>
  <c r="A662" i="1"/>
  <c r="Q662" i="1"/>
  <c r="J662" i="1"/>
  <c r="R662" i="1"/>
  <c r="K662" i="1"/>
  <c r="L662" i="1"/>
  <c r="M662" i="1"/>
  <c r="N662" i="1"/>
  <c r="P662" i="1"/>
  <c r="O662" i="1"/>
  <c r="B654" i="1"/>
  <c r="A654" i="1"/>
  <c r="Q654" i="1"/>
  <c r="J654" i="1"/>
  <c r="R654" i="1"/>
  <c r="K654" i="1"/>
  <c r="L654" i="1"/>
  <c r="M654" i="1"/>
  <c r="N654" i="1"/>
  <c r="P654" i="1"/>
  <c r="O654" i="1"/>
  <c r="B646" i="1"/>
  <c r="A646" i="1"/>
  <c r="Q646" i="1"/>
  <c r="J646" i="1"/>
  <c r="R646" i="1"/>
  <c r="K646" i="1"/>
  <c r="L646" i="1"/>
  <c r="M646" i="1"/>
  <c r="N646" i="1"/>
  <c r="P646" i="1"/>
  <c r="O646" i="1"/>
  <c r="B638" i="1"/>
  <c r="A638" i="1"/>
  <c r="Q638" i="1"/>
  <c r="J638" i="1"/>
  <c r="R638" i="1"/>
  <c r="K638" i="1"/>
  <c r="L638" i="1"/>
  <c r="M638" i="1"/>
  <c r="N638" i="1"/>
  <c r="P638" i="1"/>
  <c r="O638" i="1"/>
  <c r="B630" i="1"/>
  <c r="A630" i="1"/>
  <c r="Q630" i="1"/>
  <c r="J630" i="1"/>
  <c r="R630" i="1"/>
  <c r="K630" i="1"/>
  <c r="L630" i="1"/>
  <c r="M630" i="1"/>
  <c r="N630" i="1"/>
  <c r="P630" i="1"/>
  <c r="O630" i="1"/>
  <c r="B622" i="1"/>
  <c r="A622" i="1"/>
  <c r="Q622" i="1"/>
  <c r="J622" i="1"/>
  <c r="R622" i="1"/>
  <c r="K622" i="1"/>
  <c r="L622" i="1"/>
  <c r="M622" i="1"/>
  <c r="N622" i="1"/>
  <c r="P622" i="1"/>
  <c r="O622" i="1"/>
  <c r="B614" i="1"/>
  <c r="A614" i="1"/>
  <c r="K614" i="1"/>
  <c r="M614" i="1"/>
  <c r="N614" i="1"/>
  <c r="J614" i="1"/>
  <c r="L614" i="1"/>
  <c r="O614" i="1"/>
  <c r="P614" i="1"/>
  <c r="Q614" i="1"/>
  <c r="R614" i="1"/>
  <c r="B606" i="1"/>
  <c r="A606" i="1"/>
  <c r="K606" i="1"/>
  <c r="M606" i="1"/>
  <c r="N606" i="1"/>
  <c r="R606" i="1"/>
  <c r="J606" i="1"/>
  <c r="L606" i="1"/>
  <c r="O606" i="1"/>
  <c r="Q606" i="1"/>
  <c r="P606" i="1"/>
  <c r="B598" i="1"/>
  <c r="A598" i="1"/>
  <c r="K598" i="1"/>
  <c r="M598" i="1"/>
  <c r="N598" i="1"/>
  <c r="O598" i="1"/>
  <c r="P598" i="1"/>
  <c r="Q598" i="1"/>
  <c r="R598" i="1"/>
  <c r="L598" i="1"/>
  <c r="J598" i="1"/>
  <c r="B590" i="1"/>
  <c r="A590" i="1"/>
  <c r="K590" i="1"/>
  <c r="M590" i="1"/>
  <c r="N590" i="1"/>
  <c r="O590" i="1"/>
  <c r="J590" i="1"/>
  <c r="L590" i="1"/>
  <c r="P590" i="1"/>
  <c r="Q590" i="1"/>
  <c r="R590" i="1"/>
  <c r="A582" i="1"/>
  <c r="B582" i="1"/>
  <c r="K582" i="1"/>
  <c r="M582" i="1"/>
  <c r="N582" i="1"/>
  <c r="O582" i="1"/>
  <c r="J582" i="1"/>
  <c r="R582" i="1"/>
  <c r="Q582" i="1"/>
  <c r="P582" i="1"/>
  <c r="L582" i="1"/>
  <c r="A574" i="1"/>
  <c r="B574" i="1"/>
  <c r="K574" i="1"/>
  <c r="M574" i="1"/>
  <c r="N574" i="1"/>
  <c r="O574" i="1"/>
  <c r="J574" i="1"/>
  <c r="R574" i="1"/>
  <c r="L574" i="1"/>
  <c r="P574" i="1"/>
  <c r="Q574" i="1"/>
  <c r="A566" i="1"/>
  <c r="B566" i="1"/>
  <c r="K566" i="1"/>
  <c r="M566" i="1"/>
  <c r="N566" i="1"/>
  <c r="O566" i="1"/>
  <c r="J566" i="1"/>
  <c r="R566" i="1"/>
  <c r="L566" i="1"/>
  <c r="P566" i="1"/>
  <c r="Q566" i="1"/>
  <c r="A558" i="1"/>
  <c r="B558" i="1"/>
  <c r="K558" i="1"/>
  <c r="M558" i="1"/>
  <c r="N558" i="1"/>
  <c r="O558" i="1"/>
  <c r="J558" i="1"/>
  <c r="R558" i="1"/>
  <c r="L558" i="1"/>
  <c r="Q558" i="1"/>
  <c r="P558" i="1"/>
  <c r="A550" i="1"/>
  <c r="B550" i="1"/>
  <c r="K550" i="1"/>
  <c r="M550" i="1"/>
  <c r="N550" i="1"/>
  <c r="O550" i="1"/>
  <c r="P550" i="1"/>
  <c r="J550" i="1"/>
  <c r="R550" i="1"/>
  <c r="L550" i="1"/>
  <c r="Q550" i="1"/>
  <c r="A542" i="1"/>
  <c r="B542" i="1"/>
  <c r="K542" i="1"/>
  <c r="M542" i="1"/>
  <c r="N542" i="1"/>
  <c r="O542" i="1"/>
  <c r="P542" i="1"/>
  <c r="J542" i="1"/>
  <c r="R542" i="1"/>
  <c r="Q542" i="1"/>
  <c r="L542" i="1"/>
  <c r="A669" i="1"/>
  <c r="B669" i="1"/>
  <c r="J669" i="1"/>
  <c r="R669" i="1"/>
  <c r="K669" i="1"/>
  <c r="L669" i="1"/>
  <c r="M669" i="1"/>
  <c r="N669" i="1"/>
  <c r="O669" i="1"/>
  <c r="Q669" i="1"/>
  <c r="P669" i="1"/>
  <c r="A661" i="1"/>
  <c r="B661" i="1"/>
  <c r="J661" i="1"/>
  <c r="R661" i="1"/>
  <c r="K661" i="1"/>
  <c r="L661" i="1"/>
  <c r="M661" i="1"/>
  <c r="N661" i="1"/>
  <c r="O661" i="1"/>
  <c r="Q661" i="1"/>
  <c r="P661" i="1"/>
  <c r="A653" i="1"/>
  <c r="B653" i="1"/>
  <c r="J653" i="1"/>
  <c r="R653" i="1"/>
  <c r="K653" i="1"/>
  <c r="L653" i="1"/>
  <c r="M653" i="1"/>
  <c r="N653" i="1"/>
  <c r="O653" i="1"/>
  <c r="Q653" i="1"/>
  <c r="P653" i="1"/>
  <c r="A645" i="1"/>
  <c r="B645" i="1"/>
  <c r="J645" i="1"/>
  <c r="R645" i="1"/>
  <c r="K645" i="1"/>
  <c r="L645" i="1"/>
  <c r="M645" i="1"/>
  <c r="N645" i="1"/>
  <c r="O645" i="1"/>
  <c r="Q645" i="1"/>
  <c r="P645" i="1"/>
  <c r="A637" i="1"/>
  <c r="B637" i="1"/>
  <c r="J637" i="1"/>
  <c r="R637" i="1"/>
  <c r="K637" i="1"/>
  <c r="L637" i="1"/>
  <c r="M637" i="1"/>
  <c r="N637" i="1"/>
  <c r="O637" i="1"/>
  <c r="Q637" i="1"/>
  <c r="P637" i="1"/>
  <c r="A629" i="1"/>
  <c r="B629" i="1"/>
  <c r="J629" i="1"/>
  <c r="R629" i="1"/>
  <c r="K629" i="1"/>
  <c r="L629" i="1"/>
  <c r="M629" i="1"/>
  <c r="N629" i="1"/>
  <c r="O629" i="1"/>
  <c r="Q629" i="1"/>
  <c r="P629" i="1"/>
  <c r="A621" i="1"/>
  <c r="B621" i="1"/>
  <c r="J621" i="1"/>
  <c r="R621" i="1"/>
  <c r="K621" i="1"/>
  <c r="L621" i="1"/>
  <c r="M621" i="1"/>
  <c r="N621" i="1"/>
  <c r="O621" i="1"/>
  <c r="Q621" i="1"/>
  <c r="P621" i="1"/>
  <c r="A613" i="1"/>
  <c r="B613" i="1"/>
  <c r="L613" i="1"/>
  <c r="N613" i="1"/>
  <c r="O613" i="1"/>
  <c r="J613" i="1"/>
  <c r="K613" i="1"/>
  <c r="M613" i="1"/>
  <c r="P613" i="1"/>
  <c r="R613" i="1"/>
  <c r="Q613" i="1"/>
  <c r="A605" i="1"/>
  <c r="B605" i="1"/>
  <c r="L605" i="1"/>
  <c r="N605" i="1"/>
  <c r="O605" i="1"/>
  <c r="P605" i="1"/>
  <c r="Q605" i="1"/>
  <c r="R605" i="1"/>
  <c r="J605" i="1"/>
  <c r="M605" i="1"/>
  <c r="K605" i="1"/>
  <c r="A597" i="1"/>
  <c r="B597" i="1"/>
  <c r="L597" i="1"/>
  <c r="N597" i="1"/>
  <c r="O597" i="1"/>
  <c r="J597" i="1"/>
  <c r="K597" i="1"/>
  <c r="M597" i="1"/>
  <c r="P597" i="1"/>
  <c r="Q597" i="1"/>
  <c r="R597" i="1"/>
  <c r="A589" i="1"/>
  <c r="B589" i="1"/>
  <c r="L589" i="1"/>
  <c r="N589" i="1"/>
  <c r="O589" i="1"/>
  <c r="P589" i="1"/>
  <c r="K589" i="1"/>
  <c r="R589" i="1"/>
  <c r="J589" i="1"/>
  <c r="Q589" i="1"/>
  <c r="M589" i="1"/>
  <c r="A581" i="1"/>
  <c r="B581" i="1"/>
  <c r="L581" i="1"/>
  <c r="N581" i="1"/>
  <c r="O581" i="1"/>
  <c r="P581" i="1"/>
  <c r="K581" i="1"/>
  <c r="J581" i="1"/>
  <c r="M581" i="1"/>
  <c r="Q581" i="1"/>
  <c r="R581" i="1"/>
  <c r="A573" i="1"/>
  <c r="B573" i="1"/>
  <c r="L573" i="1"/>
  <c r="N573" i="1"/>
  <c r="O573" i="1"/>
  <c r="P573" i="1"/>
  <c r="K573" i="1"/>
  <c r="M573" i="1"/>
  <c r="Q573" i="1"/>
  <c r="R573" i="1"/>
  <c r="J573" i="1"/>
  <c r="A565" i="1"/>
  <c r="B565" i="1"/>
  <c r="L565" i="1"/>
  <c r="N565" i="1"/>
  <c r="O565" i="1"/>
  <c r="P565" i="1"/>
  <c r="K565" i="1"/>
  <c r="J565" i="1"/>
  <c r="M565" i="1"/>
  <c r="R565" i="1"/>
  <c r="Q565" i="1"/>
  <c r="A557" i="1"/>
  <c r="B557" i="1"/>
  <c r="L557" i="1"/>
  <c r="N557" i="1"/>
  <c r="O557" i="1"/>
  <c r="P557" i="1"/>
  <c r="K557" i="1"/>
  <c r="J557" i="1"/>
  <c r="M557" i="1"/>
  <c r="Q557" i="1"/>
  <c r="R557" i="1"/>
  <c r="A549" i="1"/>
  <c r="B549" i="1"/>
  <c r="L549" i="1"/>
  <c r="N549" i="1"/>
  <c r="O549" i="1"/>
  <c r="P549" i="1"/>
  <c r="Q549" i="1"/>
  <c r="K549" i="1"/>
  <c r="R549" i="1"/>
  <c r="M549" i="1"/>
  <c r="J549" i="1"/>
  <c r="A541" i="1"/>
  <c r="B541" i="1"/>
  <c r="L541" i="1"/>
  <c r="N541" i="1"/>
  <c r="O541" i="1"/>
  <c r="P541" i="1"/>
  <c r="Q541" i="1"/>
  <c r="K541" i="1"/>
  <c r="J541" i="1"/>
  <c r="M541" i="1"/>
  <c r="R541"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A915" i="1" l="1"/>
  <c r="B915" i="1"/>
  <c r="M915" i="1"/>
  <c r="N915" i="1"/>
  <c r="O915" i="1"/>
  <c r="P915" i="1"/>
  <c r="Q915" i="1"/>
  <c r="J915" i="1"/>
  <c r="R915" i="1"/>
  <c r="K915" i="1"/>
  <c r="L915" i="1"/>
  <c r="A867" i="1"/>
  <c r="B867" i="1"/>
  <c r="K867" i="1"/>
  <c r="M867" i="1"/>
  <c r="N867" i="1"/>
  <c r="Q867" i="1"/>
  <c r="P867" i="1"/>
  <c r="R867" i="1"/>
  <c r="J867" i="1"/>
  <c r="L867" i="1"/>
  <c r="O867" i="1"/>
  <c r="A954" i="1"/>
  <c r="B954" i="1"/>
  <c r="N954" i="1"/>
  <c r="O954" i="1"/>
  <c r="P954" i="1"/>
  <c r="Q954" i="1"/>
  <c r="J954" i="1"/>
  <c r="R954" i="1"/>
  <c r="K954" i="1"/>
  <c r="L954" i="1"/>
  <c r="M954" i="1"/>
  <c r="A874" i="1"/>
  <c r="B874" i="1"/>
  <c r="L874" i="1"/>
  <c r="N874" i="1"/>
  <c r="O874" i="1"/>
  <c r="J874" i="1"/>
  <c r="R874" i="1"/>
  <c r="Q874" i="1"/>
  <c r="K874" i="1"/>
  <c r="M874" i="1"/>
  <c r="P874" i="1"/>
  <c r="A947" i="1"/>
  <c r="B947" i="1"/>
  <c r="M947" i="1"/>
  <c r="N947" i="1"/>
  <c r="O947" i="1"/>
  <c r="P947" i="1"/>
  <c r="Q947" i="1"/>
  <c r="J947" i="1"/>
  <c r="R947" i="1"/>
  <c r="K947" i="1"/>
  <c r="L947" i="1"/>
  <c r="A875" i="1"/>
  <c r="B875" i="1"/>
  <c r="K875" i="1"/>
  <c r="M875" i="1"/>
  <c r="N875" i="1"/>
  <c r="Q875" i="1"/>
  <c r="J875" i="1"/>
  <c r="L875" i="1"/>
  <c r="O875" i="1"/>
  <c r="P875" i="1"/>
  <c r="R875" i="1"/>
  <c r="A827" i="1"/>
  <c r="B827" i="1"/>
  <c r="Q827" i="1"/>
  <c r="K827" i="1"/>
  <c r="R827" i="1"/>
  <c r="J827" i="1"/>
  <c r="L827" i="1"/>
  <c r="O827" i="1"/>
  <c r="N827" i="1"/>
  <c r="P827" i="1"/>
  <c r="M827" i="1"/>
  <c r="A946" i="1"/>
  <c r="B946" i="1"/>
  <c r="N946" i="1"/>
  <c r="O946" i="1"/>
  <c r="P946" i="1"/>
  <c r="Q946" i="1"/>
  <c r="J946" i="1"/>
  <c r="R946" i="1"/>
  <c r="K946" i="1"/>
  <c r="L946" i="1"/>
  <c r="M946" i="1"/>
  <c r="A922" i="1"/>
  <c r="B922" i="1"/>
  <c r="N922" i="1"/>
  <c r="O922" i="1"/>
  <c r="P922" i="1"/>
  <c r="Q922" i="1"/>
  <c r="J922" i="1"/>
  <c r="R922" i="1"/>
  <c r="K922" i="1"/>
  <c r="L922" i="1"/>
  <c r="M922" i="1"/>
  <c r="A906" i="1"/>
  <c r="B906" i="1"/>
  <c r="L906" i="1"/>
  <c r="O906" i="1"/>
  <c r="Q906" i="1"/>
  <c r="R906" i="1"/>
  <c r="J906" i="1"/>
  <c r="K906" i="1"/>
  <c r="M906" i="1"/>
  <c r="N906" i="1"/>
  <c r="P906" i="1"/>
  <c r="A890" i="1"/>
  <c r="B890" i="1"/>
  <c r="L890" i="1"/>
  <c r="N890" i="1"/>
  <c r="O890" i="1"/>
  <c r="J890" i="1"/>
  <c r="R890" i="1"/>
  <c r="Q890" i="1"/>
  <c r="K890" i="1"/>
  <c r="M890" i="1"/>
  <c r="P890" i="1"/>
  <c r="A858" i="1"/>
  <c r="B858" i="1"/>
  <c r="L858" i="1"/>
  <c r="N858" i="1"/>
  <c r="O858" i="1"/>
  <c r="J858" i="1"/>
  <c r="R858" i="1"/>
  <c r="Q858" i="1"/>
  <c r="K858" i="1"/>
  <c r="M858" i="1"/>
  <c r="P858" i="1"/>
  <c r="A834" i="1"/>
  <c r="B834" i="1"/>
  <c r="J834" i="1"/>
  <c r="R834" i="1"/>
  <c r="L834" i="1"/>
  <c r="K834" i="1"/>
  <c r="M834" i="1"/>
  <c r="P834" i="1"/>
  <c r="O834" i="1"/>
  <c r="Q834" i="1"/>
  <c r="N834" i="1"/>
  <c r="A818" i="1"/>
  <c r="B818" i="1"/>
  <c r="J818" i="1"/>
  <c r="R818" i="1"/>
  <c r="L818" i="1"/>
  <c r="N818" i="1"/>
  <c r="P818" i="1"/>
  <c r="Q818" i="1"/>
  <c r="K818" i="1"/>
  <c r="M818" i="1"/>
  <c r="O818" i="1"/>
  <c r="A810" i="1"/>
  <c r="B810" i="1"/>
  <c r="J810" i="1"/>
  <c r="R810" i="1"/>
  <c r="L810" i="1"/>
  <c r="K810" i="1"/>
  <c r="N810" i="1"/>
  <c r="O810" i="1"/>
  <c r="Q810" i="1"/>
  <c r="M810" i="1"/>
  <c r="P810" i="1"/>
  <c r="A961" i="1"/>
  <c r="B961" i="1"/>
  <c r="O961" i="1"/>
  <c r="P961" i="1"/>
  <c r="Q961" i="1"/>
  <c r="J961" i="1"/>
  <c r="R961" i="1"/>
  <c r="K961" i="1"/>
  <c r="L961" i="1"/>
  <c r="M961" i="1"/>
  <c r="N961" i="1"/>
  <c r="A953" i="1"/>
  <c r="B953" i="1"/>
  <c r="O953" i="1"/>
  <c r="P953" i="1"/>
  <c r="Q953" i="1"/>
  <c r="J953" i="1"/>
  <c r="R953" i="1"/>
  <c r="K953" i="1"/>
  <c r="L953" i="1"/>
  <c r="M953" i="1"/>
  <c r="N953" i="1"/>
  <c r="A945" i="1"/>
  <c r="B945" i="1"/>
  <c r="O945" i="1"/>
  <c r="P945" i="1"/>
  <c r="Q945" i="1"/>
  <c r="J945" i="1"/>
  <c r="R945" i="1"/>
  <c r="K945" i="1"/>
  <c r="L945" i="1"/>
  <c r="M945" i="1"/>
  <c r="N945" i="1"/>
  <c r="A937" i="1"/>
  <c r="B937" i="1"/>
  <c r="O937" i="1"/>
  <c r="P937" i="1"/>
  <c r="Q937" i="1"/>
  <c r="J937" i="1"/>
  <c r="R937" i="1"/>
  <c r="K937" i="1"/>
  <c r="L937" i="1"/>
  <c r="M937" i="1"/>
  <c r="N937" i="1"/>
  <c r="A929" i="1"/>
  <c r="B929" i="1"/>
  <c r="O929" i="1"/>
  <c r="P929" i="1"/>
  <c r="Q929" i="1"/>
  <c r="J929" i="1"/>
  <c r="R929" i="1"/>
  <c r="K929" i="1"/>
  <c r="L929" i="1"/>
  <c r="M929" i="1"/>
  <c r="N929" i="1"/>
  <c r="B921" i="1"/>
  <c r="A921" i="1"/>
  <c r="O921" i="1"/>
  <c r="P921" i="1"/>
  <c r="Q921" i="1"/>
  <c r="J921" i="1"/>
  <c r="R921" i="1"/>
  <c r="K921" i="1"/>
  <c r="L921" i="1"/>
  <c r="M921" i="1"/>
  <c r="N921" i="1"/>
  <c r="B913" i="1"/>
  <c r="A913" i="1"/>
  <c r="O913" i="1"/>
  <c r="P913" i="1"/>
  <c r="Q913" i="1"/>
  <c r="J913" i="1"/>
  <c r="R913" i="1"/>
  <c r="K913" i="1"/>
  <c r="L913" i="1"/>
  <c r="M913" i="1"/>
  <c r="N913" i="1"/>
  <c r="B905" i="1"/>
  <c r="A905" i="1"/>
  <c r="M905" i="1"/>
  <c r="P905" i="1"/>
  <c r="O905" i="1"/>
  <c r="Q905" i="1"/>
  <c r="R905" i="1"/>
  <c r="J905" i="1"/>
  <c r="K905" i="1"/>
  <c r="L905" i="1"/>
  <c r="N905" i="1"/>
  <c r="B897" i="1"/>
  <c r="A897" i="1"/>
  <c r="M897" i="1"/>
  <c r="O897" i="1"/>
  <c r="P897" i="1"/>
  <c r="K897" i="1"/>
  <c r="R897" i="1"/>
  <c r="J897" i="1"/>
  <c r="L897" i="1"/>
  <c r="N897" i="1"/>
  <c r="Q897" i="1"/>
  <c r="B889" i="1"/>
  <c r="A889" i="1"/>
  <c r="M889" i="1"/>
  <c r="O889" i="1"/>
  <c r="P889" i="1"/>
  <c r="K889" i="1"/>
  <c r="J889" i="1"/>
  <c r="L889" i="1"/>
  <c r="N889" i="1"/>
  <c r="Q889" i="1"/>
  <c r="R889" i="1"/>
  <c r="B881" i="1"/>
  <c r="A881" i="1"/>
  <c r="M881" i="1"/>
  <c r="O881" i="1"/>
  <c r="P881" i="1"/>
  <c r="K881" i="1"/>
  <c r="R881" i="1"/>
  <c r="J881" i="1"/>
  <c r="L881" i="1"/>
  <c r="N881" i="1"/>
  <c r="Q881" i="1"/>
  <c r="B873" i="1"/>
  <c r="A873" i="1"/>
  <c r="M873" i="1"/>
  <c r="O873" i="1"/>
  <c r="P873" i="1"/>
  <c r="K873" i="1"/>
  <c r="J873" i="1"/>
  <c r="L873" i="1"/>
  <c r="N873" i="1"/>
  <c r="Q873" i="1"/>
  <c r="R873" i="1"/>
  <c r="B865" i="1"/>
  <c r="A865" i="1"/>
  <c r="M865" i="1"/>
  <c r="O865" i="1"/>
  <c r="P865" i="1"/>
  <c r="K865" i="1"/>
  <c r="R865" i="1"/>
  <c r="J865" i="1"/>
  <c r="L865" i="1"/>
  <c r="N865" i="1"/>
  <c r="Q865" i="1"/>
  <c r="B857" i="1"/>
  <c r="A857" i="1"/>
  <c r="M857" i="1"/>
  <c r="O857" i="1"/>
  <c r="P857" i="1"/>
  <c r="K857" i="1"/>
  <c r="J857" i="1"/>
  <c r="L857" i="1"/>
  <c r="N857" i="1"/>
  <c r="Q857" i="1"/>
  <c r="R857" i="1"/>
  <c r="B849" i="1"/>
  <c r="A849" i="1"/>
  <c r="M849" i="1"/>
  <c r="O849" i="1"/>
  <c r="P849" i="1"/>
  <c r="K849" i="1"/>
  <c r="R849" i="1"/>
  <c r="J849" i="1"/>
  <c r="L849" i="1"/>
  <c r="N849" i="1"/>
  <c r="Q849" i="1"/>
  <c r="B841" i="1"/>
  <c r="A841" i="1"/>
  <c r="K841" i="1"/>
  <c r="M841" i="1"/>
  <c r="L841" i="1"/>
  <c r="N841" i="1"/>
  <c r="Q841" i="1"/>
  <c r="P841" i="1"/>
  <c r="R841" i="1"/>
  <c r="J841" i="1"/>
  <c r="O841" i="1"/>
  <c r="B833" i="1"/>
  <c r="A833" i="1"/>
  <c r="K833" i="1"/>
  <c r="M833" i="1"/>
  <c r="Q833" i="1"/>
  <c r="J833" i="1"/>
  <c r="O833" i="1"/>
  <c r="L833" i="1"/>
  <c r="N833" i="1"/>
  <c r="P833" i="1"/>
  <c r="R833" i="1"/>
  <c r="B825" i="1"/>
  <c r="A825" i="1"/>
  <c r="K825" i="1"/>
  <c r="M825" i="1"/>
  <c r="O825" i="1"/>
  <c r="Q825" i="1"/>
  <c r="R825" i="1"/>
  <c r="L825" i="1"/>
  <c r="J825" i="1"/>
  <c r="N825" i="1"/>
  <c r="P825" i="1"/>
  <c r="B817" i="1"/>
  <c r="A817" i="1"/>
  <c r="K817" i="1"/>
  <c r="M817" i="1"/>
  <c r="L817" i="1"/>
  <c r="O817" i="1"/>
  <c r="P817" i="1"/>
  <c r="R817" i="1"/>
  <c r="J817" i="1"/>
  <c r="N817" i="1"/>
  <c r="Q817" i="1"/>
  <c r="B809" i="1"/>
  <c r="A809" i="1"/>
  <c r="K809" i="1"/>
  <c r="M809" i="1"/>
  <c r="L809" i="1"/>
  <c r="N809" i="1"/>
  <c r="Q809" i="1"/>
  <c r="J809" i="1"/>
  <c r="O809" i="1"/>
  <c r="P809" i="1"/>
  <c r="R809" i="1"/>
  <c r="B801" i="1"/>
  <c r="A801" i="1"/>
  <c r="K801" i="1"/>
  <c r="M801" i="1"/>
  <c r="Q801" i="1"/>
  <c r="J801" i="1"/>
  <c r="O801" i="1"/>
  <c r="N801" i="1"/>
  <c r="P801" i="1"/>
  <c r="R801" i="1"/>
  <c r="L801" i="1"/>
  <c r="B793" i="1"/>
  <c r="A793" i="1"/>
  <c r="K793" i="1"/>
  <c r="M793" i="1"/>
  <c r="O793" i="1"/>
  <c r="Q793" i="1"/>
  <c r="R793" i="1"/>
  <c r="L793" i="1"/>
  <c r="J793" i="1"/>
  <c r="N793" i="1"/>
  <c r="P793" i="1"/>
  <c r="A899" i="1"/>
  <c r="B899" i="1"/>
  <c r="K899" i="1"/>
  <c r="M899" i="1"/>
  <c r="N899" i="1"/>
  <c r="Q899" i="1"/>
  <c r="P899" i="1"/>
  <c r="R899" i="1"/>
  <c r="J899" i="1"/>
  <c r="L899" i="1"/>
  <c r="O899" i="1"/>
  <c r="A851" i="1"/>
  <c r="B851" i="1"/>
  <c r="K851" i="1"/>
  <c r="M851" i="1"/>
  <c r="N851" i="1"/>
  <c r="Q851" i="1"/>
  <c r="P851" i="1"/>
  <c r="R851" i="1"/>
  <c r="J851" i="1"/>
  <c r="L851" i="1"/>
  <c r="O851" i="1"/>
  <c r="A914" i="1"/>
  <c r="B914" i="1"/>
  <c r="N914" i="1"/>
  <c r="O914" i="1"/>
  <c r="P914" i="1"/>
  <c r="Q914" i="1"/>
  <c r="J914" i="1"/>
  <c r="R914" i="1"/>
  <c r="K914" i="1"/>
  <c r="L914" i="1"/>
  <c r="M914" i="1"/>
  <c r="A866" i="1"/>
  <c r="B866" i="1"/>
  <c r="L866" i="1"/>
  <c r="N866" i="1"/>
  <c r="O866" i="1"/>
  <c r="J866" i="1"/>
  <c r="R866" i="1"/>
  <c r="K866" i="1"/>
  <c r="M866" i="1"/>
  <c r="P866" i="1"/>
  <c r="Q866" i="1"/>
  <c r="A794" i="1"/>
  <c r="B794" i="1"/>
  <c r="J794" i="1"/>
  <c r="R794" i="1"/>
  <c r="L794" i="1"/>
  <c r="P794" i="1"/>
  <c r="N794" i="1"/>
  <c r="M794" i="1"/>
  <c r="O794" i="1"/>
  <c r="Q794" i="1"/>
  <c r="K794" i="1"/>
  <c r="A960" i="1"/>
  <c r="B960" i="1"/>
  <c r="P960" i="1"/>
  <c r="Q960" i="1"/>
  <c r="J960" i="1"/>
  <c r="R960" i="1"/>
  <c r="K960" i="1"/>
  <c r="L960" i="1"/>
  <c r="M960" i="1"/>
  <c r="N960" i="1"/>
  <c r="O960" i="1"/>
  <c r="B920" i="1"/>
  <c r="A920" i="1"/>
  <c r="P920" i="1"/>
  <c r="Q920" i="1"/>
  <c r="J920" i="1"/>
  <c r="R920" i="1"/>
  <c r="K920" i="1"/>
  <c r="L920" i="1"/>
  <c r="M920" i="1"/>
  <c r="N920" i="1"/>
  <c r="O920" i="1"/>
  <c r="A880" i="1"/>
  <c r="B880" i="1"/>
  <c r="N880" i="1"/>
  <c r="P880" i="1"/>
  <c r="Q880" i="1"/>
  <c r="L880" i="1"/>
  <c r="K880" i="1"/>
  <c r="M880" i="1"/>
  <c r="O880" i="1"/>
  <c r="R880" i="1"/>
  <c r="J880" i="1"/>
  <c r="A840" i="1"/>
  <c r="B840" i="1"/>
  <c r="L840" i="1"/>
  <c r="N840" i="1"/>
  <c r="R840" i="1"/>
  <c r="J840" i="1"/>
  <c r="K840" i="1"/>
  <c r="P840" i="1"/>
  <c r="M840" i="1"/>
  <c r="O840" i="1"/>
  <c r="Q840" i="1"/>
  <c r="A816" i="1"/>
  <c r="B816" i="1"/>
  <c r="L816" i="1"/>
  <c r="N816" i="1"/>
  <c r="J816" i="1"/>
  <c r="M816" i="1"/>
  <c r="O816" i="1"/>
  <c r="R816" i="1"/>
  <c r="K816" i="1"/>
  <c r="P816" i="1"/>
  <c r="Q816" i="1"/>
  <c r="A800" i="1"/>
  <c r="B800" i="1"/>
  <c r="L800" i="1"/>
  <c r="N800" i="1"/>
  <c r="P800" i="1"/>
  <c r="R800" i="1"/>
  <c r="M800" i="1"/>
  <c r="J800" i="1"/>
  <c r="K800" i="1"/>
  <c r="O800" i="1"/>
  <c r="Q800" i="1"/>
  <c r="A931" i="1"/>
  <c r="B931" i="1"/>
  <c r="M931" i="1"/>
  <c r="N931" i="1"/>
  <c r="O931" i="1"/>
  <c r="P931" i="1"/>
  <c r="Q931" i="1"/>
  <c r="J931" i="1"/>
  <c r="R931" i="1"/>
  <c r="K931" i="1"/>
  <c r="L931" i="1"/>
  <c r="A952" i="1"/>
  <c r="B952" i="1"/>
  <c r="P952" i="1"/>
  <c r="Q952" i="1"/>
  <c r="J952" i="1"/>
  <c r="R952" i="1"/>
  <c r="K952" i="1"/>
  <c r="L952" i="1"/>
  <c r="M952" i="1"/>
  <c r="N952" i="1"/>
  <c r="O952" i="1"/>
  <c r="A936" i="1"/>
  <c r="B936" i="1"/>
  <c r="P936" i="1"/>
  <c r="Q936" i="1"/>
  <c r="J936" i="1"/>
  <c r="R936" i="1"/>
  <c r="K936" i="1"/>
  <c r="L936" i="1"/>
  <c r="M936" i="1"/>
  <c r="N936" i="1"/>
  <c r="O936" i="1"/>
  <c r="A912" i="1"/>
  <c r="B912" i="1"/>
  <c r="N912" i="1"/>
  <c r="P912" i="1"/>
  <c r="Q912" i="1"/>
  <c r="R912" i="1"/>
  <c r="J912" i="1"/>
  <c r="K912" i="1"/>
  <c r="L912" i="1"/>
  <c r="M912" i="1"/>
  <c r="O912" i="1"/>
  <c r="A896" i="1"/>
  <c r="B896" i="1"/>
  <c r="N896" i="1"/>
  <c r="P896" i="1"/>
  <c r="Q896" i="1"/>
  <c r="L896" i="1"/>
  <c r="K896" i="1"/>
  <c r="M896" i="1"/>
  <c r="O896" i="1"/>
  <c r="R896" i="1"/>
  <c r="J896" i="1"/>
  <c r="A872" i="1"/>
  <c r="B872" i="1"/>
  <c r="N872" i="1"/>
  <c r="P872" i="1"/>
  <c r="Q872" i="1"/>
  <c r="L872" i="1"/>
  <c r="J872" i="1"/>
  <c r="K872" i="1"/>
  <c r="M872" i="1"/>
  <c r="O872" i="1"/>
  <c r="R872" i="1"/>
  <c r="A856" i="1"/>
  <c r="B856" i="1"/>
  <c r="N856" i="1"/>
  <c r="P856" i="1"/>
  <c r="Q856" i="1"/>
  <c r="L856" i="1"/>
  <c r="J856" i="1"/>
  <c r="K856" i="1"/>
  <c r="M856" i="1"/>
  <c r="O856" i="1"/>
  <c r="R856" i="1"/>
  <c r="A824" i="1"/>
  <c r="B824" i="1"/>
  <c r="L824" i="1"/>
  <c r="N824" i="1"/>
  <c r="M824" i="1"/>
  <c r="P824" i="1"/>
  <c r="Q824" i="1"/>
  <c r="J824" i="1"/>
  <c r="K824" i="1"/>
  <c r="O824" i="1"/>
  <c r="R824" i="1"/>
  <c r="A959" i="1"/>
  <c r="B959" i="1"/>
  <c r="Q959" i="1"/>
  <c r="J959" i="1"/>
  <c r="R959" i="1"/>
  <c r="K959" i="1"/>
  <c r="L959" i="1"/>
  <c r="M959" i="1"/>
  <c r="N959" i="1"/>
  <c r="O959" i="1"/>
  <c r="P959" i="1"/>
  <c r="A951" i="1"/>
  <c r="B951" i="1"/>
  <c r="Q951" i="1"/>
  <c r="J951" i="1"/>
  <c r="R951" i="1"/>
  <c r="K951" i="1"/>
  <c r="L951" i="1"/>
  <c r="M951" i="1"/>
  <c r="N951" i="1"/>
  <c r="O951" i="1"/>
  <c r="P951" i="1"/>
  <c r="A943" i="1"/>
  <c r="B943" i="1"/>
  <c r="Q943" i="1"/>
  <c r="J943" i="1"/>
  <c r="R943" i="1"/>
  <c r="K943" i="1"/>
  <c r="L943" i="1"/>
  <c r="M943" i="1"/>
  <c r="N943" i="1"/>
  <c r="O943" i="1"/>
  <c r="P943" i="1"/>
  <c r="A935" i="1"/>
  <c r="B935" i="1"/>
  <c r="Q935" i="1"/>
  <c r="J935" i="1"/>
  <c r="R935" i="1"/>
  <c r="K935" i="1"/>
  <c r="L935" i="1"/>
  <c r="M935" i="1"/>
  <c r="N935" i="1"/>
  <c r="O935" i="1"/>
  <c r="P935" i="1"/>
  <c r="A927" i="1"/>
  <c r="B927" i="1"/>
  <c r="Q927" i="1"/>
  <c r="J927" i="1"/>
  <c r="R927" i="1"/>
  <c r="K927" i="1"/>
  <c r="L927" i="1"/>
  <c r="M927" i="1"/>
  <c r="N927" i="1"/>
  <c r="O927" i="1"/>
  <c r="P927" i="1"/>
  <c r="A919" i="1"/>
  <c r="B919" i="1"/>
  <c r="Q919" i="1"/>
  <c r="J919" i="1"/>
  <c r="R919" i="1"/>
  <c r="K919" i="1"/>
  <c r="L919" i="1"/>
  <c r="M919" i="1"/>
  <c r="N919" i="1"/>
  <c r="O919" i="1"/>
  <c r="P919" i="1"/>
  <c r="A911" i="1"/>
  <c r="B911" i="1"/>
  <c r="O911" i="1"/>
  <c r="J911" i="1"/>
  <c r="R911" i="1"/>
  <c r="N911" i="1"/>
  <c r="P911" i="1"/>
  <c r="Q911" i="1"/>
  <c r="K911" i="1"/>
  <c r="L911" i="1"/>
  <c r="M911" i="1"/>
  <c r="A903" i="1"/>
  <c r="B903" i="1"/>
  <c r="O903" i="1"/>
  <c r="J903" i="1"/>
  <c r="R903" i="1"/>
  <c r="L903" i="1"/>
  <c r="M903" i="1"/>
  <c r="N903" i="1"/>
  <c r="P903" i="1"/>
  <c r="Q903" i="1"/>
  <c r="K903" i="1"/>
  <c r="A895" i="1"/>
  <c r="B895" i="1"/>
  <c r="O895" i="1"/>
  <c r="Q895" i="1"/>
  <c r="J895" i="1"/>
  <c r="R895" i="1"/>
  <c r="M895" i="1"/>
  <c r="K895" i="1"/>
  <c r="L895" i="1"/>
  <c r="N895" i="1"/>
  <c r="P895" i="1"/>
  <c r="A887" i="1"/>
  <c r="B887" i="1"/>
  <c r="O887" i="1"/>
  <c r="Q887" i="1"/>
  <c r="J887" i="1"/>
  <c r="R887" i="1"/>
  <c r="M887" i="1"/>
  <c r="L887" i="1"/>
  <c r="N887" i="1"/>
  <c r="P887" i="1"/>
  <c r="K887" i="1"/>
  <c r="A879" i="1"/>
  <c r="B879" i="1"/>
  <c r="O879" i="1"/>
  <c r="Q879" i="1"/>
  <c r="J879" i="1"/>
  <c r="R879" i="1"/>
  <c r="M879" i="1"/>
  <c r="K879" i="1"/>
  <c r="L879" i="1"/>
  <c r="N879" i="1"/>
  <c r="P879" i="1"/>
  <c r="A871" i="1"/>
  <c r="B871" i="1"/>
  <c r="O871" i="1"/>
  <c r="Q871" i="1"/>
  <c r="J871" i="1"/>
  <c r="R871" i="1"/>
  <c r="M871" i="1"/>
  <c r="L871" i="1"/>
  <c r="N871" i="1"/>
  <c r="P871" i="1"/>
  <c r="K871" i="1"/>
  <c r="A863" i="1"/>
  <c r="B863" i="1"/>
  <c r="O863" i="1"/>
  <c r="Q863" i="1"/>
  <c r="J863" i="1"/>
  <c r="R863" i="1"/>
  <c r="M863" i="1"/>
  <c r="K863" i="1"/>
  <c r="L863" i="1"/>
  <c r="N863" i="1"/>
  <c r="P863" i="1"/>
  <c r="A855" i="1"/>
  <c r="B855" i="1"/>
  <c r="O855" i="1"/>
  <c r="Q855" i="1"/>
  <c r="J855" i="1"/>
  <c r="R855" i="1"/>
  <c r="M855" i="1"/>
  <c r="L855" i="1"/>
  <c r="N855" i="1"/>
  <c r="P855" i="1"/>
  <c r="K855" i="1"/>
  <c r="A847" i="1"/>
  <c r="B847" i="1"/>
  <c r="M847" i="1"/>
  <c r="N847" i="1"/>
  <c r="P847" i="1"/>
  <c r="Q847" i="1"/>
  <c r="K847" i="1"/>
  <c r="J847" i="1"/>
  <c r="L847" i="1"/>
  <c r="O847" i="1"/>
  <c r="R847" i="1"/>
  <c r="A839" i="1"/>
  <c r="B839" i="1"/>
  <c r="M839" i="1"/>
  <c r="O839" i="1"/>
  <c r="Q839" i="1"/>
  <c r="J839" i="1"/>
  <c r="N839" i="1"/>
  <c r="L839" i="1"/>
  <c r="P839" i="1"/>
  <c r="R839" i="1"/>
  <c r="K839" i="1"/>
  <c r="A831" i="1"/>
  <c r="B831" i="1"/>
  <c r="M831" i="1"/>
  <c r="O831" i="1"/>
  <c r="N831" i="1"/>
  <c r="Q831" i="1"/>
  <c r="R831" i="1"/>
  <c r="K831" i="1"/>
  <c r="J831" i="1"/>
  <c r="L831" i="1"/>
  <c r="P831" i="1"/>
  <c r="A823" i="1"/>
  <c r="B823" i="1"/>
  <c r="M823" i="1"/>
  <c r="O823" i="1"/>
  <c r="K823" i="1"/>
  <c r="N823" i="1"/>
  <c r="P823" i="1"/>
  <c r="J823" i="1"/>
  <c r="L823" i="1"/>
  <c r="Q823" i="1"/>
  <c r="R823" i="1"/>
  <c r="A815" i="1"/>
  <c r="B815" i="1"/>
  <c r="M815" i="1"/>
  <c r="O815" i="1"/>
  <c r="K815" i="1"/>
  <c r="L815" i="1"/>
  <c r="Q815" i="1"/>
  <c r="P815" i="1"/>
  <c r="R815" i="1"/>
  <c r="J815" i="1"/>
  <c r="N815" i="1"/>
  <c r="A807" i="1"/>
  <c r="B807" i="1"/>
  <c r="M807" i="1"/>
  <c r="O807" i="1"/>
  <c r="Q807" i="1"/>
  <c r="J807" i="1"/>
  <c r="N807" i="1"/>
  <c r="K807" i="1"/>
  <c r="L807" i="1"/>
  <c r="P807" i="1"/>
  <c r="R807" i="1"/>
  <c r="A799" i="1"/>
  <c r="B799" i="1"/>
  <c r="M799" i="1"/>
  <c r="O799" i="1"/>
  <c r="N799" i="1"/>
  <c r="Q799" i="1"/>
  <c r="R799" i="1"/>
  <c r="K799" i="1"/>
  <c r="J799" i="1"/>
  <c r="L799" i="1"/>
  <c r="P799" i="1"/>
  <c r="A907" i="1"/>
  <c r="B907" i="1"/>
  <c r="K907" i="1"/>
  <c r="N907" i="1"/>
  <c r="R907" i="1"/>
  <c r="J907" i="1"/>
  <c r="L907" i="1"/>
  <c r="M907" i="1"/>
  <c r="O907" i="1"/>
  <c r="P907" i="1"/>
  <c r="Q907" i="1"/>
  <c r="A859" i="1"/>
  <c r="B859" i="1"/>
  <c r="K859" i="1"/>
  <c r="M859" i="1"/>
  <c r="N859" i="1"/>
  <c r="Q859" i="1"/>
  <c r="J859" i="1"/>
  <c r="L859" i="1"/>
  <c r="O859" i="1"/>
  <c r="P859" i="1"/>
  <c r="R859" i="1"/>
  <c r="A938" i="1"/>
  <c r="B938" i="1"/>
  <c r="N938" i="1"/>
  <c r="O938" i="1"/>
  <c r="P938" i="1"/>
  <c r="Q938" i="1"/>
  <c r="J938" i="1"/>
  <c r="R938" i="1"/>
  <c r="K938" i="1"/>
  <c r="L938" i="1"/>
  <c r="M938" i="1"/>
  <c r="A850" i="1"/>
  <c r="B850" i="1"/>
  <c r="L850" i="1"/>
  <c r="N850" i="1"/>
  <c r="O850" i="1"/>
  <c r="J850" i="1"/>
  <c r="R850" i="1"/>
  <c r="K850" i="1"/>
  <c r="M850" i="1"/>
  <c r="P850" i="1"/>
  <c r="Q850" i="1"/>
  <c r="A942" i="1"/>
  <c r="B942" i="1"/>
  <c r="J942" i="1"/>
  <c r="R942" i="1"/>
  <c r="K942" i="1"/>
  <c r="L942" i="1"/>
  <c r="M942" i="1"/>
  <c r="N942" i="1"/>
  <c r="O942" i="1"/>
  <c r="P942" i="1"/>
  <c r="Q942" i="1"/>
  <c r="A910" i="1"/>
  <c r="B910" i="1"/>
  <c r="P910" i="1"/>
  <c r="K910" i="1"/>
  <c r="M910" i="1"/>
  <c r="N910" i="1"/>
  <c r="O910" i="1"/>
  <c r="Q910" i="1"/>
  <c r="R910" i="1"/>
  <c r="J910" i="1"/>
  <c r="L910" i="1"/>
  <c r="A854" i="1"/>
  <c r="B854" i="1"/>
  <c r="P854" i="1"/>
  <c r="J854" i="1"/>
  <c r="R854" i="1"/>
  <c r="K854" i="1"/>
  <c r="N854" i="1"/>
  <c r="L854" i="1"/>
  <c r="M854" i="1"/>
  <c r="O854" i="1"/>
  <c r="Q854" i="1"/>
  <c r="A939" i="1"/>
  <c r="B939" i="1"/>
  <c r="M939" i="1"/>
  <c r="N939" i="1"/>
  <c r="O939" i="1"/>
  <c r="P939" i="1"/>
  <c r="Q939" i="1"/>
  <c r="J939" i="1"/>
  <c r="R939" i="1"/>
  <c r="K939" i="1"/>
  <c r="L939" i="1"/>
  <c r="A883" i="1"/>
  <c r="B883" i="1"/>
  <c r="K883" i="1"/>
  <c r="M883" i="1"/>
  <c r="N883" i="1"/>
  <c r="Q883" i="1"/>
  <c r="P883" i="1"/>
  <c r="R883" i="1"/>
  <c r="J883" i="1"/>
  <c r="L883" i="1"/>
  <c r="O883" i="1"/>
  <c r="A835" i="1"/>
  <c r="B835" i="1"/>
  <c r="Q835" i="1"/>
  <c r="K835" i="1"/>
  <c r="J835" i="1"/>
  <c r="M835" i="1"/>
  <c r="N835" i="1"/>
  <c r="R835" i="1"/>
  <c r="L835" i="1"/>
  <c r="O835" i="1"/>
  <c r="P835" i="1"/>
  <c r="A962" i="1"/>
  <c r="B962" i="1"/>
  <c r="N962" i="1"/>
  <c r="O962" i="1"/>
  <c r="P962" i="1"/>
  <c r="Q962" i="1"/>
  <c r="J962" i="1"/>
  <c r="R962" i="1"/>
  <c r="K962" i="1"/>
  <c r="L962" i="1"/>
  <c r="M962" i="1"/>
  <c r="A930" i="1"/>
  <c r="B930" i="1"/>
  <c r="N930" i="1"/>
  <c r="O930" i="1"/>
  <c r="P930" i="1"/>
  <c r="Q930" i="1"/>
  <c r="J930" i="1"/>
  <c r="R930" i="1"/>
  <c r="K930" i="1"/>
  <c r="L930" i="1"/>
  <c r="M930" i="1"/>
  <c r="A898" i="1"/>
  <c r="B898" i="1"/>
  <c r="L898" i="1"/>
  <c r="N898" i="1"/>
  <c r="O898" i="1"/>
  <c r="J898" i="1"/>
  <c r="R898" i="1"/>
  <c r="K898" i="1"/>
  <c r="M898" i="1"/>
  <c r="P898" i="1"/>
  <c r="Q898" i="1"/>
  <c r="A882" i="1"/>
  <c r="B882" i="1"/>
  <c r="L882" i="1"/>
  <c r="N882" i="1"/>
  <c r="O882" i="1"/>
  <c r="J882" i="1"/>
  <c r="R882" i="1"/>
  <c r="K882" i="1"/>
  <c r="M882" i="1"/>
  <c r="P882" i="1"/>
  <c r="Q882" i="1"/>
  <c r="A842" i="1"/>
  <c r="B842" i="1"/>
  <c r="J842" i="1"/>
  <c r="R842" i="1"/>
  <c r="L842" i="1"/>
  <c r="K842" i="1"/>
  <c r="N842" i="1"/>
  <c r="O842" i="1"/>
  <c r="M842" i="1"/>
  <c r="P842" i="1"/>
  <c r="Q842" i="1"/>
  <c r="A826" i="1"/>
  <c r="B826" i="1"/>
  <c r="J826" i="1"/>
  <c r="R826" i="1"/>
  <c r="L826" i="1"/>
  <c r="P826" i="1"/>
  <c r="N826" i="1"/>
  <c r="K826" i="1"/>
  <c r="M826" i="1"/>
  <c r="O826" i="1"/>
  <c r="Q826" i="1"/>
  <c r="A802" i="1"/>
  <c r="B802" i="1"/>
  <c r="J802" i="1"/>
  <c r="R802" i="1"/>
  <c r="L802" i="1"/>
  <c r="K802" i="1"/>
  <c r="M802" i="1"/>
  <c r="P802" i="1"/>
  <c r="N802" i="1"/>
  <c r="O802" i="1"/>
  <c r="Q802" i="1"/>
  <c r="A950" i="1"/>
  <c r="B950" i="1"/>
  <c r="J950" i="1"/>
  <c r="R950" i="1"/>
  <c r="K950" i="1"/>
  <c r="L950" i="1"/>
  <c r="M950" i="1"/>
  <c r="N950" i="1"/>
  <c r="O950" i="1"/>
  <c r="P950" i="1"/>
  <c r="Q950" i="1"/>
  <c r="A934" i="1"/>
  <c r="B934" i="1"/>
  <c r="J934" i="1"/>
  <c r="R934" i="1"/>
  <c r="K934" i="1"/>
  <c r="L934" i="1"/>
  <c r="M934" i="1"/>
  <c r="N934" i="1"/>
  <c r="O934" i="1"/>
  <c r="P934" i="1"/>
  <c r="Q934" i="1"/>
  <c r="A926" i="1"/>
  <c r="B926" i="1"/>
  <c r="J926" i="1"/>
  <c r="R926" i="1"/>
  <c r="K926" i="1"/>
  <c r="L926" i="1"/>
  <c r="M926" i="1"/>
  <c r="N926" i="1"/>
  <c r="O926" i="1"/>
  <c r="P926" i="1"/>
  <c r="Q926" i="1"/>
  <c r="A918" i="1"/>
  <c r="B918" i="1"/>
  <c r="J918" i="1"/>
  <c r="R918" i="1"/>
  <c r="K918" i="1"/>
  <c r="L918" i="1"/>
  <c r="M918" i="1"/>
  <c r="N918" i="1"/>
  <c r="O918" i="1"/>
  <c r="P918" i="1"/>
  <c r="Q918" i="1"/>
  <c r="A902" i="1"/>
  <c r="B902" i="1"/>
  <c r="P902" i="1"/>
  <c r="J902" i="1"/>
  <c r="R902" i="1"/>
  <c r="K902" i="1"/>
  <c r="N902" i="1"/>
  <c r="L902" i="1"/>
  <c r="M902" i="1"/>
  <c r="O902" i="1"/>
  <c r="Q902" i="1"/>
  <c r="A894" i="1"/>
  <c r="B894" i="1"/>
  <c r="P894" i="1"/>
  <c r="J894" i="1"/>
  <c r="R894" i="1"/>
  <c r="K894" i="1"/>
  <c r="N894" i="1"/>
  <c r="M894" i="1"/>
  <c r="O894" i="1"/>
  <c r="Q894" i="1"/>
  <c r="L894" i="1"/>
  <c r="A886" i="1"/>
  <c r="B886" i="1"/>
  <c r="P886" i="1"/>
  <c r="J886" i="1"/>
  <c r="R886" i="1"/>
  <c r="K886" i="1"/>
  <c r="N886" i="1"/>
  <c r="L886" i="1"/>
  <c r="M886" i="1"/>
  <c r="O886" i="1"/>
  <c r="Q886" i="1"/>
  <c r="A878" i="1"/>
  <c r="B878" i="1"/>
  <c r="P878" i="1"/>
  <c r="J878" i="1"/>
  <c r="R878" i="1"/>
  <c r="K878" i="1"/>
  <c r="N878" i="1"/>
  <c r="M878" i="1"/>
  <c r="O878" i="1"/>
  <c r="Q878" i="1"/>
  <c r="L878" i="1"/>
  <c r="A870" i="1"/>
  <c r="B870" i="1"/>
  <c r="P870" i="1"/>
  <c r="J870" i="1"/>
  <c r="R870" i="1"/>
  <c r="K870" i="1"/>
  <c r="N870" i="1"/>
  <c r="L870" i="1"/>
  <c r="M870" i="1"/>
  <c r="O870" i="1"/>
  <c r="Q870" i="1"/>
  <c r="A862" i="1"/>
  <c r="B862" i="1"/>
  <c r="P862" i="1"/>
  <c r="J862" i="1"/>
  <c r="R862" i="1"/>
  <c r="K862" i="1"/>
  <c r="N862" i="1"/>
  <c r="M862" i="1"/>
  <c r="O862" i="1"/>
  <c r="Q862" i="1"/>
  <c r="L862" i="1"/>
  <c r="A846" i="1"/>
  <c r="B846" i="1"/>
  <c r="N846" i="1"/>
  <c r="M846" i="1"/>
  <c r="P846" i="1"/>
  <c r="Q846" i="1"/>
  <c r="K846" i="1"/>
  <c r="J846" i="1"/>
  <c r="L846" i="1"/>
  <c r="O846" i="1"/>
  <c r="R846" i="1"/>
  <c r="A838" i="1"/>
  <c r="B838" i="1"/>
  <c r="N838" i="1"/>
  <c r="P838" i="1"/>
  <c r="O838" i="1"/>
  <c r="R838" i="1"/>
  <c r="L838" i="1"/>
  <c r="J838" i="1"/>
  <c r="K838" i="1"/>
  <c r="M838" i="1"/>
  <c r="Q838" i="1"/>
  <c r="A830" i="1"/>
  <c r="B830" i="1"/>
  <c r="N830" i="1"/>
  <c r="P830" i="1"/>
  <c r="L830" i="1"/>
  <c r="O830" i="1"/>
  <c r="Q830" i="1"/>
  <c r="J830" i="1"/>
  <c r="K830" i="1"/>
  <c r="M830" i="1"/>
  <c r="R830" i="1"/>
  <c r="A822" i="1"/>
  <c r="B822" i="1"/>
  <c r="N822" i="1"/>
  <c r="P822" i="1"/>
  <c r="J822" i="1"/>
  <c r="L822" i="1"/>
  <c r="M822" i="1"/>
  <c r="R822" i="1"/>
  <c r="Q822" i="1"/>
  <c r="K822" i="1"/>
  <c r="O822" i="1"/>
  <c r="A814" i="1"/>
  <c r="B814" i="1"/>
  <c r="N814" i="1"/>
  <c r="P814" i="1"/>
  <c r="R814" i="1"/>
  <c r="J814" i="1"/>
  <c r="K814" i="1"/>
  <c r="O814" i="1"/>
  <c r="L814" i="1"/>
  <c r="M814" i="1"/>
  <c r="Q814" i="1"/>
  <c r="A806" i="1"/>
  <c r="B806" i="1"/>
  <c r="N806" i="1"/>
  <c r="P806" i="1"/>
  <c r="O806" i="1"/>
  <c r="R806" i="1"/>
  <c r="L806" i="1"/>
  <c r="K806" i="1"/>
  <c r="M806" i="1"/>
  <c r="Q806" i="1"/>
  <c r="J806" i="1"/>
  <c r="A798" i="1"/>
  <c r="B798" i="1"/>
  <c r="N798" i="1"/>
  <c r="P798" i="1"/>
  <c r="L798" i="1"/>
  <c r="O798" i="1"/>
  <c r="Q798" i="1"/>
  <c r="J798" i="1"/>
  <c r="K798" i="1"/>
  <c r="M798" i="1"/>
  <c r="R798" i="1"/>
  <c r="A957" i="1"/>
  <c r="B957" i="1"/>
  <c r="K957" i="1"/>
  <c r="L957" i="1"/>
  <c r="M957" i="1"/>
  <c r="N957" i="1"/>
  <c r="O957" i="1"/>
  <c r="P957" i="1"/>
  <c r="Q957" i="1"/>
  <c r="J957" i="1"/>
  <c r="R957" i="1"/>
  <c r="A925" i="1"/>
  <c r="B925" i="1"/>
  <c r="K925" i="1"/>
  <c r="L925" i="1"/>
  <c r="M925" i="1"/>
  <c r="N925" i="1"/>
  <c r="O925" i="1"/>
  <c r="P925" i="1"/>
  <c r="Q925" i="1"/>
  <c r="J925" i="1"/>
  <c r="R925" i="1"/>
  <c r="B901" i="1"/>
  <c r="A901" i="1"/>
  <c r="Q901" i="1"/>
  <c r="K901" i="1"/>
  <c r="L901" i="1"/>
  <c r="O901" i="1"/>
  <c r="N901" i="1"/>
  <c r="P901" i="1"/>
  <c r="R901" i="1"/>
  <c r="J901" i="1"/>
  <c r="M901" i="1"/>
  <c r="B885" i="1"/>
  <c r="A885" i="1"/>
  <c r="Q885" i="1"/>
  <c r="K885" i="1"/>
  <c r="L885" i="1"/>
  <c r="O885" i="1"/>
  <c r="N885" i="1"/>
  <c r="P885" i="1"/>
  <c r="R885" i="1"/>
  <c r="J885" i="1"/>
  <c r="M885" i="1"/>
  <c r="B869" i="1"/>
  <c r="A869" i="1"/>
  <c r="Q869" i="1"/>
  <c r="K869" i="1"/>
  <c r="L869" i="1"/>
  <c r="O869" i="1"/>
  <c r="N869" i="1"/>
  <c r="P869" i="1"/>
  <c r="R869" i="1"/>
  <c r="J869" i="1"/>
  <c r="M869" i="1"/>
  <c r="B861" i="1"/>
  <c r="A861" i="1"/>
  <c r="Q861" i="1"/>
  <c r="K861" i="1"/>
  <c r="L861" i="1"/>
  <c r="O861" i="1"/>
  <c r="J861" i="1"/>
  <c r="M861" i="1"/>
  <c r="N861" i="1"/>
  <c r="P861" i="1"/>
  <c r="R861" i="1"/>
  <c r="B845" i="1"/>
  <c r="A845" i="1"/>
  <c r="O845" i="1"/>
  <c r="M845" i="1"/>
  <c r="P845" i="1"/>
  <c r="Q845" i="1"/>
  <c r="K845" i="1"/>
  <c r="J845" i="1"/>
  <c r="L845" i="1"/>
  <c r="N845" i="1"/>
  <c r="R845" i="1"/>
  <c r="B837" i="1"/>
  <c r="A837" i="1"/>
  <c r="O837" i="1"/>
  <c r="Q837" i="1"/>
  <c r="M837" i="1"/>
  <c r="P837" i="1"/>
  <c r="R837" i="1"/>
  <c r="K837" i="1"/>
  <c r="J837" i="1"/>
  <c r="L837" i="1"/>
  <c r="N837" i="1"/>
  <c r="B829" i="1"/>
  <c r="A829" i="1"/>
  <c r="O829" i="1"/>
  <c r="Q829" i="1"/>
  <c r="K829" i="1"/>
  <c r="M829" i="1"/>
  <c r="N829" i="1"/>
  <c r="R829" i="1"/>
  <c r="J829" i="1"/>
  <c r="L829" i="1"/>
  <c r="P829" i="1"/>
  <c r="B821" i="1"/>
  <c r="A821" i="1"/>
  <c r="O821" i="1"/>
  <c r="Q821" i="1"/>
  <c r="K821" i="1"/>
  <c r="L821" i="1"/>
  <c r="P821" i="1"/>
  <c r="J821" i="1"/>
  <c r="M821" i="1"/>
  <c r="N821" i="1"/>
  <c r="R821" i="1"/>
  <c r="B813" i="1"/>
  <c r="A813" i="1"/>
  <c r="O813" i="1"/>
  <c r="Q813" i="1"/>
  <c r="P813" i="1"/>
  <c r="J813" i="1"/>
  <c r="M813" i="1"/>
  <c r="L813" i="1"/>
  <c r="N813" i="1"/>
  <c r="R813" i="1"/>
  <c r="K813" i="1"/>
  <c r="B805" i="1"/>
  <c r="A805" i="1"/>
  <c r="O805" i="1"/>
  <c r="Q805" i="1"/>
  <c r="M805" i="1"/>
  <c r="P805" i="1"/>
  <c r="R805" i="1"/>
  <c r="K805" i="1"/>
  <c r="J805" i="1"/>
  <c r="L805" i="1"/>
  <c r="N805" i="1"/>
  <c r="B797" i="1"/>
  <c r="A797" i="1"/>
  <c r="O797" i="1"/>
  <c r="Q797" i="1"/>
  <c r="K797" i="1"/>
  <c r="M797" i="1"/>
  <c r="N797" i="1"/>
  <c r="J797" i="1"/>
  <c r="L797" i="1"/>
  <c r="P797" i="1"/>
  <c r="R797" i="1"/>
  <c r="A923" i="1"/>
  <c r="B923" i="1"/>
  <c r="M923" i="1"/>
  <c r="N923" i="1"/>
  <c r="O923" i="1"/>
  <c r="P923" i="1"/>
  <c r="Q923" i="1"/>
  <c r="J923" i="1"/>
  <c r="R923" i="1"/>
  <c r="K923" i="1"/>
  <c r="L923" i="1"/>
  <c r="A944" i="1"/>
  <c r="B944" i="1"/>
  <c r="P944" i="1"/>
  <c r="Q944" i="1"/>
  <c r="J944" i="1"/>
  <c r="R944" i="1"/>
  <c r="K944" i="1"/>
  <c r="L944" i="1"/>
  <c r="M944" i="1"/>
  <c r="N944" i="1"/>
  <c r="O944" i="1"/>
  <c r="A928" i="1"/>
  <c r="B928" i="1"/>
  <c r="P928" i="1"/>
  <c r="Q928" i="1"/>
  <c r="J928" i="1"/>
  <c r="R928" i="1"/>
  <c r="K928" i="1"/>
  <c r="L928" i="1"/>
  <c r="M928" i="1"/>
  <c r="N928" i="1"/>
  <c r="O928" i="1"/>
  <c r="A904" i="1"/>
  <c r="B904" i="1"/>
  <c r="N904" i="1"/>
  <c r="Q904" i="1"/>
  <c r="M904" i="1"/>
  <c r="O904" i="1"/>
  <c r="P904" i="1"/>
  <c r="R904" i="1"/>
  <c r="J904" i="1"/>
  <c r="K904" i="1"/>
  <c r="L904" i="1"/>
  <c r="A888" i="1"/>
  <c r="B888" i="1"/>
  <c r="N888" i="1"/>
  <c r="P888" i="1"/>
  <c r="Q888" i="1"/>
  <c r="L888" i="1"/>
  <c r="J888" i="1"/>
  <c r="K888" i="1"/>
  <c r="M888" i="1"/>
  <c r="O888" i="1"/>
  <c r="R888" i="1"/>
  <c r="A864" i="1"/>
  <c r="B864" i="1"/>
  <c r="N864" i="1"/>
  <c r="P864" i="1"/>
  <c r="Q864" i="1"/>
  <c r="L864" i="1"/>
  <c r="K864" i="1"/>
  <c r="M864" i="1"/>
  <c r="O864" i="1"/>
  <c r="R864" i="1"/>
  <c r="J864" i="1"/>
  <c r="A848" i="1"/>
  <c r="B848" i="1"/>
  <c r="L848" i="1"/>
  <c r="N848" i="1"/>
  <c r="P848" i="1"/>
  <c r="Q848" i="1"/>
  <c r="K848" i="1"/>
  <c r="J848" i="1"/>
  <c r="M848" i="1"/>
  <c r="O848" i="1"/>
  <c r="R848" i="1"/>
  <c r="A832" i="1"/>
  <c r="B832" i="1"/>
  <c r="L832" i="1"/>
  <c r="N832" i="1"/>
  <c r="P832" i="1"/>
  <c r="R832" i="1"/>
  <c r="M832" i="1"/>
  <c r="K832" i="1"/>
  <c r="O832" i="1"/>
  <c r="Q832" i="1"/>
  <c r="J832" i="1"/>
  <c r="A808" i="1"/>
  <c r="B808" i="1"/>
  <c r="L808" i="1"/>
  <c r="N808" i="1"/>
  <c r="R808" i="1"/>
  <c r="J808" i="1"/>
  <c r="K808" i="1"/>
  <c r="P808" i="1"/>
  <c r="O808" i="1"/>
  <c r="Q808" i="1"/>
  <c r="M808" i="1"/>
  <c r="A958" i="1"/>
  <c r="B958" i="1"/>
  <c r="J958" i="1"/>
  <c r="R958" i="1"/>
  <c r="K958" i="1"/>
  <c r="L958" i="1"/>
  <c r="M958" i="1"/>
  <c r="N958" i="1"/>
  <c r="O958" i="1"/>
  <c r="P958" i="1"/>
  <c r="Q958" i="1"/>
  <c r="A949" i="1"/>
  <c r="B949" i="1"/>
  <c r="K949" i="1"/>
  <c r="L949" i="1"/>
  <c r="M949" i="1"/>
  <c r="N949" i="1"/>
  <c r="O949" i="1"/>
  <c r="P949" i="1"/>
  <c r="Q949" i="1"/>
  <c r="J949" i="1"/>
  <c r="R949" i="1"/>
  <c r="A941" i="1"/>
  <c r="B941" i="1"/>
  <c r="K941" i="1"/>
  <c r="L941" i="1"/>
  <c r="M941" i="1"/>
  <c r="N941" i="1"/>
  <c r="O941" i="1"/>
  <c r="P941" i="1"/>
  <c r="Q941" i="1"/>
  <c r="J941" i="1"/>
  <c r="R941" i="1"/>
  <c r="A933" i="1"/>
  <c r="B933" i="1"/>
  <c r="K933" i="1"/>
  <c r="L933" i="1"/>
  <c r="M933" i="1"/>
  <c r="N933" i="1"/>
  <c r="O933" i="1"/>
  <c r="P933" i="1"/>
  <c r="Q933" i="1"/>
  <c r="J933" i="1"/>
  <c r="R933" i="1"/>
  <c r="B917" i="1"/>
  <c r="A917" i="1"/>
  <c r="K917" i="1"/>
  <c r="L917" i="1"/>
  <c r="M917" i="1"/>
  <c r="N917" i="1"/>
  <c r="O917" i="1"/>
  <c r="P917" i="1"/>
  <c r="Q917" i="1"/>
  <c r="J917" i="1"/>
  <c r="R917" i="1"/>
  <c r="B909" i="1"/>
  <c r="A909" i="1"/>
  <c r="Q909" i="1"/>
  <c r="L909" i="1"/>
  <c r="K909" i="1"/>
  <c r="M909" i="1"/>
  <c r="N909" i="1"/>
  <c r="O909" i="1"/>
  <c r="P909" i="1"/>
  <c r="R909" i="1"/>
  <c r="J909" i="1"/>
  <c r="B893" i="1"/>
  <c r="A893" i="1"/>
  <c r="Q893" i="1"/>
  <c r="K893" i="1"/>
  <c r="L893" i="1"/>
  <c r="O893" i="1"/>
  <c r="J893" i="1"/>
  <c r="M893" i="1"/>
  <c r="N893" i="1"/>
  <c r="P893" i="1"/>
  <c r="R893" i="1"/>
  <c r="B877" i="1"/>
  <c r="A877" i="1"/>
  <c r="Q877" i="1"/>
  <c r="K877" i="1"/>
  <c r="L877" i="1"/>
  <c r="O877" i="1"/>
  <c r="J877" i="1"/>
  <c r="M877" i="1"/>
  <c r="N877" i="1"/>
  <c r="P877" i="1"/>
  <c r="R877" i="1"/>
  <c r="B853" i="1"/>
  <c r="A853" i="1"/>
  <c r="Q853" i="1"/>
  <c r="K853" i="1"/>
  <c r="L853" i="1"/>
  <c r="O853" i="1"/>
  <c r="N853" i="1"/>
  <c r="P853" i="1"/>
  <c r="R853" i="1"/>
  <c r="J853" i="1"/>
  <c r="M853" i="1"/>
  <c r="A956" i="1"/>
  <c r="B956" i="1"/>
  <c r="L956" i="1"/>
  <c r="M956" i="1"/>
  <c r="N956" i="1"/>
  <c r="O956" i="1"/>
  <c r="P956" i="1"/>
  <c r="Q956" i="1"/>
  <c r="J956" i="1"/>
  <c r="R956" i="1"/>
  <c r="K956" i="1"/>
  <c r="A948" i="1"/>
  <c r="B948" i="1"/>
  <c r="L948" i="1"/>
  <c r="M948" i="1"/>
  <c r="N948" i="1"/>
  <c r="O948" i="1"/>
  <c r="P948" i="1"/>
  <c r="Q948" i="1"/>
  <c r="J948" i="1"/>
  <c r="R948" i="1"/>
  <c r="K948" i="1"/>
  <c r="A940" i="1"/>
  <c r="B940" i="1"/>
  <c r="L940" i="1"/>
  <c r="M940" i="1"/>
  <c r="N940" i="1"/>
  <c r="O940" i="1"/>
  <c r="P940" i="1"/>
  <c r="Q940" i="1"/>
  <c r="J940" i="1"/>
  <c r="R940" i="1"/>
  <c r="K940" i="1"/>
  <c r="A932" i="1"/>
  <c r="B932" i="1"/>
  <c r="L932" i="1"/>
  <c r="M932" i="1"/>
  <c r="N932" i="1"/>
  <c r="O932" i="1"/>
  <c r="P932" i="1"/>
  <c r="Q932" i="1"/>
  <c r="J932" i="1"/>
  <c r="R932" i="1"/>
  <c r="K932" i="1"/>
  <c r="A924" i="1"/>
  <c r="B924" i="1"/>
  <c r="L924" i="1"/>
  <c r="M924" i="1"/>
  <c r="N924" i="1"/>
  <c r="O924" i="1"/>
  <c r="P924" i="1"/>
  <c r="Q924" i="1"/>
  <c r="J924" i="1"/>
  <c r="R924" i="1"/>
  <c r="K924" i="1"/>
  <c r="A916" i="1"/>
  <c r="B916" i="1"/>
  <c r="L916" i="1"/>
  <c r="M916" i="1"/>
  <c r="N916" i="1"/>
  <c r="O916" i="1"/>
  <c r="P916" i="1"/>
  <c r="Q916" i="1"/>
  <c r="J916" i="1"/>
  <c r="R916" i="1"/>
  <c r="K916" i="1"/>
  <c r="A908" i="1"/>
  <c r="B908" i="1"/>
  <c r="J908" i="1"/>
  <c r="R908" i="1"/>
  <c r="M908" i="1"/>
  <c r="K908" i="1"/>
  <c r="L908" i="1"/>
  <c r="N908" i="1"/>
  <c r="O908" i="1"/>
  <c r="P908" i="1"/>
  <c r="Q908" i="1"/>
  <c r="A900" i="1"/>
  <c r="B900" i="1"/>
  <c r="J900" i="1"/>
  <c r="R900" i="1"/>
  <c r="L900" i="1"/>
  <c r="M900" i="1"/>
  <c r="P900" i="1"/>
  <c r="K900" i="1"/>
  <c r="N900" i="1"/>
  <c r="O900" i="1"/>
  <c r="Q900" i="1"/>
  <c r="A892" i="1"/>
  <c r="B892" i="1"/>
  <c r="J892" i="1"/>
  <c r="R892" i="1"/>
  <c r="L892" i="1"/>
  <c r="M892" i="1"/>
  <c r="P892" i="1"/>
  <c r="O892" i="1"/>
  <c r="Q892" i="1"/>
  <c r="K892" i="1"/>
  <c r="N892" i="1"/>
  <c r="A884" i="1"/>
  <c r="B884" i="1"/>
  <c r="J884" i="1"/>
  <c r="R884" i="1"/>
  <c r="L884" i="1"/>
  <c r="M884" i="1"/>
  <c r="P884" i="1"/>
  <c r="K884" i="1"/>
  <c r="N884" i="1"/>
  <c r="O884" i="1"/>
  <c r="Q884" i="1"/>
  <c r="A876" i="1"/>
  <c r="B876" i="1"/>
  <c r="J876" i="1"/>
  <c r="R876" i="1"/>
  <c r="L876" i="1"/>
  <c r="M876" i="1"/>
  <c r="P876" i="1"/>
  <c r="O876" i="1"/>
  <c r="Q876" i="1"/>
  <c r="K876" i="1"/>
  <c r="N876" i="1"/>
  <c r="A868" i="1"/>
  <c r="B868" i="1"/>
  <c r="J868" i="1"/>
  <c r="R868" i="1"/>
  <c r="L868" i="1"/>
  <c r="M868" i="1"/>
  <c r="P868" i="1"/>
  <c r="K868" i="1"/>
  <c r="N868" i="1"/>
  <c r="O868" i="1"/>
  <c r="Q868" i="1"/>
  <c r="A860" i="1"/>
  <c r="B860" i="1"/>
  <c r="J860" i="1"/>
  <c r="R860" i="1"/>
  <c r="L860" i="1"/>
  <c r="M860" i="1"/>
  <c r="P860" i="1"/>
  <c r="O860" i="1"/>
  <c r="Q860" i="1"/>
  <c r="K860" i="1"/>
  <c r="N860" i="1"/>
  <c r="A852" i="1"/>
  <c r="B852" i="1"/>
  <c r="J852" i="1"/>
  <c r="R852" i="1"/>
  <c r="L852" i="1"/>
  <c r="M852" i="1"/>
  <c r="P852" i="1"/>
  <c r="K852" i="1"/>
  <c r="N852" i="1"/>
  <c r="O852" i="1"/>
  <c r="Q852" i="1"/>
  <c r="A844" i="1"/>
  <c r="B844" i="1"/>
  <c r="P844" i="1"/>
  <c r="M844" i="1"/>
  <c r="O844" i="1"/>
  <c r="Q844" i="1"/>
  <c r="K844" i="1"/>
  <c r="J844" i="1"/>
  <c r="L844" i="1"/>
  <c r="N844" i="1"/>
  <c r="R844" i="1"/>
  <c r="A836" i="1"/>
  <c r="B836" i="1"/>
  <c r="P836" i="1"/>
  <c r="J836" i="1"/>
  <c r="R836" i="1"/>
  <c r="L836" i="1"/>
  <c r="N836" i="1"/>
  <c r="O836" i="1"/>
  <c r="K836" i="1"/>
  <c r="M836" i="1"/>
  <c r="Q836" i="1"/>
  <c r="A828" i="1"/>
  <c r="B828" i="1"/>
  <c r="P828" i="1"/>
  <c r="J828" i="1"/>
  <c r="R828" i="1"/>
  <c r="L828" i="1"/>
  <c r="M828" i="1"/>
  <c r="Q828" i="1"/>
  <c r="K828" i="1"/>
  <c r="N828" i="1"/>
  <c r="O828" i="1"/>
  <c r="A820" i="1"/>
  <c r="B820" i="1"/>
  <c r="P820" i="1"/>
  <c r="J820" i="1"/>
  <c r="R820" i="1"/>
  <c r="Q820" i="1"/>
  <c r="K820" i="1"/>
  <c r="N820" i="1"/>
  <c r="M820" i="1"/>
  <c r="O820" i="1"/>
  <c r="L820" i="1"/>
  <c r="A812" i="1"/>
  <c r="B812" i="1"/>
  <c r="P812" i="1"/>
  <c r="J812" i="1"/>
  <c r="R812" i="1"/>
  <c r="N812" i="1"/>
  <c r="Q812" i="1"/>
  <c r="L812" i="1"/>
  <c r="K812" i="1"/>
  <c r="M812" i="1"/>
  <c r="O812" i="1"/>
  <c r="A804" i="1"/>
  <c r="B804" i="1"/>
  <c r="P804" i="1"/>
  <c r="J804" i="1"/>
  <c r="R804" i="1"/>
  <c r="L804" i="1"/>
  <c r="N804" i="1"/>
  <c r="O804" i="1"/>
  <c r="K804" i="1"/>
  <c r="M804" i="1"/>
  <c r="Q804" i="1"/>
  <c r="A796" i="1"/>
  <c r="B796" i="1"/>
  <c r="P796" i="1"/>
  <c r="J796" i="1"/>
  <c r="R796" i="1"/>
  <c r="L796" i="1"/>
  <c r="M796" i="1"/>
  <c r="Q796" i="1"/>
  <c r="O796" i="1"/>
  <c r="K796" i="1"/>
  <c r="N796" i="1"/>
  <c r="A955" i="1"/>
  <c r="B955" i="1"/>
  <c r="M955" i="1"/>
  <c r="N955" i="1"/>
  <c r="O955" i="1"/>
  <c r="P955" i="1"/>
  <c r="Q955" i="1"/>
  <c r="J955" i="1"/>
  <c r="R955" i="1"/>
  <c r="K955" i="1"/>
  <c r="L955" i="1"/>
  <c r="A891" i="1"/>
  <c r="B891" i="1"/>
  <c r="K891" i="1"/>
  <c r="M891" i="1"/>
  <c r="N891" i="1"/>
  <c r="Q891" i="1"/>
  <c r="J891" i="1"/>
  <c r="L891" i="1"/>
  <c r="O891" i="1"/>
  <c r="P891" i="1"/>
  <c r="R891" i="1"/>
  <c r="A843" i="1"/>
  <c r="B843" i="1"/>
  <c r="Q843" i="1"/>
  <c r="K843" i="1"/>
  <c r="M843" i="1"/>
  <c r="O843" i="1"/>
  <c r="P843" i="1"/>
  <c r="J843" i="1"/>
  <c r="L843" i="1"/>
  <c r="N843" i="1"/>
  <c r="R843" i="1"/>
  <c r="A819" i="1"/>
  <c r="B819" i="1"/>
  <c r="Q819" i="1"/>
  <c r="K819" i="1"/>
  <c r="O819" i="1"/>
  <c r="R819" i="1"/>
  <c r="M819" i="1"/>
  <c r="J819" i="1"/>
  <c r="L819" i="1"/>
  <c r="N819" i="1"/>
  <c r="P819" i="1"/>
  <c r="A811" i="1"/>
  <c r="B811" i="1"/>
  <c r="Q811" i="1"/>
  <c r="K811" i="1"/>
  <c r="M811" i="1"/>
  <c r="O811" i="1"/>
  <c r="P811" i="1"/>
  <c r="J811" i="1"/>
  <c r="L811" i="1"/>
  <c r="N811" i="1"/>
  <c r="R811" i="1"/>
  <c r="A803" i="1"/>
  <c r="B803" i="1"/>
  <c r="Q803" i="1"/>
  <c r="K803" i="1"/>
  <c r="J803" i="1"/>
  <c r="M803" i="1"/>
  <c r="N803" i="1"/>
  <c r="R803" i="1"/>
  <c r="P803" i="1"/>
  <c r="L803" i="1"/>
  <c r="O803" i="1"/>
  <c r="A795" i="1"/>
  <c r="B795" i="1"/>
  <c r="Q795" i="1"/>
  <c r="K795" i="1"/>
  <c r="R795" i="1"/>
  <c r="J795" i="1"/>
  <c r="L795" i="1"/>
  <c r="O795" i="1"/>
  <c r="M795" i="1"/>
  <c r="N795" i="1"/>
  <c r="P795"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A445" i="1" l="1"/>
  <c r="B445" i="1"/>
  <c r="Q445" i="1"/>
  <c r="K445" i="1"/>
  <c r="L445" i="1"/>
  <c r="M445" i="1"/>
  <c r="N445" i="1"/>
  <c r="O445" i="1"/>
  <c r="R445" i="1"/>
  <c r="J445" i="1"/>
  <c r="P445" i="1"/>
  <c r="A429" i="1"/>
  <c r="B429" i="1"/>
  <c r="Q429" i="1"/>
  <c r="J429" i="1"/>
  <c r="R429" i="1"/>
  <c r="K429" i="1"/>
  <c r="L429" i="1"/>
  <c r="M429" i="1"/>
  <c r="N429" i="1"/>
  <c r="O429" i="1"/>
  <c r="P429" i="1"/>
  <c r="B454" i="1"/>
  <c r="A454" i="1"/>
  <c r="P454" i="1"/>
  <c r="K454" i="1"/>
  <c r="L454" i="1"/>
  <c r="M454" i="1"/>
  <c r="N454" i="1"/>
  <c r="J454" i="1"/>
  <c r="O454" i="1"/>
  <c r="Q454" i="1"/>
  <c r="R454" i="1"/>
  <c r="B446" i="1"/>
  <c r="A446" i="1"/>
  <c r="P446" i="1"/>
  <c r="J446" i="1"/>
  <c r="R446" i="1"/>
  <c r="K446" i="1"/>
  <c r="L446" i="1"/>
  <c r="M446" i="1"/>
  <c r="N446" i="1"/>
  <c r="O446" i="1"/>
  <c r="Q446" i="1"/>
  <c r="B438" i="1"/>
  <c r="A438" i="1"/>
  <c r="P438" i="1"/>
  <c r="Q438" i="1"/>
  <c r="J438" i="1"/>
  <c r="R438" i="1"/>
  <c r="K438" i="1"/>
  <c r="L438" i="1"/>
  <c r="M438" i="1"/>
  <c r="N438" i="1"/>
  <c r="O438" i="1"/>
  <c r="B430" i="1"/>
  <c r="A430" i="1"/>
  <c r="P430" i="1"/>
  <c r="Q430" i="1"/>
  <c r="J430" i="1"/>
  <c r="R430" i="1"/>
  <c r="K430" i="1"/>
  <c r="L430" i="1"/>
  <c r="M430" i="1"/>
  <c r="N430" i="1"/>
  <c r="O430" i="1"/>
  <c r="B422" i="1"/>
  <c r="A422" i="1"/>
  <c r="P422" i="1"/>
  <c r="Q422" i="1"/>
  <c r="J422" i="1"/>
  <c r="R422" i="1"/>
  <c r="K422" i="1"/>
  <c r="L422" i="1"/>
  <c r="M422" i="1"/>
  <c r="N422" i="1"/>
  <c r="O422" i="1"/>
  <c r="A452" i="1"/>
  <c r="B452" i="1"/>
  <c r="J452" i="1"/>
  <c r="R452" i="1"/>
  <c r="L452" i="1"/>
  <c r="M452" i="1"/>
  <c r="N452" i="1"/>
  <c r="O452" i="1"/>
  <c r="P452" i="1"/>
  <c r="K452" i="1"/>
  <c r="Q452" i="1"/>
  <c r="A444" i="1"/>
  <c r="B444" i="1"/>
  <c r="J444" i="1"/>
  <c r="R444" i="1"/>
  <c r="K444" i="1"/>
  <c r="L444" i="1"/>
  <c r="M444" i="1"/>
  <c r="N444" i="1"/>
  <c r="O444" i="1"/>
  <c r="P444" i="1"/>
  <c r="Q444" i="1"/>
  <c r="A436" i="1"/>
  <c r="B436" i="1"/>
  <c r="J436" i="1"/>
  <c r="R436" i="1"/>
  <c r="K436" i="1"/>
  <c r="L436" i="1"/>
  <c r="M436" i="1"/>
  <c r="N436" i="1"/>
  <c r="O436" i="1"/>
  <c r="P436" i="1"/>
  <c r="Q436" i="1"/>
  <c r="A428" i="1"/>
  <c r="B428" i="1"/>
  <c r="J428" i="1"/>
  <c r="R428" i="1"/>
  <c r="K428" i="1"/>
  <c r="L428" i="1"/>
  <c r="M428" i="1"/>
  <c r="N428" i="1"/>
  <c r="O428" i="1"/>
  <c r="P428" i="1"/>
  <c r="Q428" i="1"/>
  <c r="A453" i="1"/>
  <c r="B453" i="1"/>
  <c r="Q453" i="1"/>
  <c r="L453" i="1"/>
  <c r="M453" i="1"/>
  <c r="N453" i="1"/>
  <c r="O453" i="1"/>
  <c r="J453" i="1"/>
  <c r="K453" i="1"/>
  <c r="P453" i="1"/>
  <c r="R453" i="1"/>
  <c r="A421" i="1"/>
  <c r="B421" i="1"/>
  <c r="Q421" i="1"/>
  <c r="J421" i="1"/>
  <c r="R421" i="1"/>
  <c r="K421" i="1"/>
  <c r="L421" i="1"/>
  <c r="M421" i="1"/>
  <c r="N421" i="1"/>
  <c r="O421" i="1"/>
  <c r="P421" i="1"/>
  <c r="B450" i="1"/>
  <c r="A450" i="1"/>
  <c r="L450" i="1"/>
  <c r="N450" i="1"/>
  <c r="O450" i="1"/>
  <c r="P450" i="1"/>
  <c r="Q450" i="1"/>
  <c r="J450" i="1"/>
  <c r="R450" i="1"/>
  <c r="K450" i="1"/>
  <c r="M450" i="1"/>
  <c r="B442" i="1"/>
  <c r="A442" i="1"/>
  <c r="L442" i="1"/>
  <c r="M442" i="1"/>
  <c r="N442" i="1"/>
  <c r="O442" i="1"/>
  <c r="P442" i="1"/>
  <c r="Q442" i="1"/>
  <c r="J442" i="1"/>
  <c r="R442" i="1"/>
  <c r="K442" i="1"/>
  <c r="B434" i="1"/>
  <c r="A434" i="1"/>
  <c r="L434" i="1"/>
  <c r="M434" i="1"/>
  <c r="N434" i="1"/>
  <c r="O434" i="1"/>
  <c r="P434" i="1"/>
  <c r="Q434" i="1"/>
  <c r="J434" i="1"/>
  <c r="R434" i="1"/>
  <c r="K434" i="1"/>
  <c r="B426" i="1"/>
  <c r="A426" i="1"/>
  <c r="L426" i="1"/>
  <c r="M426" i="1"/>
  <c r="N426" i="1"/>
  <c r="O426" i="1"/>
  <c r="P426" i="1"/>
  <c r="Q426" i="1"/>
  <c r="J426" i="1"/>
  <c r="R426" i="1"/>
  <c r="K426" i="1"/>
  <c r="A451" i="1"/>
  <c r="B451" i="1"/>
  <c r="K451" i="1"/>
  <c r="M451" i="1"/>
  <c r="N451" i="1"/>
  <c r="O451" i="1"/>
  <c r="P451" i="1"/>
  <c r="Q451" i="1"/>
  <c r="J451" i="1"/>
  <c r="L451" i="1"/>
  <c r="R451" i="1"/>
  <c r="A443" i="1"/>
  <c r="B443" i="1"/>
  <c r="K443" i="1"/>
  <c r="L443" i="1"/>
  <c r="M443" i="1"/>
  <c r="N443" i="1"/>
  <c r="O443" i="1"/>
  <c r="P443" i="1"/>
  <c r="Q443" i="1"/>
  <c r="J443" i="1"/>
  <c r="R443" i="1"/>
  <c r="A435" i="1"/>
  <c r="B435" i="1"/>
  <c r="K435" i="1"/>
  <c r="L435" i="1"/>
  <c r="M435" i="1"/>
  <c r="N435" i="1"/>
  <c r="O435" i="1"/>
  <c r="P435" i="1"/>
  <c r="Q435" i="1"/>
  <c r="J435" i="1"/>
  <c r="R435" i="1"/>
  <c r="A427" i="1"/>
  <c r="B427" i="1"/>
  <c r="K427" i="1"/>
  <c r="L427" i="1"/>
  <c r="M427" i="1"/>
  <c r="N427" i="1"/>
  <c r="O427" i="1"/>
  <c r="P427" i="1"/>
  <c r="Q427" i="1"/>
  <c r="J427" i="1"/>
  <c r="R427" i="1"/>
  <c r="A449" i="1"/>
  <c r="B449" i="1"/>
  <c r="M449" i="1"/>
  <c r="O449" i="1"/>
  <c r="P449" i="1"/>
  <c r="Q449" i="1"/>
  <c r="J449" i="1"/>
  <c r="R449" i="1"/>
  <c r="K449" i="1"/>
  <c r="N449" i="1"/>
  <c r="L449" i="1"/>
  <c r="A441" i="1"/>
  <c r="B441" i="1"/>
  <c r="M441" i="1"/>
  <c r="N441" i="1"/>
  <c r="O441" i="1"/>
  <c r="P441" i="1"/>
  <c r="Q441" i="1"/>
  <c r="J441" i="1"/>
  <c r="R441" i="1"/>
  <c r="K441" i="1"/>
  <c r="L441" i="1"/>
  <c r="A433" i="1"/>
  <c r="B433" i="1"/>
  <c r="M433" i="1"/>
  <c r="N433" i="1"/>
  <c r="O433" i="1"/>
  <c r="P433" i="1"/>
  <c r="Q433" i="1"/>
  <c r="J433" i="1"/>
  <c r="R433" i="1"/>
  <c r="K433" i="1"/>
  <c r="L433" i="1"/>
  <c r="A425" i="1"/>
  <c r="B425" i="1"/>
  <c r="M425" i="1"/>
  <c r="N425" i="1"/>
  <c r="O425" i="1"/>
  <c r="P425" i="1"/>
  <c r="Q425" i="1"/>
  <c r="J425" i="1"/>
  <c r="R425" i="1"/>
  <c r="K425" i="1"/>
  <c r="L425" i="1"/>
  <c r="A437" i="1"/>
  <c r="B437" i="1"/>
  <c r="Q437" i="1"/>
  <c r="J437" i="1"/>
  <c r="R437" i="1"/>
  <c r="K437" i="1"/>
  <c r="L437" i="1"/>
  <c r="M437" i="1"/>
  <c r="N437" i="1"/>
  <c r="O437" i="1"/>
  <c r="P437" i="1"/>
  <c r="A448" i="1"/>
  <c r="B448" i="1"/>
  <c r="N448" i="1"/>
  <c r="P448" i="1"/>
  <c r="Q448" i="1"/>
  <c r="J448" i="1"/>
  <c r="R448" i="1"/>
  <c r="K448" i="1"/>
  <c r="L448" i="1"/>
  <c r="M448" i="1"/>
  <c r="O448" i="1"/>
  <c r="A440" i="1"/>
  <c r="B440" i="1"/>
  <c r="N440" i="1"/>
  <c r="O440" i="1"/>
  <c r="P440" i="1"/>
  <c r="Q440" i="1"/>
  <c r="J440" i="1"/>
  <c r="R440" i="1"/>
  <c r="K440" i="1"/>
  <c r="L440" i="1"/>
  <c r="M440" i="1"/>
  <c r="A432" i="1"/>
  <c r="B432" i="1"/>
  <c r="N432" i="1"/>
  <c r="O432" i="1"/>
  <c r="P432" i="1"/>
  <c r="Q432" i="1"/>
  <c r="J432" i="1"/>
  <c r="R432" i="1"/>
  <c r="K432" i="1"/>
  <c r="L432" i="1"/>
  <c r="M432" i="1"/>
  <c r="A424" i="1"/>
  <c r="B424" i="1"/>
  <c r="N424" i="1"/>
  <c r="O424" i="1"/>
  <c r="P424" i="1"/>
  <c r="Q424" i="1"/>
  <c r="J424" i="1"/>
  <c r="R424" i="1"/>
  <c r="K424" i="1"/>
  <c r="L424" i="1"/>
  <c r="M424" i="1"/>
  <c r="A447" i="1"/>
  <c r="B447" i="1"/>
  <c r="O447" i="1"/>
  <c r="Q447" i="1"/>
  <c r="J447" i="1"/>
  <c r="R447" i="1"/>
  <c r="K447" i="1"/>
  <c r="L447" i="1"/>
  <c r="M447" i="1"/>
  <c r="N447" i="1"/>
  <c r="P447" i="1"/>
  <c r="A439" i="1"/>
  <c r="B439" i="1"/>
  <c r="O439" i="1"/>
  <c r="P439" i="1"/>
  <c r="Q439" i="1"/>
  <c r="J439" i="1"/>
  <c r="R439" i="1"/>
  <c r="K439" i="1"/>
  <c r="L439" i="1"/>
  <c r="M439" i="1"/>
  <c r="N439" i="1"/>
  <c r="A431" i="1"/>
  <c r="B431" i="1"/>
  <c r="O431" i="1"/>
  <c r="P431" i="1"/>
  <c r="Q431" i="1"/>
  <c r="J431" i="1"/>
  <c r="R431" i="1"/>
  <c r="K431" i="1"/>
  <c r="L431" i="1"/>
  <c r="M431" i="1"/>
  <c r="N431" i="1"/>
  <c r="A423" i="1"/>
  <c r="B423" i="1"/>
  <c r="O423" i="1"/>
  <c r="P423" i="1"/>
  <c r="Q423" i="1"/>
  <c r="J423" i="1"/>
  <c r="R423" i="1"/>
  <c r="K423" i="1"/>
  <c r="L423" i="1"/>
  <c r="M423" i="1"/>
  <c r="N423" i="1"/>
  <c r="G152" i="13"/>
  <c r="G139" i="13"/>
  <c r="C407" i="1" l="1"/>
  <c r="C408" i="1"/>
  <c r="C409" i="1"/>
  <c r="C410" i="1"/>
  <c r="C411" i="1"/>
  <c r="C412" i="1"/>
  <c r="C413" i="1"/>
  <c r="C414" i="1"/>
  <c r="C415" i="1"/>
  <c r="C416" i="1"/>
  <c r="C417" i="1"/>
  <c r="C418" i="1"/>
  <c r="C419" i="1"/>
  <c r="C420" i="1"/>
  <c r="C406" i="1"/>
  <c r="A407" i="1" l="1"/>
  <c r="B407" i="1"/>
  <c r="O407" i="1"/>
  <c r="P407" i="1"/>
  <c r="Q407" i="1"/>
  <c r="J407" i="1"/>
  <c r="R407" i="1"/>
  <c r="K407" i="1"/>
  <c r="L407" i="1"/>
  <c r="M407" i="1"/>
  <c r="N407" i="1"/>
  <c r="B414" i="1"/>
  <c r="A414" i="1"/>
  <c r="P414" i="1"/>
  <c r="Q414" i="1"/>
  <c r="J414" i="1"/>
  <c r="R414" i="1"/>
  <c r="K414" i="1"/>
  <c r="L414" i="1"/>
  <c r="M414" i="1"/>
  <c r="N414" i="1"/>
  <c r="O414" i="1"/>
  <c r="B406" i="1"/>
  <c r="A406" i="1"/>
  <c r="P406" i="1"/>
  <c r="Q406" i="1"/>
  <c r="J406" i="1"/>
  <c r="R406" i="1"/>
  <c r="K406" i="1"/>
  <c r="L406" i="1"/>
  <c r="M406" i="1"/>
  <c r="N406" i="1"/>
  <c r="O406" i="1"/>
  <c r="A413" i="1"/>
  <c r="B413" i="1"/>
  <c r="Q413" i="1"/>
  <c r="J413" i="1"/>
  <c r="R413" i="1"/>
  <c r="K413" i="1"/>
  <c r="L413" i="1"/>
  <c r="M413" i="1"/>
  <c r="N413" i="1"/>
  <c r="O413" i="1"/>
  <c r="P413" i="1"/>
  <c r="A420" i="1"/>
  <c r="B420" i="1"/>
  <c r="J420" i="1"/>
  <c r="R420" i="1"/>
  <c r="K420" i="1"/>
  <c r="L420" i="1"/>
  <c r="M420" i="1"/>
  <c r="N420" i="1"/>
  <c r="O420" i="1"/>
  <c r="P420" i="1"/>
  <c r="Q420" i="1"/>
  <c r="A412" i="1"/>
  <c r="B412" i="1"/>
  <c r="J412" i="1"/>
  <c r="R412" i="1"/>
  <c r="K412" i="1"/>
  <c r="L412" i="1"/>
  <c r="M412" i="1"/>
  <c r="N412" i="1"/>
  <c r="O412" i="1"/>
  <c r="P412" i="1"/>
  <c r="Q412" i="1"/>
  <c r="B410" i="1"/>
  <c r="A410" i="1"/>
  <c r="L410" i="1"/>
  <c r="M410" i="1"/>
  <c r="N410" i="1"/>
  <c r="O410" i="1"/>
  <c r="P410" i="1"/>
  <c r="Q410" i="1"/>
  <c r="J410" i="1"/>
  <c r="R410" i="1"/>
  <c r="K410" i="1"/>
  <c r="A409" i="1"/>
  <c r="B409" i="1"/>
  <c r="M409" i="1"/>
  <c r="N409" i="1"/>
  <c r="O409" i="1"/>
  <c r="P409" i="1"/>
  <c r="Q409" i="1"/>
  <c r="J409" i="1"/>
  <c r="R409" i="1"/>
  <c r="K409" i="1"/>
  <c r="L409" i="1"/>
  <c r="A415" i="1"/>
  <c r="B415" i="1"/>
  <c r="O415" i="1"/>
  <c r="P415" i="1"/>
  <c r="Q415" i="1"/>
  <c r="J415" i="1"/>
  <c r="R415" i="1"/>
  <c r="K415" i="1"/>
  <c r="L415" i="1"/>
  <c r="M415" i="1"/>
  <c r="N415" i="1"/>
  <c r="A419" i="1"/>
  <c r="B419" i="1"/>
  <c r="K419" i="1"/>
  <c r="L419" i="1"/>
  <c r="M419" i="1"/>
  <c r="N419" i="1"/>
  <c r="O419" i="1"/>
  <c r="P419" i="1"/>
  <c r="Q419" i="1"/>
  <c r="J419" i="1"/>
  <c r="R419" i="1"/>
  <c r="A411" i="1"/>
  <c r="B411" i="1"/>
  <c r="K411" i="1"/>
  <c r="L411" i="1"/>
  <c r="M411" i="1"/>
  <c r="N411" i="1"/>
  <c r="O411" i="1"/>
  <c r="P411" i="1"/>
  <c r="Q411" i="1"/>
  <c r="R411" i="1"/>
  <c r="J411" i="1"/>
  <c r="B418" i="1"/>
  <c r="A418" i="1"/>
  <c r="L418" i="1"/>
  <c r="M418" i="1"/>
  <c r="N418" i="1"/>
  <c r="O418" i="1"/>
  <c r="P418" i="1"/>
  <c r="Q418" i="1"/>
  <c r="J418" i="1"/>
  <c r="R418" i="1"/>
  <c r="K418" i="1"/>
  <c r="A417" i="1"/>
  <c r="B417" i="1"/>
  <c r="M417" i="1"/>
  <c r="N417" i="1"/>
  <c r="O417" i="1"/>
  <c r="P417" i="1"/>
  <c r="Q417" i="1"/>
  <c r="J417" i="1"/>
  <c r="R417" i="1"/>
  <c r="K417" i="1"/>
  <c r="L417" i="1"/>
  <c r="A416" i="1"/>
  <c r="B416" i="1"/>
  <c r="N416" i="1"/>
  <c r="O416" i="1"/>
  <c r="P416" i="1"/>
  <c r="Q416" i="1"/>
  <c r="J416" i="1"/>
  <c r="R416" i="1"/>
  <c r="K416" i="1"/>
  <c r="L416" i="1"/>
  <c r="M416" i="1"/>
  <c r="A408" i="1"/>
  <c r="B408" i="1"/>
  <c r="N408" i="1"/>
  <c r="O408" i="1"/>
  <c r="P408" i="1"/>
  <c r="Q408" i="1"/>
  <c r="J408" i="1"/>
  <c r="R408" i="1"/>
  <c r="K408" i="1"/>
  <c r="L408" i="1"/>
  <c r="M408"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0" i="1"/>
  <c r="C1031" i="1"/>
  <c r="C1032" i="1"/>
  <c r="C1033" i="1"/>
  <c r="C1034" i="1"/>
  <c r="C1035" i="1"/>
  <c r="C1036" i="1"/>
  <c r="C1037" i="1"/>
  <c r="C1038" i="1"/>
  <c r="C1039" i="1"/>
  <c r="C1029" i="1"/>
  <c r="A1038" i="1" l="1"/>
  <c r="B1038" i="1"/>
  <c r="K1038" i="1"/>
  <c r="L1038" i="1"/>
  <c r="M1038" i="1"/>
  <c r="N1038" i="1"/>
  <c r="O1038" i="1"/>
  <c r="P1038" i="1"/>
  <c r="Q1038" i="1"/>
  <c r="J1038" i="1"/>
  <c r="R1038" i="1"/>
  <c r="A1037" i="1"/>
  <c r="B1037" i="1"/>
  <c r="L1037" i="1"/>
  <c r="M1037" i="1"/>
  <c r="N1037" i="1"/>
  <c r="O1037" i="1"/>
  <c r="P1037" i="1"/>
  <c r="Q1037" i="1"/>
  <c r="J1037" i="1"/>
  <c r="R1037" i="1"/>
  <c r="K1037" i="1"/>
  <c r="A1031" i="1"/>
  <c r="B1031" i="1"/>
  <c r="J1031" i="1"/>
  <c r="R1031" i="1"/>
  <c r="K1031" i="1"/>
  <c r="L1031" i="1"/>
  <c r="M1031" i="1"/>
  <c r="N1031" i="1"/>
  <c r="O1031" i="1"/>
  <c r="P1031" i="1"/>
  <c r="Q1031" i="1"/>
  <c r="A1030" i="1"/>
  <c r="B1030" i="1"/>
  <c r="K1030" i="1"/>
  <c r="L1030" i="1"/>
  <c r="M1030" i="1"/>
  <c r="N1030" i="1"/>
  <c r="O1030" i="1"/>
  <c r="P1030" i="1"/>
  <c r="Q1030" i="1"/>
  <c r="J1030" i="1"/>
  <c r="R1030" i="1"/>
  <c r="A1036" i="1"/>
  <c r="B1036" i="1"/>
  <c r="M1036" i="1"/>
  <c r="N1036" i="1"/>
  <c r="O1036" i="1"/>
  <c r="P1036" i="1"/>
  <c r="Q1036" i="1"/>
  <c r="J1036" i="1"/>
  <c r="R1036" i="1"/>
  <c r="K1036" i="1"/>
  <c r="L1036" i="1"/>
  <c r="A1035" i="1"/>
  <c r="B1035" i="1"/>
  <c r="N1035" i="1"/>
  <c r="O1035" i="1"/>
  <c r="P1035" i="1"/>
  <c r="Q1035" i="1"/>
  <c r="J1035" i="1"/>
  <c r="R1035" i="1"/>
  <c r="K1035" i="1"/>
  <c r="L1035" i="1"/>
  <c r="M1035" i="1"/>
  <c r="A1039" i="1"/>
  <c r="B1039" i="1"/>
  <c r="J1039" i="1"/>
  <c r="R1039" i="1"/>
  <c r="K1039" i="1"/>
  <c r="L1039" i="1"/>
  <c r="M1039" i="1"/>
  <c r="N1039" i="1"/>
  <c r="O1039" i="1"/>
  <c r="P1039" i="1"/>
  <c r="Q1039" i="1"/>
  <c r="A1034" i="1"/>
  <c r="B1034" i="1"/>
  <c r="O1034" i="1"/>
  <c r="P1034" i="1"/>
  <c r="Q1034" i="1"/>
  <c r="J1034" i="1"/>
  <c r="R1034" i="1"/>
  <c r="K1034" i="1"/>
  <c r="L1034" i="1"/>
  <c r="M1034" i="1"/>
  <c r="N1034" i="1"/>
  <c r="A1033" i="1"/>
  <c r="B1033" i="1"/>
  <c r="P1033" i="1"/>
  <c r="Q1033" i="1"/>
  <c r="J1033" i="1"/>
  <c r="R1033" i="1"/>
  <c r="K1033" i="1"/>
  <c r="L1033" i="1"/>
  <c r="M1033" i="1"/>
  <c r="N1033" i="1"/>
  <c r="O1033" i="1"/>
  <c r="A1029" i="1"/>
  <c r="B1029" i="1"/>
  <c r="L1029" i="1"/>
  <c r="M1029" i="1"/>
  <c r="N1029" i="1"/>
  <c r="O1029" i="1"/>
  <c r="P1029" i="1"/>
  <c r="Q1029" i="1"/>
  <c r="J1029" i="1"/>
  <c r="R1029" i="1"/>
  <c r="K1029" i="1"/>
  <c r="A1032" i="1"/>
  <c r="B1032" i="1"/>
  <c r="Q1032" i="1"/>
  <c r="J1032" i="1"/>
  <c r="R1032" i="1"/>
  <c r="K1032" i="1"/>
  <c r="L1032" i="1"/>
  <c r="M1032" i="1"/>
  <c r="N1032" i="1"/>
  <c r="O1032" i="1"/>
  <c r="P1032"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B785" i="1" l="1"/>
  <c r="A785" i="1"/>
  <c r="K785" i="1"/>
  <c r="L785" i="1"/>
  <c r="M785" i="1"/>
  <c r="N785" i="1"/>
  <c r="P785" i="1"/>
  <c r="Q785" i="1"/>
  <c r="R785" i="1"/>
  <c r="J785" i="1"/>
  <c r="O785" i="1"/>
  <c r="B777" i="1"/>
  <c r="A777" i="1"/>
  <c r="K777" i="1"/>
  <c r="L777" i="1"/>
  <c r="M777" i="1"/>
  <c r="J777" i="1"/>
  <c r="N777" i="1"/>
  <c r="O777" i="1"/>
  <c r="Q777" i="1"/>
  <c r="P777" i="1"/>
  <c r="R777" i="1"/>
  <c r="B761" i="1"/>
  <c r="A761" i="1"/>
  <c r="K761" i="1"/>
  <c r="L761" i="1"/>
  <c r="M761" i="1"/>
  <c r="J761" i="1"/>
  <c r="N761" i="1"/>
  <c r="O761" i="1"/>
  <c r="P761" i="1"/>
  <c r="Q761" i="1"/>
  <c r="R761" i="1"/>
  <c r="B753" i="1"/>
  <c r="A753" i="1"/>
  <c r="K753" i="1"/>
  <c r="L753" i="1"/>
  <c r="M753" i="1"/>
  <c r="R753" i="1"/>
  <c r="J753" i="1"/>
  <c r="N753" i="1"/>
  <c r="P753" i="1"/>
  <c r="O753" i="1"/>
  <c r="Q753" i="1"/>
  <c r="B745" i="1"/>
  <c r="A745" i="1"/>
  <c r="K745" i="1"/>
  <c r="L745" i="1"/>
  <c r="M745" i="1"/>
  <c r="O745" i="1"/>
  <c r="P745" i="1"/>
  <c r="Q745" i="1"/>
  <c r="R745" i="1"/>
  <c r="J745" i="1"/>
  <c r="N745" i="1"/>
  <c r="B729" i="1"/>
  <c r="A729" i="1"/>
  <c r="K729" i="1"/>
  <c r="L729" i="1"/>
  <c r="M729" i="1"/>
  <c r="O729" i="1"/>
  <c r="J729" i="1"/>
  <c r="N729" i="1"/>
  <c r="P729" i="1"/>
  <c r="Q729" i="1"/>
  <c r="R729" i="1"/>
  <c r="B721" i="1"/>
  <c r="A721" i="1"/>
  <c r="Q721" i="1"/>
  <c r="J721" i="1"/>
  <c r="R721" i="1"/>
  <c r="P721" i="1"/>
  <c r="K721" i="1"/>
  <c r="L721" i="1"/>
  <c r="M721" i="1"/>
  <c r="N721" i="1"/>
  <c r="O721" i="1"/>
  <c r="A742" i="1"/>
  <c r="B742" i="1"/>
  <c r="N742" i="1"/>
  <c r="O742" i="1"/>
  <c r="P742" i="1"/>
  <c r="Q742" i="1"/>
  <c r="R742" i="1"/>
  <c r="J742" i="1"/>
  <c r="L742" i="1"/>
  <c r="K742" i="1"/>
  <c r="M742" i="1"/>
  <c r="A791" i="1"/>
  <c r="B791" i="1"/>
  <c r="M791" i="1"/>
  <c r="N791" i="1"/>
  <c r="O791" i="1"/>
  <c r="J791" i="1"/>
  <c r="L791" i="1"/>
  <c r="P791" i="1"/>
  <c r="Q791" i="1"/>
  <c r="R791" i="1"/>
  <c r="K791" i="1"/>
  <c r="A783" i="1"/>
  <c r="B783" i="1"/>
  <c r="M783" i="1"/>
  <c r="N783" i="1"/>
  <c r="O783" i="1"/>
  <c r="R783" i="1"/>
  <c r="J783" i="1"/>
  <c r="K783" i="1"/>
  <c r="P783" i="1"/>
  <c r="L783" i="1"/>
  <c r="Q783" i="1"/>
  <c r="A775" i="1"/>
  <c r="B775" i="1"/>
  <c r="M775" i="1"/>
  <c r="N775" i="1"/>
  <c r="O775" i="1"/>
  <c r="L775" i="1"/>
  <c r="Q775" i="1"/>
  <c r="R775" i="1"/>
  <c r="J775" i="1"/>
  <c r="K775" i="1"/>
  <c r="P775" i="1"/>
  <c r="A767" i="1"/>
  <c r="B767" i="1"/>
  <c r="M767" i="1"/>
  <c r="N767" i="1"/>
  <c r="O767" i="1"/>
  <c r="J767" i="1"/>
  <c r="K767" i="1"/>
  <c r="L767" i="1"/>
  <c r="P767" i="1"/>
  <c r="R767" i="1"/>
  <c r="Q767" i="1"/>
  <c r="A759" i="1"/>
  <c r="B759" i="1"/>
  <c r="M759" i="1"/>
  <c r="N759" i="1"/>
  <c r="O759" i="1"/>
  <c r="Q759" i="1"/>
  <c r="R759" i="1"/>
  <c r="J759" i="1"/>
  <c r="L759" i="1"/>
  <c r="K759" i="1"/>
  <c r="P759" i="1"/>
  <c r="A743" i="1"/>
  <c r="B743" i="1"/>
  <c r="M743" i="1"/>
  <c r="N743" i="1"/>
  <c r="O743" i="1"/>
  <c r="J743" i="1"/>
  <c r="K743" i="1"/>
  <c r="L743" i="1"/>
  <c r="Q743" i="1"/>
  <c r="P743" i="1"/>
  <c r="R743" i="1"/>
  <c r="A735" i="1"/>
  <c r="B735" i="1"/>
  <c r="M735" i="1"/>
  <c r="N735" i="1"/>
  <c r="O735" i="1"/>
  <c r="Q735" i="1"/>
  <c r="J735" i="1"/>
  <c r="K735" i="1"/>
  <c r="L735" i="1"/>
  <c r="P735" i="1"/>
  <c r="R735" i="1"/>
  <c r="A727" i="1"/>
  <c r="B727" i="1"/>
  <c r="M727" i="1"/>
  <c r="N727" i="1"/>
  <c r="O727" i="1"/>
  <c r="Q727" i="1"/>
  <c r="L727" i="1"/>
  <c r="P727" i="1"/>
  <c r="R727" i="1"/>
  <c r="J727" i="1"/>
  <c r="K727" i="1"/>
  <c r="A790" i="1"/>
  <c r="B790" i="1"/>
  <c r="N790" i="1"/>
  <c r="O790" i="1"/>
  <c r="P790" i="1"/>
  <c r="J790" i="1"/>
  <c r="K790" i="1"/>
  <c r="L790" i="1"/>
  <c r="Q790" i="1"/>
  <c r="M790" i="1"/>
  <c r="R790" i="1"/>
  <c r="A766" i="1"/>
  <c r="B766" i="1"/>
  <c r="N766" i="1"/>
  <c r="O766" i="1"/>
  <c r="P766" i="1"/>
  <c r="R766" i="1"/>
  <c r="J766" i="1"/>
  <c r="K766" i="1"/>
  <c r="M766" i="1"/>
  <c r="L766" i="1"/>
  <c r="Q766" i="1"/>
  <c r="A750" i="1"/>
  <c r="B750" i="1"/>
  <c r="N750" i="1"/>
  <c r="O750" i="1"/>
  <c r="P750" i="1"/>
  <c r="J750" i="1"/>
  <c r="K750" i="1"/>
  <c r="L750" i="1"/>
  <c r="M750" i="1"/>
  <c r="R750" i="1"/>
  <c r="Q750" i="1"/>
  <c r="A788" i="1"/>
  <c r="B788" i="1"/>
  <c r="P788" i="1"/>
  <c r="Q788" i="1"/>
  <c r="J788" i="1"/>
  <c r="R788" i="1"/>
  <c r="L788" i="1"/>
  <c r="N788" i="1"/>
  <c r="O788" i="1"/>
  <c r="K788" i="1"/>
  <c r="M788" i="1"/>
  <c r="A780" i="1"/>
  <c r="B780" i="1"/>
  <c r="P780" i="1"/>
  <c r="Q780" i="1"/>
  <c r="J780" i="1"/>
  <c r="R780" i="1"/>
  <c r="K780" i="1"/>
  <c r="L780" i="1"/>
  <c r="M780" i="1"/>
  <c r="O780" i="1"/>
  <c r="N780" i="1"/>
  <c r="A772" i="1"/>
  <c r="B772" i="1"/>
  <c r="P772" i="1"/>
  <c r="Q772" i="1"/>
  <c r="J772" i="1"/>
  <c r="R772" i="1"/>
  <c r="N772" i="1"/>
  <c r="L772" i="1"/>
  <c r="O772" i="1"/>
  <c r="K772" i="1"/>
  <c r="M772" i="1"/>
  <c r="A764" i="1"/>
  <c r="B764" i="1"/>
  <c r="P764" i="1"/>
  <c r="Q764" i="1"/>
  <c r="J764" i="1"/>
  <c r="R764" i="1"/>
  <c r="K764" i="1"/>
  <c r="L764" i="1"/>
  <c r="M764" i="1"/>
  <c r="N764" i="1"/>
  <c r="O764" i="1"/>
  <c r="A756" i="1"/>
  <c r="B756" i="1"/>
  <c r="P756" i="1"/>
  <c r="Q756" i="1"/>
  <c r="J756" i="1"/>
  <c r="R756" i="1"/>
  <c r="K756" i="1"/>
  <c r="L756" i="1"/>
  <c r="N756" i="1"/>
  <c r="O756" i="1"/>
  <c r="M756" i="1"/>
  <c r="A748" i="1"/>
  <c r="B748" i="1"/>
  <c r="P748" i="1"/>
  <c r="Q748" i="1"/>
  <c r="J748" i="1"/>
  <c r="R748" i="1"/>
  <c r="M748" i="1"/>
  <c r="N748" i="1"/>
  <c r="O748" i="1"/>
  <c r="K748" i="1"/>
  <c r="L748" i="1"/>
  <c r="A740" i="1"/>
  <c r="B740" i="1"/>
  <c r="P740" i="1"/>
  <c r="Q740" i="1"/>
  <c r="J740" i="1"/>
  <c r="R740" i="1"/>
  <c r="K740" i="1"/>
  <c r="L740" i="1"/>
  <c r="M740" i="1"/>
  <c r="N740" i="1"/>
  <c r="O740" i="1"/>
  <c r="A732" i="1"/>
  <c r="B732" i="1"/>
  <c r="P732" i="1"/>
  <c r="Q732" i="1"/>
  <c r="J732" i="1"/>
  <c r="R732" i="1"/>
  <c r="L732" i="1"/>
  <c r="O732" i="1"/>
  <c r="K732" i="1"/>
  <c r="M732" i="1"/>
  <c r="N732" i="1"/>
  <c r="A724" i="1"/>
  <c r="B724" i="1"/>
  <c r="P724" i="1"/>
  <c r="Q724" i="1"/>
  <c r="J724" i="1"/>
  <c r="R724" i="1"/>
  <c r="K724" i="1"/>
  <c r="L724" i="1"/>
  <c r="M724" i="1"/>
  <c r="N724" i="1"/>
  <c r="O724" i="1"/>
  <c r="A774" i="1"/>
  <c r="B774" i="1"/>
  <c r="N774" i="1"/>
  <c r="O774" i="1"/>
  <c r="P774" i="1"/>
  <c r="J774" i="1"/>
  <c r="L774" i="1"/>
  <c r="M774" i="1"/>
  <c r="Q774" i="1"/>
  <c r="K774" i="1"/>
  <c r="R774" i="1"/>
  <c r="A758" i="1"/>
  <c r="B758" i="1"/>
  <c r="N758" i="1"/>
  <c r="O758" i="1"/>
  <c r="P758" i="1"/>
  <c r="L758" i="1"/>
  <c r="M758" i="1"/>
  <c r="Q758" i="1"/>
  <c r="R758" i="1"/>
  <c r="J758" i="1"/>
  <c r="K758" i="1"/>
  <c r="A726" i="1"/>
  <c r="B726" i="1"/>
  <c r="N726" i="1"/>
  <c r="O726" i="1"/>
  <c r="P726" i="1"/>
  <c r="Q726" i="1"/>
  <c r="J726" i="1"/>
  <c r="R726" i="1"/>
  <c r="K726" i="1"/>
  <c r="L726" i="1"/>
  <c r="M726" i="1"/>
  <c r="B789" i="1"/>
  <c r="A789" i="1"/>
  <c r="O789" i="1"/>
  <c r="P789" i="1"/>
  <c r="Q789" i="1"/>
  <c r="N789" i="1"/>
  <c r="J789" i="1"/>
  <c r="L789" i="1"/>
  <c r="K789" i="1"/>
  <c r="M789" i="1"/>
  <c r="R789" i="1"/>
  <c r="B733" i="1"/>
  <c r="A733" i="1"/>
  <c r="O733" i="1"/>
  <c r="P733" i="1"/>
  <c r="Q733" i="1"/>
  <c r="K733" i="1"/>
  <c r="J733" i="1"/>
  <c r="L733" i="1"/>
  <c r="M733" i="1"/>
  <c r="N733" i="1"/>
  <c r="R733" i="1"/>
  <c r="B725" i="1"/>
  <c r="A725" i="1"/>
  <c r="O725" i="1"/>
  <c r="P725" i="1"/>
  <c r="Q725" i="1"/>
  <c r="J725" i="1"/>
  <c r="R725" i="1"/>
  <c r="K725" i="1"/>
  <c r="L725" i="1"/>
  <c r="M725" i="1"/>
  <c r="N725" i="1"/>
  <c r="A787" i="1"/>
  <c r="B787" i="1"/>
  <c r="Q787" i="1"/>
  <c r="J787" i="1"/>
  <c r="R787" i="1"/>
  <c r="K787" i="1"/>
  <c r="L787" i="1"/>
  <c r="M787" i="1"/>
  <c r="N787" i="1"/>
  <c r="P787" i="1"/>
  <c r="O787" i="1"/>
  <c r="A779" i="1"/>
  <c r="B779" i="1"/>
  <c r="Q779" i="1"/>
  <c r="J779" i="1"/>
  <c r="R779" i="1"/>
  <c r="K779" i="1"/>
  <c r="O779" i="1"/>
  <c r="M779" i="1"/>
  <c r="L779" i="1"/>
  <c r="N779" i="1"/>
  <c r="P779" i="1"/>
  <c r="A771" i="1"/>
  <c r="B771" i="1"/>
  <c r="Q771" i="1"/>
  <c r="J771" i="1"/>
  <c r="R771" i="1"/>
  <c r="K771" i="1"/>
  <c r="L771" i="1"/>
  <c r="N771" i="1"/>
  <c r="O771" i="1"/>
  <c r="P771" i="1"/>
  <c r="M771" i="1"/>
  <c r="A763" i="1"/>
  <c r="B763" i="1"/>
  <c r="Q763" i="1"/>
  <c r="J763" i="1"/>
  <c r="R763" i="1"/>
  <c r="K763" i="1"/>
  <c r="L763" i="1"/>
  <c r="M763" i="1"/>
  <c r="O763" i="1"/>
  <c r="N763" i="1"/>
  <c r="P763" i="1"/>
  <c r="A755" i="1"/>
  <c r="B755" i="1"/>
  <c r="Q755" i="1"/>
  <c r="J755" i="1"/>
  <c r="R755" i="1"/>
  <c r="K755" i="1"/>
  <c r="N755" i="1"/>
  <c r="O755" i="1"/>
  <c r="P755" i="1"/>
  <c r="L755" i="1"/>
  <c r="M755" i="1"/>
  <c r="A747" i="1"/>
  <c r="B747" i="1"/>
  <c r="Q747" i="1"/>
  <c r="J747" i="1"/>
  <c r="R747" i="1"/>
  <c r="K747" i="1"/>
  <c r="L747" i="1"/>
  <c r="M747" i="1"/>
  <c r="N747" i="1"/>
  <c r="O747" i="1"/>
  <c r="P747" i="1"/>
  <c r="A739" i="1"/>
  <c r="B739" i="1"/>
  <c r="Q739" i="1"/>
  <c r="J739" i="1"/>
  <c r="R739" i="1"/>
  <c r="K739" i="1"/>
  <c r="M739" i="1"/>
  <c r="P739" i="1"/>
  <c r="L739" i="1"/>
  <c r="N739" i="1"/>
  <c r="O739" i="1"/>
  <c r="A731" i="1"/>
  <c r="B731" i="1"/>
  <c r="Q731" i="1"/>
  <c r="J731" i="1"/>
  <c r="R731" i="1"/>
  <c r="K731" i="1"/>
  <c r="M731" i="1"/>
  <c r="L731" i="1"/>
  <c r="N731" i="1"/>
  <c r="O731" i="1"/>
  <c r="P731" i="1"/>
  <c r="A723" i="1"/>
  <c r="B723" i="1"/>
  <c r="Q723" i="1"/>
  <c r="J723" i="1"/>
  <c r="R723" i="1"/>
  <c r="K723" i="1"/>
  <c r="L723" i="1"/>
  <c r="M723" i="1"/>
  <c r="N723" i="1"/>
  <c r="O723" i="1"/>
  <c r="P723" i="1"/>
  <c r="A751" i="1"/>
  <c r="B751" i="1"/>
  <c r="M751" i="1"/>
  <c r="N751" i="1"/>
  <c r="O751" i="1"/>
  <c r="K751" i="1"/>
  <c r="L751" i="1"/>
  <c r="P751" i="1"/>
  <c r="Q751" i="1"/>
  <c r="R751" i="1"/>
  <c r="J751" i="1"/>
  <c r="A782" i="1"/>
  <c r="B782" i="1"/>
  <c r="N782" i="1"/>
  <c r="O782" i="1"/>
  <c r="P782" i="1"/>
  <c r="M782" i="1"/>
  <c r="R782" i="1"/>
  <c r="K782" i="1"/>
  <c r="J782" i="1"/>
  <c r="L782" i="1"/>
  <c r="Q782" i="1"/>
  <c r="A734" i="1"/>
  <c r="B734" i="1"/>
  <c r="N734" i="1"/>
  <c r="O734" i="1"/>
  <c r="P734" i="1"/>
  <c r="J734" i="1"/>
  <c r="R734" i="1"/>
  <c r="M734" i="1"/>
  <c r="Q734" i="1"/>
  <c r="K734" i="1"/>
  <c r="L734" i="1"/>
  <c r="B781" i="1"/>
  <c r="A781" i="1"/>
  <c r="O781" i="1"/>
  <c r="P781" i="1"/>
  <c r="Q781" i="1"/>
  <c r="K781" i="1"/>
  <c r="M781" i="1"/>
  <c r="N781" i="1"/>
  <c r="R781" i="1"/>
  <c r="J781" i="1"/>
  <c r="L781" i="1"/>
  <c r="B773" i="1"/>
  <c r="A773" i="1"/>
  <c r="O773" i="1"/>
  <c r="P773" i="1"/>
  <c r="Q773" i="1"/>
  <c r="J773" i="1"/>
  <c r="K773" i="1"/>
  <c r="L773" i="1"/>
  <c r="N773" i="1"/>
  <c r="M773" i="1"/>
  <c r="R773" i="1"/>
  <c r="B765" i="1"/>
  <c r="A765" i="1"/>
  <c r="O765" i="1"/>
  <c r="P765" i="1"/>
  <c r="Q765" i="1"/>
  <c r="M765" i="1"/>
  <c r="N765" i="1"/>
  <c r="R765" i="1"/>
  <c r="K765" i="1"/>
  <c r="J765" i="1"/>
  <c r="L765" i="1"/>
  <c r="B757" i="1"/>
  <c r="A757" i="1"/>
  <c r="O757" i="1"/>
  <c r="P757" i="1"/>
  <c r="Q757" i="1"/>
  <c r="J757" i="1"/>
  <c r="K757" i="1"/>
  <c r="L757" i="1"/>
  <c r="M757" i="1"/>
  <c r="N757" i="1"/>
  <c r="R757" i="1"/>
  <c r="B749" i="1"/>
  <c r="A749" i="1"/>
  <c r="O749" i="1"/>
  <c r="P749" i="1"/>
  <c r="Q749" i="1"/>
  <c r="R749" i="1"/>
  <c r="J749" i="1"/>
  <c r="K749" i="1"/>
  <c r="M749" i="1"/>
  <c r="L749" i="1"/>
  <c r="N749" i="1"/>
  <c r="B741" i="1"/>
  <c r="A741" i="1"/>
  <c r="O741" i="1"/>
  <c r="P741" i="1"/>
  <c r="Q741" i="1"/>
  <c r="L741" i="1"/>
  <c r="M741" i="1"/>
  <c r="N741" i="1"/>
  <c r="R741" i="1"/>
  <c r="J741" i="1"/>
  <c r="K741" i="1"/>
  <c r="A786" i="1"/>
  <c r="B786" i="1"/>
  <c r="J786" i="1"/>
  <c r="R786" i="1"/>
  <c r="K786" i="1"/>
  <c r="L786" i="1"/>
  <c r="P786" i="1"/>
  <c r="N786" i="1"/>
  <c r="M786" i="1"/>
  <c r="O786" i="1"/>
  <c r="Q786" i="1"/>
  <c r="A778" i="1"/>
  <c r="B778" i="1"/>
  <c r="J778" i="1"/>
  <c r="R778" i="1"/>
  <c r="K778" i="1"/>
  <c r="L778" i="1"/>
  <c r="M778" i="1"/>
  <c r="O778" i="1"/>
  <c r="P778" i="1"/>
  <c r="Q778" i="1"/>
  <c r="N778" i="1"/>
  <c r="A770" i="1"/>
  <c r="B770" i="1"/>
  <c r="J770" i="1"/>
  <c r="R770" i="1"/>
  <c r="K770" i="1"/>
  <c r="L770" i="1"/>
  <c r="M770" i="1"/>
  <c r="N770" i="1"/>
  <c r="P770" i="1"/>
  <c r="O770" i="1"/>
  <c r="Q770" i="1"/>
  <c r="A762" i="1"/>
  <c r="B762" i="1"/>
  <c r="J762" i="1"/>
  <c r="R762" i="1"/>
  <c r="K762" i="1"/>
  <c r="L762" i="1"/>
  <c r="O762" i="1"/>
  <c r="P762" i="1"/>
  <c r="Q762" i="1"/>
  <c r="M762" i="1"/>
  <c r="N762" i="1"/>
  <c r="A754" i="1"/>
  <c r="B754" i="1"/>
  <c r="J754" i="1"/>
  <c r="R754" i="1"/>
  <c r="K754" i="1"/>
  <c r="L754" i="1"/>
  <c r="M754" i="1"/>
  <c r="N754" i="1"/>
  <c r="O754" i="1"/>
  <c r="P754" i="1"/>
  <c r="Q754" i="1"/>
  <c r="A746" i="1"/>
  <c r="B746" i="1"/>
  <c r="J746" i="1"/>
  <c r="R746" i="1"/>
  <c r="K746" i="1"/>
  <c r="L746" i="1"/>
  <c r="Q746" i="1"/>
  <c r="M746" i="1"/>
  <c r="O746" i="1"/>
  <c r="N746" i="1"/>
  <c r="P746" i="1"/>
  <c r="A738" i="1"/>
  <c r="B738" i="1"/>
  <c r="J738" i="1"/>
  <c r="R738" i="1"/>
  <c r="K738" i="1"/>
  <c r="L738" i="1"/>
  <c r="N738" i="1"/>
  <c r="M738" i="1"/>
  <c r="O738" i="1"/>
  <c r="P738" i="1"/>
  <c r="Q738" i="1"/>
  <c r="A730" i="1"/>
  <c r="B730" i="1"/>
  <c r="J730" i="1"/>
  <c r="R730" i="1"/>
  <c r="K730" i="1"/>
  <c r="L730" i="1"/>
  <c r="N730" i="1"/>
  <c r="Q730" i="1"/>
  <c r="M730" i="1"/>
  <c r="O730" i="1"/>
  <c r="P730" i="1"/>
  <c r="A722" i="1"/>
  <c r="B722" i="1"/>
  <c r="Q722" i="1"/>
  <c r="R722" i="1"/>
  <c r="J722" i="1"/>
  <c r="K722" i="1"/>
  <c r="L722" i="1"/>
  <c r="M722" i="1"/>
  <c r="O722" i="1"/>
  <c r="P722" i="1"/>
  <c r="N722" i="1"/>
  <c r="B769" i="1"/>
  <c r="A769" i="1"/>
  <c r="K769" i="1"/>
  <c r="L769" i="1"/>
  <c r="M769" i="1"/>
  <c r="P769" i="1"/>
  <c r="Q769" i="1"/>
  <c r="R769" i="1"/>
  <c r="N769" i="1"/>
  <c r="J769" i="1"/>
  <c r="O769" i="1"/>
  <c r="B737" i="1"/>
  <c r="A737" i="1"/>
  <c r="K737" i="1"/>
  <c r="L737" i="1"/>
  <c r="M737" i="1"/>
  <c r="O737" i="1"/>
  <c r="R737" i="1"/>
  <c r="J737" i="1"/>
  <c r="N737" i="1"/>
  <c r="P737" i="1"/>
  <c r="Q737" i="1"/>
  <c r="A792" i="1"/>
  <c r="B792" i="1"/>
  <c r="L792" i="1"/>
  <c r="N792" i="1"/>
  <c r="M792" i="1"/>
  <c r="P792" i="1"/>
  <c r="Q792" i="1"/>
  <c r="J792" i="1"/>
  <c r="K792" i="1"/>
  <c r="O792" i="1"/>
  <c r="R792" i="1"/>
  <c r="A784" i="1"/>
  <c r="B784" i="1"/>
  <c r="L784" i="1"/>
  <c r="M784" i="1"/>
  <c r="N784" i="1"/>
  <c r="K784" i="1"/>
  <c r="O784" i="1"/>
  <c r="P784" i="1"/>
  <c r="R784" i="1"/>
  <c r="J784" i="1"/>
  <c r="Q784" i="1"/>
  <c r="A776" i="1"/>
  <c r="B776" i="1"/>
  <c r="L776" i="1"/>
  <c r="M776" i="1"/>
  <c r="N776" i="1"/>
  <c r="Q776" i="1"/>
  <c r="J776" i="1"/>
  <c r="O776" i="1"/>
  <c r="P776" i="1"/>
  <c r="R776" i="1"/>
  <c r="K776" i="1"/>
  <c r="A768" i="1"/>
  <c r="B768" i="1"/>
  <c r="L768" i="1"/>
  <c r="M768" i="1"/>
  <c r="N768" i="1"/>
  <c r="K768" i="1"/>
  <c r="O768" i="1"/>
  <c r="P768" i="1"/>
  <c r="Q768" i="1"/>
  <c r="R768" i="1"/>
  <c r="J768" i="1"/>
  <c r="A760" i="1"/>
  <c r="B760" i="1"/>
  <c r="L760" i="1"/>
  <c r="M760" i="1"/>
  <c r="N760" i="1"/>
  <c r="J760" i="1"/>
  <c r="K760" i="1"/>
  <c r="O760" i="1"/>
  <c r="Q760" i="1"/>
  <c r="P760" i="1"/>
  <c r="R760" i="1"/>
  <c r="A752" i="1"/>
  <c r="B752" i="1"/>
  <c r="L752" i="1"/>
  <c r="M752" i="1"/>
  <c r="N752" i="1"/>
  <c r="P752" i="1"/>
  <c r="Q752" i="1"/>
  <c r="R752" i="1"/>
  <c r="K752" i="1"/>
  <c r="J752" i="1"/>
  <c r="O752" i="1"/>
  <c r="A744" i="1"/>
  <c r="B744" i="1"/>
  <c r="L744" i="1"/>
  <c r="M744" i="1"/>
  <c r="N744" i="1"/>
  <c r="J744" i="1"/>
  <c r="K744" i="1"/>
  <c r="O744" i="1"/>
  <c r="P744" i="1"/>
  <c r="Q744" i="1"/>
  <c r="R744" i="1"/>
  <c r="A736" i="1"/>
  <c r="B736" i="1"/>
  <c r="L736" i="1"/>
  <c r="M736" i="1"/>
  <c r="N736" i="1"/>
  <c r="P736" i="1"/>
  <c r="K736" i="1"/>
  <c r="O736" i="1"/>
  <c r="Q736" i="1"/>
  <c r="R736" i="1"/>
  <c r="J736" i="1"/>
  <c r="A728" i="1"/>
  <c r="B728" i="1"/>
  <c r="L728" i="1"/>
  <c r="M728" i="1"/>
  <c r="N728" i="1"/>
  <c r="P728" i="1"/>
  <c r="J728" i="1"/>
  <c r="K728" i="1"/>
  <c r="O728" i="1"/>
  <c r="Q728" i="1"/>
  <c r="R728"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18" i="1"/>
  <c r="I1217" i="1"/>
  <c r="I1216" i="1"/>
  <c r="I1215" i="1"/>
  <c r="I1213" i="1"/>
  <c r="I1212" i="1"/>
  <c r="I1211" i="1"/>
  <c r="I1210" i="1"/>
  <c r="I1208" i="1"/>
  <c r="I1207" i="1"/>
  <c r="I1206" i="1"/>
  <c r="I1205" i="1"/>
  <c r="I1203" i="1"/>
  <c r="I1202" i="1"/>
  <c r="I1201" i="1"/>
  <c r="I1200" i="1"/>
  <c r="I1198" i="1"/>
  <c r="I1197" i="1"/>
  <c r="I1196" i="1"/>
  <c r="I1195" i="1"/>
  <c r="I1193" i="1"/>
  <c r="I1192" i="1"/>
  <c r="I1191" i="1"/>
  <c r="I1190" i="1"/>
  <c r="I1188" i="1"/>
  <c r="I1187" i="1"/>
  <c r="I1186" i="1"/>
  <c r="I1185" i="1"/>
  <c r="I1183" i="1"/>
  <c r="I1182" i="1"/>
  <c r="I1181" i="1"/>
  <c r="I1180" i="1"/>
  <c r="C1181" i="1"/>
  <c r="C1182" i="1"/>
  <c r="C1183" i="1"/>
  <c r="C1180" i="1"/>
  <c r="C1186" i="1"/>
  <c r="C1187" i="1"/>
  <c r="C1188" i="1"/>
  <c r="C1185" i="1"/>
  <c r="C1191" i="1"/>
  <c r="C1192" i="1"/>
  <c r="C1193" i="1"/>
  <c r="C1190" i="1"/>
  <c r="C1196" i="1"/>
  <c r="C1197" i="1"/>
  <c r="C1198" i="1"/>
  <c r="C1195" i="1"/>
  <c r="C1201" i="1"/>
  <c r="C1202" i="1"/>
  <c r="C1203" i="1"/>
  <c r="C1200" i="1"/>
  <c r="C1206" i="1"/>
  <c r="C1207" i="1"/>
  <c r="C1208" i="1"/>
  <c r="C1205" i="1"/>
  <c r="C1211" i="1"/>
  <c r="C1212" i="1"/>
  <c r="C1213" i="1"/>
  <c r="C1210" i="1"/>
  <c r="C1215" i="1"/>
  <c r="C1216" i="1"/>
  <c r="C1217" i="1"/>
  <c r="C1218" i="1"/>
  <c r="I1178" i="1"/>
  <c r="I1177" i="1"/>
  <c r="I1176" i="1"/>
  <c r="I1175" i="1"/>
  <c r="C1175" i="1"/>
  <c r="C1176" i="1"/>
  <c r="C1177" i="1"/>
  <c r="C1178" i="1"/>
  <c r="B9" i="18"/>
  <c r="F44" i="8" s="1"/>
  <c r="B11" i="18"/>
  <c r="B12" i="18"/>
  <c r="B13" i="18"/>
  <c r="F64" i="8" s="1"/>
  <c r="B10" i="18"/>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72" i="1"/>
  <c r="C1121" i="1"/>
  <c r="C340" i="1"/>
  <c r="C339" i="1"/>
  <c r="C338" i="1"/>
  <c r="C337" i="1"/>
  <c r="C336" i="1"/>
  <c r="C332" i="1"/>
  <c r="C331" i="1"/>
  <c r="C330" i="1"/>
  <c r="C329" i="1"/>
  <c r="C328" i="1"/>
  <c r="C327" i="1"/>
  <c r="C326" i="1"/>
  <c r="C973" i="1"/>
  <c r="C972" i="1"/>
  <c r="C968" i="1"/>
  <c r="C969" i="1"/>
  <c r="C1054" i="1"/>
  <c r="C1053" i="1"/>
  <c r="C1052" i="1"/>
  <c r="C1051" i="1"/>
  <c r="C1050" i="1"/>
  <c r="C1049" i="1"/>
  <c r="C1048" i="1"/>
  <c r="C1047" i="1"/>
  <c r="C1046" i="1"/>
  <c r="C1045" i="1"/>
  <c r="C1044" i="1"/>
  <c r="C1043" i="1"/>
  <c r="C1042" i="1"/>
  <c r="C1041" i="1"/>
  <c r="C320" i="1"/>
  <c r="C319" i="1"/>
  <c r="C318" i="1"/>
  <c r="C317" i="1"/>
  <c r="C316" i="1"/>
  <c r="C315" i="1"/>
  <c r="C314" i="1"/>
  <c r="C313" i="1"/>
  <c r="C312" i="1"/>
  <c r="C273" i="1"/>
  <c r="C272" i="1"/>
  <c r="C271" i="1"/>
  <c r="C239" i="1"/>
  <c r="C238" i="1"/>
  <c r="C237" i="1"/>
  <c r="C187" i="1"/>
  <c r="C186" i="1"/>
  <c r="C185" i="1"/>
  <c r="C1027" i="1"/>
  <c r="C1026"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467" i="1"/>
  <c r="C466" i="1"/>
  <c r="C465" i="1"/>
  <c r="C464" i="1"/>
  <c r="C112" i="1"/>
  <c r="C111" i="1"/>
  <c r="C110" i="1"/>
  <c r="C109" i="1"/>
  <c r="C108" i="1"/>
  <c r="C107" i="1"/>
  <c r="C106" i="1"/>
  <c r="C105" i="1"/>
  <c r="C104" i="1"/>
  <c r="C103" i="1"/>
  <c r="C102" i="1"/>
  <c r="C983" i="1"/>
  <c r="C982" i="1"/>
  <c r="C981" i="1"/>
  <c r="C980" i="1"/>
  <c r="C979" i="1"/>
  <c r="C978" i="1"/>
  <c r="C977" i="1"/>
  <c r="C976" i="1"/>
  <c r="C1018" i="1"/>
  <c r="C1019" i="1"/>
  <c r="C1020" i="1"/>
  <c r="C1021" i="1"/>
  <c r="C1022" i="1"/>
  <c r="C1067" i="1"/>
  <c r="C1068" i="1"/>
  <c r="C1069" i="1"/>
  <c r="C1070" i="1"/>
  <c r="C1071" i="1"/>
  <c r="C130" i="1"/>
  <c r="C135" i="1"/>
  <c r="C140" i="1"/>
  <c r="C128" i="1"/>
  <c r="C129" i="1"/>
  <c r="C131" i="1"/>
  <c r="C132" i="1"/>
  <c r="C133" i="1"/>
  <c r="C134" i="1"/>
  <c r="C136" i="1"/>
  <c r="C137" i="1"/>
  <c r="C138" i="1"/>
  <c r="C139" i="1"/>
  <c r="B17" i="10"/>
  <c r="C965" i="1"/>
  <c r="C964"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63" i="1"/>
  <c r="C462" i="1"/>
  <c r="C461" i="1"/>
  <c r="C460" i="1"/>
  <c r="C459" i="1"/>
  <c r="C323" i="1"/>
  <c r="C322" i="1"/>
  <c r="C1138" i="1"/>
  <c r="C1087"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0" i="1"/>
  <c r="C1089" i="1"/>
  <c r="C311" i="1"/>
  <c r="C310" i="1"/>
  <c r="C309" i="1"/>
  <c r="C184" i="1"/>
  <c r="C236" i="1"/>
  <c r="C1139" i="1"/>
  <c r="C1088" i="1"/>
  <c r="C308" i="1"/>
  <c r="C307" i="1"/>
  <c r="C306" i="1"/>
  <c r="C183" i="1"/>
  <c r="C235" i="1"/>
  <c r="C1017" i="1"/>
  <c r="C1066" i="1"/>
  <c r="C115" i="1"/>
  <c r="C1016"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97" i="1"/>
  <c r="C998" i="1"/>
  <c r="C999" i="1"/>
  <c r="C1000" i="1"/>
  <c r="C1001"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71" i="1"/>
  <c r="C1170" i="1"/>
  <c r="C1169" i="1"/>
  <c r="C1168" i="1"/>
  <c r="C1167" i="1"/>
  <c r="C1148" i="1"/>
  <c r="C1147" i="1"/>
  <c r="C1146" i="1"/>
  <c r="C1145" i="1"/>
  <c r="C1144" i="1"/>
  <c r="C1143" i="1"/>
  <c r="C1142" i="1"/>
  <c r="C1137" i="1"/>
  <c r="C1136" i="1"/>
  <c r="C1135" i="1"/>
  <c r="C1134" i="1"/>
  <c r="C1133" i="1"/>
  <c r="C1132" i="1"/>
  <c r="C1131" i="1"/>
  <c r="C1120" i="1"/>
  <c r="C1119" i="1"/>
  <c r="C1118" i="1"/>
  <c r="C1117" i="1"/>
  <c r="C1116" i="1"/>
  <c r="C1128" i="1"/>
  <c r="C1127" i="1"/>
  <c r="C1126" i="1"/>
  <c r="C1125" i="1"/>
  <c r="C1124" i="1"/>
  <c r="C1097" i="1"/>
  <c r="C1096" i="1"/>
  <c r="C1095" i="1"/>
  <c r="C1094" i="1"/>
  <c r="C1093" i="1"/>
  <c r="C1092" i="1"/>
  <c r="C1091" i="1"/>
  <c r="C1081" i="1"/>
  <c r="C1082" i="1"/>
  <c r="C1083" i="1"/>
  <c r="C1084" i="1"/>
  <c r="C1085" i="1"/>
  <c r="C1086" i="1"/>
  <c r="C1080" i="1"/>
  <c r="C1074" i="1"/>
  <c r="C1075" i="1"/>
  <c r="C1076" i="1"/>
  <c r="C1077" i="1"/>
  <c r="C1073" i="1"/>
  <c r="C1015" i="1"/>
  <c r="C1004" i="1"/>
  <c r="C1005" i="1"/>
  <c r="C1006" i="1"/>
  <c r="C1007" i="1"/>
  <c r="C1008" i="1"/>
  <c r="C1009" i="1"/>
  <c r="C1010" i="1"/>
  <c r="C1011" i="1"/>
  <c r="C1012" i="1"/>
  <c r="C1013" i="1"/>
  <c r="C1014" i="1"/>
  <c r="C1003" i="1"/>
  <c r="C719" i="1"/>
  <c r="C720" i="1"/>
  <c r="C718" i="1"/>
  <c r="C717" i="1"/>
  <c r="C716" i="1"/>
  <c r="C715" i="1"/>
  <c r="C714" i="1"/>
  <c r="C226" i="1"/>
  <c r="C227" i="1"/>
  <c r="C228" i="1"/>
  <c r="C229" i="1"/>
  <c r="C230" i="1"/>
  <c r="C231" i="1"/>
  <c r="C225" i="1"/>
  <c r="C168" i="1"/>
  <c r="C169" i="1"/>
  <c r="C170" i="1"/>
  <c r="C171" i="1"/>
  <c r="C167" i="1"/>
  <c r="C165" i="1"/>
  <c r="C164" i="1"/>
  <c r="C143" i="1"/>
  <c r="C144" i="1"/>
  <c r="C145" i="1"/>
  <c r="C146" i="1"/>
  <c r="C142" i="1"/>
  <c r="C91" i="1"/>
  <c r="C1065" i="1"/>
  <c r="C1064" i="1"/>
  <c r="C1063" i="1"/>
  <c r="C1062" i="1"/>
  <c r="C1061" i="1"/>
  <c r="C1060" i="1"/>
  <c r="C1059" i="1"/>
  <c r="C1058" i="1"/>
  <c r="C1057" i="1"/>
  <c r="C1056" i="1"/>
  <c r="F39" i="8"/>
  <c r="F38" i="8"/>
  <c r="F40" i="8"/>
  <c r="F76" i="8" l="1"/>
  <c r="F84" i="8"/>
  <c r="F82" i="8"/>
  <c r="F78" i="8"/>
  <c r="F80" i="8"/>
  <c r="F59" i="8"/>
  <c r="F52" i="8"/>
  <c r="F48" i="8"/>
  <c r="F50" i="8"/>
  <c r="F54" i="8"/>
  <c r="F89" i="8"/>
  <c r="F61" i="8"/>
  <c r="F49" i="8"/>
  <c r="F57" i="8"/>
  <c r="F77" i="8"/>
  <c r="F51" i="8"/>
  <c r="F83" i="8"/>
  <c r="F53" i="8"/>
  <c r="F81" i="8"/>
  <c r="F55" i="8"/>
  <c r="F79" i="8"/>
  <c r="F685" i="15"/>
  <c r="A1008" i="1"/>
  <c r="B1008" i="1"/>
  <c r="Q1008" i="1"/>
  <c r="J1008" i="1"/>
  <c r="R1008" i="1"/>
  <c r="K1008" i="1"/>
  <c r="L1008" i="1"/>
  <c r="M1008" i="1"/>
  <c r="N1008" i="1"/>
  <c r="O1008" i="1"/>
  <c r="P1008"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29" i="1"/>
  <c r="B529" i="1"/>
  <c r="P529" i="1"/>
  <c r="J529" i="1"/>
  <c r="R529" i="1"/>
  <c r="K529" i="1"/>
  <c r="L529" i="1"/>
  <c r="M529" i="1"/>
  <c r="O529" i="1"/>
  <c r="N529" i="1"/>
  <c r="Q529" i="1"/>
  <c r="A714" i="1"/>
  <c r="B714" i="1"/>
  <c r="P714" i="1"/>
  <c r="Q714" i="1"/>
  <c r="O714" i="1"/>
  <c r="R714" i="1"/>
  <c r="J714" i="1"/>
  <c r="K714" i="1"/>
  <c r="L714" i="1"/>
  <c r="M714" i="1"/>
  <c r="N714" i="1"/>
  <c r="A1120" i="1"/>
  <c r="B1120" i="1"/>
  <c r="J1120" i="1"/>
  <c r="R1120" i="1"/>
  <c r="K1120" i="1"/>
  <c r="L1120" i="1"/>
  <c r="M1120" i="1"/>
  <c r="N1120" i="1"/>
  <c r="O1120" i="1"/>
  <c r="Q1120" i="1"/>
  <c r="P1120" i="1"/>
  <c r="A998" i="1"/>
  <c r="B998" i="1"/>
  <c r="K998" i="1"/>
  <c r="L998" i="1"/>
  <c r="M998" i="1"/>
  <c r="N998" i="1"/>
  <c r="O998" i="1"/>
  <c r="P998" i="1"/>
  <c r="Q998" i="1"/>
  <c r="J998" i="1"/>
  <c r="R998"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36" i="1"/>
  <c r="B1136" i="1"/>
  <c r="K1136" i="1"/>
  <c r="L1136" i="1"/>
  <c r="M1136" i="1"/>
  <c r="N1136" i="1"/>
  <c r="O1136" i="1"/>
  <c r="P1136" i="1"/>
  <c r="Q1136" i="1"/>
  <c r="J1136" i="1"/>
  <c r="R1136"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21" i="1"/>
  <c r="B521" i="1"/>
  <c r="P521" i="1"/>
  <c r="J521" i="1"/>
  <c r="R521" i="1"/>
  <c r="K521" i="1"/>
  <c r="L521" i="1"/>
  <c r="M521" i="1"/>
  <c r="O521" i="1"/>
  <c r="N521" i="1"/>
  <c r="Q521" i="1"/>
  <c r="A168" i="1"/>
  <c r="B168" i="1"/>
  <c r="Q168" i="1"/>
  <c r="K168" i="1"/>
  <c r="M168" i="1"/>
  <c r="N168" i="1"/>
  <c r="O168" i="1"/>
  <c r="P168" i="1"/>
  <c r="L168" i="1"/>
  <c r="R168" i="1"/>
  <c r="J168" i="1"/>
  <c r="A1006" i="1"/>
  <c r="B1006" i="1"/>
  <c r="K1006" i="1"/>
  <c r="L1006" i="1"/>
  <c r="M1006" i="1"/>
  <c r="N1006" i="1"/>
  <c r="O1006" i="1"/>
  <c r="P1006" i="1"/>
  <c r="Q1006" i="1"/>
  <c r="J1006" i="1"/>
  <c r="R1006" i="1"/>
  <c r="B1091" i="1"/>
  <c r="A1091" i="1"/>
  <c r="N1091" i="1"/>
  <c r="O1091" i="1"/>
  <c r="P1091" i="1"/>
  <c r="Q1091" i="1"/>
  <c r="J1091" i="1"/>
  <c r="R1091" i="1"/>
  <c r="K1091" i="1"/>
  <c r="L1091" i="1"/>
  <c r="M1091" i="1"/>
  <c r="A1168" i="1"/>
  <c r="B1168" i="1"/>
  <c r="K1168" i="1"/>
  <c r="L1168" i="1"/>
  <c r="M1168" i="1"/>
  <c r="N1168" i="1"/>
  <c r="O1168" i="1"/>
  <c r="P1168" i="1"/>
  <c r="Q1168" i="1"/>
  <c r="J1168" i="1"/>
  <c r="R1168"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68" i="1"/>
  <c r="B1068" i="1"/>
  <c r="M1068" i="1"/>
  <c r="N1068" i="1"/>
  <c r="O1068" i="1"/>
  <c r="P1068" i="1"/>
  <c r="Q1068" i="1"/>
  <c r="J1068" i="1"/>
  <c r="R1068" i="1"/>
  <c r="K1068" i="1"/>
  <c r="L1068" i="1"/>
  <c r="A103" i="1"/>
  <c r="B103" i="1"/>
  <c r="J103" i="1"/>
  <c r="R103" i="1"/>
  <c r="K103" i="1"/>
  <c r="M103" i="1"/>
  <c r="O103" i="1"/>
  <c r="Q103" i="1"/>
  <c r="L103" i="1"/>
  <c r="N103" i="1"/>
  <c r="P103" i="1"/>
  <c r="A527" i="1"/>
  <c r="B527" i="1"/>
  <c r="J527" i="1"/>
  <c r="R527" i="1"/>
  <c r="L527" i="1"/>
  <c r="M527" i="1"/>
  <c r="N527" i="1"/>
  <c r="O527" i="1"/>
  <c r="Q527" i="1"/>
  <c r="K527" i="1"/>
  <c r="P527" i="1"/>
  <c r="A511" i="1"/>
  <c r="B511" i="1"/>
  <c r="J511" i="1"/>
  <c r="R511" i="1"/>
  <c r="L511" i="1"/>
  <c r="M511" i="1"/>
  <c r="N511" i="1"/>
  <c r="O511" i="1"/>
  <c r="Q511" i="1"/>
  <c r="K511" i="1"/>
  <c r="P511" i="1"/>
  <c r="A487" i="1"/>
  <c r="B487" i="1"/>
  <c r="Q487" i="1"/>
  <c r="N487" i="1"/>
  <c r="R487" i="1"/>
  <c r="J487" i="1"/>
  <c r="K487" i="1"/>
  <c r="L487" i="1"/>
  <c r="M487" i="1"/>
  <c r="P487" i="1"/>
  <c r="O487" i="1"/>
  <c r="A187" i="1"/>
  <c r="B187" i="1"/>
  <c r="N187" i="1"/>
  <c r="P187" i="1"/>
  <c r="J187" i="1"/>
  <c r="R187" i="1"/>
  <c r="L187" i="1"/>
  <c r="M187" i="1"/>
  <c r="K187" i="1"/>
  <c r="O187" i="1"/>
  <c r="Q187" i="1"/>
  <c r="A1054" i="1"/>
  <c r="B1054" i="1"/>
  <c r="K1054" i="1"/>
  <c r="L1054" i="1"/>
  <c r="M1054" i="1"/>
  <c r="N1054" i="1"/>
  <c r="O1054" i="1"/>
  <c r="P1054" i="1"/>
  <c r="Q1054" i="1"/>
  <c r="J1054" i="1"/>
  <c r="R1054" i="1"/>
  <c r="A1180" i="1"/>
  <c r="B1180" i="1"/>
  <c r="O1180" i="1"/>
  <c r="P1180" i="1"/>
  <c r="Q1180" i="1"/>
  <c r="J1180" i="1"/>
  <c r="R1180" i="1"/>
  <c r="K1180" i="1"/>
  <c r="L1180" i="1"/>
  <c r="M1180" i="1"/>
  <c r="N1180" i="1"/>
  <c r="A1064" i="1"/>
  <c r="B1064" i="1"/>
  <c r="Q1064" i="1"/>
  <c r="J1064" i="1"/>
  <c r="R1064" i="1"/>
  <c r="K1064" i="1"/>
  <c r="L1064" i="1"/>
  <c r="M1064" i="1"/>
  <c r="N1064" i="1"/>
  <c r="O1064" i="1"/>
  <c r="P1064" i="1"/>
  <c r="A716" i="1"/>
  <c r="B716" i="1"/>
  <c r="N716" i="1"/>
  <c r="O716" i="1"/>
  <c r="J716" i="1"/>
  <c r="K716" i="1"/>
  <c r="L716" i="1"/>
  <c r="M716" i="1"/>
  <c r="P716" i="1"/>
  <c r="Q716" i="1"/>
  <c r="R716" i="1"/>
  <c r="A1086" i="1"/>
  <c r="B1086" i="1"/>
  <c r="K1086" i="1"/>
  <c r="L1086" i="1"/>
  <c r="M1086" i="1"/>
  <c r="N1086" i="1"/>
  <c r="O1086" i="1"/>
  <c r="P1086" i="1"/>
  <c r="Q1086" i="1"/>
  <c r="J1086" i="1"/>
  <c r="R1086" i="1"/>
  <c r="B1127" i="1"/>
  <c r="A1127" i="1"/>
  <c r="K1127" i="1"/>
  <c r="L1127" i="1"/>
  <c r="N1127" i="1"/>
  <c r="P1127" i="1"/>
  <c r="J1127" i="1"/>
  <c r="M1127" i="1"/>
  <c r="O1127" i="1"/>
  <c r="Q1127" i="1"/>
  <c r="R1127" i="1"/>
  <c r="A1170" i="1"/>
  <c r="B1170" i="1"/>
  <c r="Q1170" i="1"/>
  <c r="J1170" i="1"/>
  <c r="R1170" i="1"/>
  <c r="K1170" i="1"/>
  <c r="L1170" i="1"/>
  <c r="M1170" i="1"/>
  <c r="N1170" i="1"/>
  <c r="O1170" i="1"/>
  <c r="P1170"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61" i="1"/>
  <c r="B461" i="1"/>
  <c r="K461" i="1"/>
  <c r="P461" i="1"/>
  <c r="Q461" i="1"/>
  <c r="R461" i="1"/>
  <c r="J461" i="1"/>
  <c r="L461" i="1"/>
  <c r="M461" i="1"/>
  <c r="O461" i="1"/>
  <c r="N461"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79" i="1"/>
  <c r="B979" i="1"/>
  <c r="K979" i="1"/>
  <c r="O979" i="1"/>
  <c r="P979" i="1"/>
  <c r="Q979" i="1"/>
  <c r="R979" i="1"/>
  <c r="J979" i="1"/>
  <c r="L979" i="1"/>
  <c r="M979" i="1"/>
  <c r="N979" i="1"/>
  <c r="A464" i="1"/>
  <c r="B464" i="1"/>
  <c r="P464" i="1"/>
  <c r="M464" i="1"/>
  <c r="K464" i="1"/>
  <c r="L464" i="1"/>
  <c r="N464" i="1"/>
  <c r="O464" i="1"/>
  <c r="Q464" i="1"/>
  <c r="R464" i="1"/>
  <c r="J464" i="1"/>
  <c r="A525" i="1"/>
  <c r="B525" i="1"/>
  <c r="L525" i="1"/>
  <c r="N525" i="1"/>
  <c r="O525" i="1"/>
  <c r="P525" i="1"/>
  <c r="Q525" i="1"/>
  <c r="K525" i="1"/>
  <c r="J525" i="1"/>
  <c r="M525" i="1"/>
  <c r="R525" i="1"/>
  <c r="A509" i="1"/>
  <c r="B509" i="1"/>
  <c r="L509" i="1"/>
  <c r="M509" i="1"/>
  <c r="N509" i="1"/>
  <c r="O509" i="1"/>
  <c r="P509" i="1"/>
  <c r="Q509" i="1"/>
  <c r="K509" i="1"/>
  <c r="J509" i="1"/>
  <c r="R509" i="1"/>
  <c r="A485" i="1"/>
  <c r="B485" i="1"/>
  <c r="K485" i="1"/>
  <c r="P485" i="1"/>
  <c r="N485" i="1"/>
  <c r="O485" i="1"/>
  <c r="Q485" i="1"/>
  <c r="R485" i="1"/>
  <c r="J485" i="1"/>
  <c r="M485" i="1"/>
  <c r="L485" i="1"/>
  <c r="A469" i="1"/>
  <c r="B469" i="1"/>
  <c r="K469" i="1"/>
  <c r="P469" i="1"/>
  <c r="J469" i="1"/>
  <c r="L469" i="1"/>
  <c r="M469" i="1"/>
  <c r="N469" i="1"/>
  <c r="O469" i="1"/>
  <c r="R469" i="1"/>
  <c r="Q469" i="1"/>
  <c r="A315" i="1"/>
  <c r="B315" i="1"/>
  <c r="N315" i="1"/>
  <c r="O315" i="1"/>
  <c r="P315" i="1"/>
  <c r="Q315" i="1"/>
  <c r="J315" i="1"/>
  <c r="R315" i="1"/>
  <c r="K315" i="1"/>
  <c r="L315" i="1"/>
  <c r="M315" i="1"/>
  <c r="A1048" i="1"/>
  <c r="B1048" i="1"/>
  <c r="Q1048" i="1"/>
  <c r="J1048" i="1"/>
  <c r="R1048" i="1"/>
  <c r="K1048" i="1"/>
  <c r="L1048" i="1"/>
  <c r="M1048" i="1"/>
  <c r="N1048" i="1"/>
  <c r="O1048" i="1"/>
  <c r="P1048" i="1"/>
  <c r="A331" i="1"/>
  <c r="B331" i="1"/>
  <c r="N331" i="1"/>
  <c r="O331" i="1"/>
  <c r="P331" i="1"/>
  <c r="Q331" i="1"/>
  <c r="J331" i="1"/>
  <c r="R331" i="1"/>
  <c r="K331" i="1"/>
  <c r="L331" i="1"/>
  <c r="M331" i="1"/>
  <c r="B214" i="1"/>
  <c r="A214" i="1"/>
  <c r="J214" i="1"/>
  <c r="R214" i="1"/>
  <c r="K214" i="1"/>
  <c r="L214" i="1"/>
  <c r="M214" i="1"/>
  <c r="N214" i="1"/>
  <c r="O214" i="1"/>
  <c r="P214" i="1"/>
  <c r="Q214" i="1"/>
  <c r="A1057" i="1"/>
  <c r="B1057" i="1"/>
  <c r="P1057" i="1"/>
  <c r="Q1057" i="1"/>
  <c r="J1057" i="1"/>
  <c r="R1057" i="1"/>
  <c r="K1057" i="1"/>
  <c r="L1057" i="1"/>
  <c r="M1057" i="1"/>
  <c r="N1057" i="1"/>
  <c r="O1057" i="1"/>
  <c r="A1065" i="1"/>
  <c r="B1065" i="1"/>
  <c r="P1065" i="1"/>
  <c r="Q1065" i="1"/>
  <c r="J1065" i="1"/>
  <c r="R1065" i="1"/>
  <c r="K1065" i="1"/>
  <c r="L1065" i="1"/>
  <c r="M1065" i="1"/>
  <c r="N1065" i="1"/>
  <c r="O1065" i="1"/>
  <c r="A165" i="1"/>
  <c r="B165" i="1"/>
  <c r="L165" i="1"/>
  <c r="M165" i="1"/>
  <c r="N165" i="1"/>
  <c r="P165" i="1"/>
  <c r="Q165" i="1"/>
  <c r="J165" i="1"/>
  <c r="R165" i="1"/>
  <c r="K165" i="1"/>
  <c r="O165" i="1"/>
  <c r="B230" i="1"/>
  <c r="A230" i="1"/>
  <c r="J230" i="1"/>
  <c r="R230" i="1"/>
  <c r="K230" i="1"/>
  <c r="L230" i="1"/>
  <c r="M230" i="1"/>
  <c r="N230" i="1"/>
  <c r="O230" i="1"/>
  <c r="P230" i="1"/>
  <c r="Q230" i="1"/>
  <c r="B717" i="1"/>
  <c r="A717" i="1"/>
  <c r="M717" i="1"/>
  <c r="N717" i="1"/>
  <c r="J717" i="1"/>
  <c r="K717" i="1"/>
  <c r="L717" i="1"/>
  <c r="O717" i="1"/>
  <c r="P717" i="1"/>
  <c r="Q717" i="1"/>
  <c r="R717" i="1"/>
  <c r="A1011" i="1"/>
  <c r="B1011" i="1"/>
  <c r="N1011" i="1"/>
  <c r="O1011" i="1"/>
  <c r="P1011" i="1"/>
  <c r="Q1011" i="1"/>
  <c r="J1011" i="1"/>
  <c r="R1011" i="1"/>
  <c r="K1011" i="1"/>
  <c r="L1011" i="1"/>
  <c r="M1011" i="1"/>
  <c r="A1015" i="1"/>
  <c r="B1015" i="1"/>
  <c r="J1015" i="1"/>
  <c r="R1015" i="1"/>
  <c r="K1015" i="1"/>
  <c r="L1015" i="1"/>
  <c r="M1015" i="1"/>
  <c r="N1015" i="1"/>
  <c r="O1015" i="1"/>
  <c r="P1015" i="1"/>
  <c r="Q1015" i="1"/>
  <c r="A1085" i="1"/>
  <c r="B1085" i="1"/>
  <c r="L1085" i="1"/>
  <c r="M1085" i="1"/>
  <c r="N1085" i="1"/>
  <c r="O1085" i="1"/>
  <c r="P1085" i="1"/>
  <c r="Q1085" i="1"/>
  <c r="J1085" i="1"/>
  <c r="R1085" i="1"/>
  <c r="K1085" i="1"/>
  <c r="A1094" i="1"/>
  <c r="B1094" i="1"/>
  <c r="K1094" i="1"/>
  <c r="L1094" i="1"/>
  <c r="M1094" i="1"/>
  <c r="N1094" i="1"/>
  <c r="O1094" i="1"/>
  <c r="P1094" i="1"/>
  <c r="Q1094" i="1"/>
  <c r="J1094" i="1"/>
  <c r="R1094" i="1"/>
  <c r="A1128" i="1"/>
  <c r="B1128" i="1"/>
  <c r="J1128" i="1"/>
  <c r="R1128" i="1"/>
  <c r="K1128" i="1"/>
  <c r="M1128" i="1"/>
  <c r="O1128" i="1"/>
  <c r="L1128" i="1"/>
  <c r="N1128" i="1"/>
  <c r="P1128" i="1"/>
  <c r="Q1128" i="1"/>
  <c r="A1133" i="1"/>
  <c r="B1133" i="1"/>
  <c r="J1133" i="1"/>
  <c r="R1133" i="1"/>
  <c r="M1133" i="1"/>
  <c r="N1133" i="1"/>
  <c r="O1133" i="1"/>
  <c r="P1133" i="1"/>
  <c r="Q1133" i="1"/>
  <c r="K1133" i="1"/>
  <c r="L1133" i="1"/>
  <c r="A1145" i="1"/>
  <c r="B1145" i="1"/>
  <c r="J1145" i="1"/>
  <c r="R1145" i="1"/>
  <c r="K1145" i="1"/>
  <c r="L1145" i="1"/>
  <c r="M1145" i="1"/>
  <c r="N1145" i="1"/>
  <c r="O1145" i="1"/>
  <c r="P1145" i="1"/>
  <c r="Q1145" i="1"/>
  <c r="B1171" i="1"/>
  <c r="A1171" i="1"/>
  <c r="P1171" i="1"/>
  <c r="Q1171" i="1"/>
  <c r="J1171" i="1"/>
  <c r="R1171" i="1"/>
  <c r="K1171" i="1"/>
  <c r="L1171" i="1"/>
  <c r="M1171" i="1"/>
  <c r="N1171" i="1"/>
  <c r="O1171"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88" i="1"/>
  <c r="B1088" i="1"/>
  <c r="Q1088" i="1"/>
  <c r="J1088" i="1"/>
  <c r="R1088" i="1"/>
  <c r="K1088" i="1"/>
  <c r="L1088" i="1"/>
  <c r="M1088" i="1"/>
  <c r="N1088" i="1"/>
  <c r="O1088" i="1"/>
  <c r="P1088" i="1"/>
  <c r="A1089" i="1"/>
  <c r="B1089" i="1"/>
  <c r="P1089" i="1"/>
  <c r="Q1089" i="1"/>
  <c r="J1089" i="1"/>
  <c r="R1089" i="1"/>
  <c r="K1089" i="1"/>
  <c r="L1089" i="1"/>
  <c r="M1089" i="1"/>
  <c r="N1089" i="1"/>
  <c r="O1089"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62" i="1"/>
  <c r="B462" i="1"/>
  <c r="J462" i="1"/>
  <c r="R462" i="1"/>
  <c r="O462" i="1"/>
  <c r="K462" i="1"/>
  <c r="L462" i="1"/>
  <c r="M462" i="1"/>
  <c r="N462" i="1"/>
  <c r="Q462" i="1"/>
  <c r="P462"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21" i="1"/>
  <c r="B1021" i="1"/>
  <c r="L1021" i="1"/>
  <c r="M1021" i="1"/>
  <c r="N1021" i="1"/>
  <c r="O1021" i="1"/>
  <c r="P1021" i="1"/>
  <c r="Q1021" i="1"/>
  <c r="J1021" i="1"/>
  <c r="R1021" i="1"/>
  <c r="K1021" i="1"/>
  <c r="A980" i="1"/>
  <c r="B980" i="1"/>
  <c r="J980" i="1"/>
  <c r="R980" i="1"/>
  <c r="N980" i="1"/>
  <c r="Q980" i="1"/>
  <c r="K980" i="1"/>
  <c r="L980" i="1"/>
  <c r="M980" i="1"/>
  <c r="O980" i="1"/>
  <c r="P980" i="1"/>
  <c r="B106" i="1"/>
  <c r="A106" i="1"/>
  <c r="O106" i="1"/>
  <c r="P106" i="1"/>
  <c r="J106" i="1"/>
  <c r="R106" i="1"/>
  <c r="L106" i="1"/>
  <c r="K106" i="1"/>
  <c r="M106" i="1"/>
  <c r="N106" i="1"/>
  <c r="Q106" i="1"/>
  <c r="A465" i="1"/>
  <c r="B465" i="1"/>
  <c r="O465" i="1"/>
  <c r="L465" i="1"/>
  <c r="M465" i="1"/>
  <c r="N465" i="1"/>
  <c r="P465" i="1"/>
  <c r="Q465" i="1"/>
  <c r="R465" i="1"/>
  <c r="K465" i="1"/>
  <c r="J465" i="1"/>
  <c r="A532" i="1"/>
  <c r="B532" i="1"/>
  <c r="M532" i="1"/>
  <c r="O532" i="1"/>
  <c r="P532" i="1"/>
  <c r="Q532" i="1"/>
  <c r="J532" i="1"/>
  <c r="R532" i="1"/>
  <c r="L532" i="1"/>
  <c r="K532" i="1"/>
  <c r="N532" i="1"/>
  <c r="A524" i="1"/>
  <c r="B524" i="1"/>
  <c r="M524" i="1"/>
  <c r="O524" i="1"/>
  <c r="P524" i="1"/>
  <c r="Q524" i="1"/>
  <c r="J524" i="1"/>
  <c r="R524" i="1"/>
  <c r="L524" i="1"/>
  <c r="N524" i="1"/>
  <c r="K524" i="1"/>
  <c r="A516" i="1"/>
  <c r="B516" i="1"/>
  <c r="M516" i="1"/>
  <c r="O516" i="1"/>
  <c r="P516" i="1"/>
  <c r="Q516" i="1"/>
  <c r="J516" i="1"/>
  <c r="R516" i="1"/>
  <c r="L516" i="1"/>
  <c r="K516" i="1"/>
  <c r="N516" i="1"/>
  <c r="A508" i="1"/>
  <c r="B508" i="1"/>
  <c r="M508" i="1"/>
  <c r="N508" i="1"/>
  <c r="O508" i="1"/>
  <c r="P508" i="1"/>
  <c r="Q508" i="1"/>
  <c r="J508" i="1"/>
  <c r="R508" i="1"/>
  <c r="L508" i="1"/>
  <c r="K508" i="1"/>
  <c r="A500" i="1"/>
  <c r="B500" i="1"/>
  <c r="M500" i="1"/>
  <c r="N500" i="1"/>
  <c r="O500" i="1"/>
  <c r="P500" i="1"/>
  <c r="Q500" i="1"/>
  <c r="J500" i="1"/>
  <c r="R500" i="1"/>
  <c r="L500" i="1"/>
  <c r="K500" i="1"/>
  <c r="A492" i="1"/>
  <c r="B492" i="1"/>
  <c r="M492" i="1"/>
  <c r="N492" i="1"/>
  <c r="O492" i="1"/>
  <c r="P492" i="1"/>
  <c r="Q492" i="1"/>
  <c r="J492" i="1"/>
  <c r="R492" i="1"/>
  <c r="L492" i="1"/>
  <c r="K492" i="1"/>
  <c r="A484" i="1"/>
  <c r="B484" i="1"/>
  <c r="L484" i="1"/>
  <c r="Q484" i="1"/>
  <c r="M484" i="1"/>
  <c r="N484" i="1"/>
  <c r="O484" i="1"/>
  <c r="P484" i="1"/>
  <c r="R484" i="1"/>
  <c r="K484" i="1"/>
  <c r="J484" i="1"/>
  <c r="A476" i="1"/>
  <c r="B476" i="1"/>
  <c r="L476" i="1"/>
  <c r="Q476" i="1"/>
  <c r="J476" i="1"/>
  <c r="K476" i="1"/>
  <c r="M476" i="1"/>
  <c r="N476" i="1"/>
  <c r="O476" i="1"/>
  <c r="P476" i="1"/>
  <c r="R476" i="1"/>
  <c r="A468" i="1"/>
  <c r="B468" i="1"/>
  <c r="L468" i="1"/>
  <c r="Q468" i="1"/>
  <c r="R468" i="1"/>
  <c r="J468" i="1"/>
  <c r="K468" i="1"/>
  <c r="M468" i="1"/>
  <c r="N468" i="1"/>
  <c r="P468" i="1"/>
  <c r="O468" i="1"/>
  <c r="A239" i="1"/>
  <c r="B239" i="1"/>
  <c r="Q239" i="1"/>
  <c r="J239" i="1"/>
  <c r="R239" i="1"/>
  <c r="K239" i="1"/>
  <c r="L239" i="1"/>
  <c r="M239" i="1"/>
  <c r="N239" i="1"/>
  <c r="O239" i="1"/>
  <c r="P239" i="1"/>
  <c r="B316" i="1"/>
  <c r="A316" i="1"/>
  <c r="M316" i="1"/>
  <c r="N316" i="1"/>
  <c r="O316" i="1"/>
  <c r="P316" i="1"/>
  <c r="Q316" i="1"/>
  <c r="J316" i="1"/>
  <c r="R316" i="1"/>
  <c r="K316" i="1"/>
  <c r="L316" i="1"/>
  <c r="A1041" i="1"/>
  <c r="B1041" i="1"/>
  <c r="P1041" i="1"/>
  <c r="Q1041" i="1"/>
  <c r="J1041" i="1"/>
  <c r="R1041" i="1"/>
  <c r="K1041" i="1"/>
  <c r="L1041" i="1"/>
  <c r="M1041" i="1"/>
  <c r="N1041" i="1"/>
  <c r="O1041" i="1"/>
  <c r="A1049" i="1"/>
  <c r="B1049" i="1"/>
  <c r="P1049" i="1"/>
  <c r="Q1049" i="1"/>
  <c r="J1049" i="1"/>
  <c r="R1049" i="1"/>
  <c r="K1049" i="1"/>
  <c r="L1049" i="1"/>
  <c r="M1049" i="1"/>
  <c r="N1049" i="1"/>
  <c r="O1049" i="1"/>
  <c r="A972" i="1"/>
  <c r="B972" i="1"/>
  <c r="Q972" i="1"/>
  <c r="J972" i="1"/>
  <c r="R972" i="1"/>
  <c r="K972" i="1"/>
  <c r="M972" i="1"/>
  <c r="L972" i="1"/>
  <c r="N972" i="1"/>
  <c r="O972" i="1"/>
  <c r="P972"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1" i="1"/>
  <c r="A1211" i="1"/>
  <c r="P1211" i="1"/>
  <c r="K1211" i="1"/>
  <c r="Q1211" i="1"/>
  <c r="J1211" i="1"/>
  <c r="R1211" i="1"/>
  <c r="L1211" i="1"/>
  <c r="M1211" i="1"/>
  <c r="N1211" i="1"/>
  <c r="O1211" i="1"/>
  <c r="A1201" i="1"/>
  <c r="B1201" i="1"/>
  <c r="J1201" i="1"/>
  <c r="R1201" i="1"/>
  <c r="K1201" i="1"/>
  <c r="L1201" i="1"/>
  <c r="M1201" i="1"/>
  <c r="N1201" i="1"/>
  <c r="O1201" i="1"/>
  <c r="P1201" i="1"/>
  <c r="Q1201" i="1"/>
  <c r="A1191" i="1"/>
  <c r="B1191" i="1"/>
  <c r="L1191" i="1"/>
  <c r="O1191" i="1"/>
  <c r="M1191" i="1"/>
  <c r="N1191" i="1"/>
  <c r="P1191" i="1"/>
  <c r="Q1191" i="1"/>
  <c r="J1191" i="1"/>
  <c r="R1191" i="1"/>
  <c r="K1191" i="1"/>
  <c r="A1181" i="1"/>
  <c r="B1181" i="1"/>
  <c r="N1181" i="1"/>
  <c r="O1181" i="1"/>
  <c r="P1181" i="1"/>
  <c r="Q1181" i="1"/>
  <c r="J1181" i="1"/>
  <c r="R1181" i="1"/>
  <c r="K1181" i="1"/>
  <c r="L1181" i="1"/>
  <c r="M1181" i="1"/>
  <c r="B170" i="1"/>
  <c r="A170" i="1"/>
  <c r="O170" i="1"/>
  <c r="Q170" i="1"/>
  <c r="K170" i="1"/>
  <c r="L170" i="1"/>
  <c r="M170" i="1"/>
  <c r="N170" i="1"/>
  <c r="J170" i="1"/>
  <c r="P170" i="1"/>
  <c r="R170" i="1"/>
  <c r="A1118" i="1"/>
  <c r="B1118" i="1"/>
  <c r="L1118" i="1"/>
  <c r="M1118" i="1"/>
  <c r="N1118" i="1"/>
  <c r="O1118" i="1"/>
  <c r="P1118" i="1"/>
  <c r="Q1118" i="1"/>
  <c r="J1118" i="1"/>
  <c r="K1118" i="1"/>
  <c r="R1118"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65" i="1"/>
  <c r="B965" i="1"/>
  <c r="M965" i="1"/>
  <c r="N965" i="1"/>
  <c r="O965" i="1"/>
  <c r="P965" i="1"/>
  <c r="Q965" i="1"/>
  <c r="J965" i="1"/>
  <c r="R965" i="1"/>
  <c r="L965" i="1"/>
  <c r="K965" i="1"/>
  <c r="A513" i="1"/>
  <c r="B513" i="1"/>
  <c r="P513" i="1"/>
  <c r="J513" i="1"/>
  <c r="R513" i="1"/>
  <c r="K513" i="1"/>
  <c r="L513" i="1"/>
  <c r="M513" i="1"/>
  <c r="O513" i="1"/>
  <c r="Q513" i="1"/>
  <c r="N513" i="1"/>
  <c r="A144" i="1"/>
  <c r="B144" i="1"/>
  <c r="Q144" i="1"/>
  <c r="J144" i="1"/>
  <c r="R144" i="1"/>
  <c r="K144" i="1"/>
  <c r="L144" i="1"/>
  <c r="M144" i="1"/>
  <c r="N144" i="1"/>
  <c r="O144" i="1"/>
  <c r="P144" i="1"/>
  <c r="A1014" i="1"/>
  <c r="B1014" i="1"/>
  <c r="K1014" i="1"/>
  <c r="L1014" i="1"/>
  <c r="M1014" i="1"/>
  <c r="N1014" i="1"/>
  <c r="O1014" i="1"/>
  <c r="P1014" i="1"/>
  <c r="Q1014" i="1"/>
  <c r="J1014" i="1"/>
  <c r="R1014" i="1"/>
  <c r="A1074" i="1"/>
  <c r="B1074" i="1"/>
  <c r="O1074" i="1"/>
  <c r="P1074" i="1"/>
  <c r="Q1074" i="1"/>
  <c r="J1074" i="1"/>
  <c r="R1074" i="1"/>
  <c r="K1074" i="1"/>
  <c r="L1074" i="1"/>
  <c r="M1074" i="1"/>
  <c r="N1074" i="1"/>
  <c r="A1142" i="1"/>
  <c r="B1142" i="1"/>
  <c r="M1142" i="1"/>
  <c r="N1142" i="1"/>
  <c r="O1142" i="1"/>
  <c r="P1142" i="1"/>
  <c r="Q1142" i="1"/>
  <c r="J1142" i="1"/>
  <c r="R1142" i="1"/>
  <c r="K1142" i="1"/>
  <c r="L1142"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59" i="1"/>
  <c r="B459" i="1"/>
  <c r="M459" i="1"/>
  <c r="J459" i="1"/>
  <c r="R459" i="1"/>
  <c r="N459" i="1"/>
  <c r="O459" i="1"/>
  <c r="P459" i="1"/>
  <c r="Q459" i="1"/>
  <c r="L459" i="1"/>
  <c r="K459"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77" i="1"/>
  <c r="B977" i="1"/>
  <c r="M977" i="1"/>
  <c r="Q977" i="1"/>
  <c r="L977" i="1"/>
  <c r="N977" i="1"/>
  <c r="O977" i="1"/>
  <c r="P977" i="1"/>
  <c r="R977" i="1"/>
  <c r="J977" i="1"/>
  <c r="K977" i="1"/>
  <c r="A111" i="1"/>
  <c r="B111" i="1"/>
  <c r="J111" i="1"/>
  <c r="R111" i="1"/>
  <c r="K111" i="1"/>
  <c r="M111" i="1"/>
  <c r="O111" i="1"/>
  <c r="L111" i="1"/>
  <c r="N111" i="1"/>
  <c r="P111" i="1"/>
  <c r="Q111" i="1"/>
  <c r="A519" i="1"/>
  <c r="B519" i="1"/>
  <c r="J519" i="1"/>
  <c r="R519" i="1"/>
  <c r="L519" i="1"/>
  <c r="M519" i="1"/>
  <c r="N519" i="1"/>
  <c r="O519" i="1"/>
  <c r="Q519" i="1"/>
  <c r="K519" i="1"/>
  <c r="P519" i="1"/>
  <c r="A503" i="1"/>
  <c r="B503" i="1"/>
  <c r="J503" i="1"/>
  <c r="R503" i="1"/>
  <c r="K503" i="1"/>
  <c r="L503" i="1"/>
  <c r="M503" i="1"/>
  <c r="N503" i="1"/>
  <c r="O503" i="1"/>
  <c r="Q503" i="1"/>
  <c r="P503" i="1"/>
  <c r="A471" i="1"/>
  <c r="B471" i="1"/>
  <c r="Q471" i="1"/>
  <c r="N471" i="1"/>
  <c r="L471" i="1"/>
  <c r="M471" i="1"/>
  <c r="O471" i="1"/>
  <c r="P471" i="1"/>
  <c r="R471" i="1"/>
  <c r="K471" i="1"/>
  <c r="J471" i="1"/>
  <c r="A313" i="1"/>
  <c r="B313" i="1"/>
  <c r="P313" i="1"/>
  <c r="Q313" i="1"/>
  <c r="J313" i="1"/>
  <c r="R313" i="1"/>
  <c r="K313" i="1"/>
  <c r="L313" i="1"/>
  <c r="M313" i="1"/>
  <c r="N313" i="1"/>
  <c r="O313" i="1"/>
  <c r="A329" i="1"/>
  <c r="B329" i="1"/>
  <c r="P329" i="1"/>
  <c r="Q329" i="1"/>
  <c r="J329" i="1"/>
  <c r="R329" i="1"/>
  <c r="K329" i="1"/>
  <c r="L329" i="1"/>
  <c r="M329" i="1"/>
  <c r="N329" i="1"/>
  <c r="O329" i="1"/>
  <c r="A1190" i="1"/>
  <c r="B1190" i="1"/>
  <c r="M1190" i="1"/>
  <c r="P1190" i="1"/>
  <c r="N1190" i="1"/>
  <c r="O1190" i="1"/>
  <c r="Q1190" i="1"/>
  <c r="J1190" i="1"/>
  <c r="R1190" i="1"/>
  <c r="K1190" i="1"/>
  <c r="L1190" i="1"/>
  <c r="A1056" i="1"/>
  <c r="B1056" i="1"/>
  <c r="Q1056" i="1"/>
  <c r="J1056" i="1"/>
  <c r="R1056" i="1"/>
  <c r="K1056" i="1"/>
  <c r="L1056" i="1"/>
  <c r="M1056" i="1"/>
  <c r="N1056" i="1"/>
  <c r="O1056" i="1"/>
  <c r="P1056" i="1"/>
  <c r="A164" i="1"/>
  <c r="B164" i="1"/>
  <c r="M164" i="1"/>
  <c r="N164" i="1"/>
  <c r="O164" i="1"/>
  <c r="Q164" i="1"/>
  <c r="J164" i="1"/>
  <c r="R164" i="1"/>
  <c r="K164" i="1"/>
  <c r="L164" i="1"/>
  <c r="P164" i="1"/>
  <c r="A1012" i="1"/>
  <c r="B1012" i="1"/>
  <c r="M1012" i="1"/>
  <c r="N1012" i="1"/>
  <c r="O1012" i="1"/>
  <c r="P1012" i="1"/>
  <c r="Q1012" i="1"/>
  <c r="J1012" i="1"/>
  <c r="R1012" i="1"/>
  <c r="K1012" i="1"/>
  <c r="L1012" i="1"/>
  <c r="A1093" i="1"/>
  <c r="B1093" i="1"/>
  <c r="L1093" i="1"/>
  <c r="M1093" i="1"/>
  <c r="N1093" i="1"/>
  <c r="O1093" i="1"/>
  <c r="P1093" i="1"/>
  <c r="Q1093" i="1"/>
  <c r="J1093" i="1"/>
  <c r="R1093" i="1"/>
  <c r="K1093" i="1"/>
  <c r="A1132" i="1"/>
  <c r="B1132" i="1"/>
  <c r="K1132" i="1"/>
  <c r="M1132" i="1"/>
  <c r="N1132" i="1"/>
  <c r="O1132" i="1"/>
  <c r="P1132" i="1"/>
  <c r="Q1132" i="1"/>
  <c r="R1132" i="1"/>
  <c r="J1132" i="1"/>
  <c r="L1132"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16" i="1"/>
  <c r="B1016" i="1"/>
  <c r="Q1016" i="1"/>
  <c r="J1016" i="1"/>
  <c r="R1016" i="1"/>
  <c r="K1016" i="1"/>
  <c r="L1016" i="1"/>
  <c r="M1016" i="1"/>
  <c r="N1016" i="1"/>
  <c r="O1016" i="1"/>
  <c r="P1016"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22" i="1"/>
  <c r="B1022" i="1"/>
  <c r="K1022" i="1"/>
  <c r="L1022" i="1"/>
  <c r="M1022" i="1"/>
  <c r="N1022" i="1"/>
  <c r="O1022" i="1"/>
  <c r="P1022" i="1"/>
  <c r="Q1022" i="1"/>
  <c r="J1022" i="1"/>
  <c r="R1022" i="1"/>
  <c r="A105" i="1"/>
  <c r="B105" i="1"/>
  <c r="P105" i="1"/>
  <c r="Q105" i="1"/>
  <c r="K105" i="1"/>
  <c r="M105" i="1"/>
  <c r="O105" i="1"/>
  <c r="R105" i="1"/>
  <c r="J105" i="1"/>
  <c r="L105" i="1"/>
  <c r="N105" i="1"/>
  <c r="A533" i="1"/>
  <c r="B533" i="1"/>
  <c r="L533" i="1"/>
  <c r="N533" i="1"/>
  <c r="O533" i="1"/>
  <c r="P533" i="1"/>
  <c r="Q533" i="1"/>
  <c r="K533" i="1"/>
  <c r="J533" i="1"/>
  <c r="M533" i="1"/>
  <c r="R533" i="1"/>
  <c r="A517" i="1"/>
  <c r="B517" i="1"/>
  <c r="L517" i="1"/>
  <c r="N517" i="1"/>
  <c r="O517" i="1"/>
  <c r="P517" i="1"/>
  <c r="Q517" i="1"/>
  <c r="K517" i="1"/>
  <c r="R517" i="1"/>
  <c r="M517" i="1"/>
  <c r="J517" i="1"/>
  <c r="A493" i="1"/>
  <c r="B493" i="1"/>
  <c r="L493" i="1"/>
  <c r="M493" i="1"/>
  <c r="N493" i="1"/>
  <c r="O493" i="1"/>
  <c r="P493" i="1"/>
  <c r="Q493" i="1"/>
  <c r="K493" i="1"/>
  <c r="J493" i="1"/>
  <c r="R493" i="1"/>
  <c r="A477" i="1"/>
  <c r="B477" i="1"/>
  <c r="K477" i="1"/>
  <c r="P477" i="1"/>
  <c r="L477" i="1"/>
  <c r="M477" i="1"/>
  <c r="N477" i="1"/>
  <c r="O477" i="1"/>
  <c r="Q477" i="1"/>
  <c r="R477" i="1"/>
  <c r="J477" i="1"/>
  <c r="B238" i="1"/>
  <c r="A238" i="1"/>
  <c r="J238" i="1"/>
  <c r="R238" i="1"/>
  <c r="K238" i="1"/>
  <c r="L238" i="1"/>
  <c r="M238" i="1"/>
  <c r="N238" i="1"/>
  <c r="O238" i="1"/>
  <c r="P238" i="1"/>
  <c r="Q238" i="1"/>
  <c r="A968" i="1"/>
  <c r="B968" i="1"/>
  <c r="K968" i="1"/>
  <c r="M968" i="1"/>
  <c r="N968" i="1"/>
  <c r="O968" i="1"/>
  <c r="Q968" i="1"/>
  <c r="J968" i="1"/>
  <c r="L968" i="1"/>
  <c r="P968" i="1"/>
  <c r="R968" i="1"/>
  <c r="A1172" i="1"/>
  <c r="B1172" i="1"/>
  <c r="O1172" i="1"/>
  <c r="P1172" i="1"/>
  <c r="Q1172" i="1"/>
  <c r="J1172" i="1"/>
  <c r="R1172" i="1"/>
  <c r="K1172" i="1"/>
  <c r="L1172" i="1"/>
  <c r="M1172" i="1"/>
  <c r="N1172" i="1"/>
  <c r="A180" i="1"/>
  <c r="B180" i="1"/>
  <c r="M180" i="1"/>
  <c r="O180" i="1"/>
  <c r="Q180" i="1"/>
  <c r="J180" i="1"/>
  <c r="R180" i="1"/>
  <c r="K180" i="1"/>
  <c r="L180" i="1"/>
  <c r="N180" i="1"/>
  <c r="P180" i="1"/>
  <c r="A1212" i="1"/>
  <c r="B1212" i="1"/>
  <c r="O1212" i="1"/>
  <c r="P1212" i="1"/>
  <c r="Q1212" i="1"/>
  <c r="J1212" i="1"/>
  <c r="R1212" i="1"/>
  <c r="K1212" i="1"/>
  <c r="L1212" i="1"/>
  <c r="M1212" i="1"/>
  <c r="N1212" i="1"/>
  <c r="B1202" i="1"/>
  <c r="A1202" i="1"/>
  <c r="Q1202" i="1"/>
  <c r="J1202" i="1"/>
  <c r="R1202" i="1"/>
  <c r="K1202" i="1"/>
  <c r="L1202" i="1"/>
  <c r="M1202" i="1"/>
  <c r="N1202" i="1"/>
  <c r="O1202" i="1"/>
  <c r="P1202" i="1"/>
  <c r="A1192" i="1"/>
  <c r="B1192" i="1"/>
  <c r="K1192" i="1"/>
  <c r="N1192" i="1"/>
  <c r="L1192" i="1"/>
  <c r="M1192" i="1"/>
  <c r="O1192" i="1"/>
  <c r="P1192" i="1"/>
  <c r="Q1192" i="1"/>
  <c r="J1192" i="1"/>
  <c r="R1192" i="1"/>
  <c r="A1182" i="1"/>
  <c r="B1182" i="1"/>
  <c r="M1182" i="1"/>
  <c r="N1182" i="1"/>
  <c r="O1182" i="1"/>
  <c r="P1182" i="1"/>
  <c r="Q1182" i="1"/>
  <c r="J1182" i="1"/>
  <c r="R1182" i="1"/>
  <c r="K1182" i="1"/>
  <c r="L1182" i="1"/>
  <c r="A1058" i="1"/>
  <c r="B1058" i="1"/>
  <c r="O1058" i="1"/>
  <c r="P1058" i="1"/>
  <c r="Q1058" i="1"/>
  <c r="J1058" i="1"/>
  <c r="R1058" i="1"/>
  <c r="K1058" i="1"/>
  <c r="L1058" i="1"/>
  <c r="M1058" i="1"/>
  <c r="N1058"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18" i="1"/>
  <c r="B718" i="1"/>
  <c r="L718" i="1"/>
  <c r="M718" i="1"/>
  <c r="K718" i="1"/>
  <c r="N718" i="1"/>
  <c r="O718" i="1"/>
  <c r="P718" i="1"/>
  <c r="Q718" i="1"/>
  <c r="R718" i="1"/>
  <c r="J718" i="1"/>
  <c r="A1010" i="1"/>
  <c r="B1010" i="1"/>
  <c r="O1010" i="1"/>
  <c r="P1010" i="1"/>
  <c r="Q1010" i="1"/>
  <c r="J1010" i="1"/>
  <c r="R1010" i="1"/>
  <c r="K1010" i="1"/>
  <c r="L1010" i="1"/>
  <c r="M1010" i="1"/>
  <c r="N1010" i="1"/>
  <c r="A1073" i="1"/>
  <c r="B1073" i="1"/>
  <c r="P1073" i="1"/>
  <c r="Q1073" i="1"/>
  <c r="J1073" i="1"/>
  <c r="R1073" i="1"/>
  <c r="K1073" i="1"/>
  <c r="L1073" i="1"/>
  <c r="M1073" i="1"/>
  <c r="N1073" i="1"/>
  <c r="O1073" i="1"/>
  <c r="A1084" i="1"/>
  <c r="B1084" i="1"/>
  <c r="M1084" i="1"/>
  <c r="N1084" i="1"/>
  <c r="O1084" i="1"/>
  <c r="P1084" i="1"/>
  <c r="Q1084" i="1"/>
  <c r="J1084" i="1"/>
  <c r="R1084" i="1"/>
  <c r="K1084" i="1"/>
  <c r="L1084" i="1"/>
  <c r="B1095" i="1"/>
  <c r="A1095" i="1"/>
  <c r="J1095" i="1"/>
  <c r="R1095" i="1"/>
  <c r="K1095" i="1"/>
  <c r="L1095" i="1"/>
  <c r="M1095" i="1"/>
  <c r="N1095" i="1"/>
  <c r="O1095" i="1"/>
  <c r="P1095" i="1"/>
  <c r="Q1095" i="1"/>
  <c r="A1116" i="1"/>
  <c r="B1116" i="1"/>
  <c r="N1116" i="1"/>
  <c r="O1116" i="1"/>
  <c r="P1116" i="1"/>
  <c r="Q1116" i="1"/>
  <c r="J1116" i="1"/>
  <c r="R1116" i="1"/>
  <c r="K1116" i="1"/>
  <c r="L1116" i="1"/>
  <c r="M1116" i="1"/>
  <c r="A1134" i="1"/>
  <c r="B1134" i="1"/>
  <c r="M1134" i="1"/>
  <c r="N1134" i="1"/>
  <c r="O1134" i="1"/>
  <c r="P1134" i="1"/>
  <c r="Q1134" i="1"/>
  <c r="J1134" i="1"/>
  <c r="R1134" i="1"/>
  <c r="K1134" i="1"/>
  <c r="L1134" i="1"/>
  <c r="A1146" i="1"/>
  <c r="B1146" i="1"/>
  <c r="Q1146" i="1"/>
  <c r="J1146" i="1"/>
  <c r="R1146" i="1"/>
  <c r="K1146" i="1"/>
  <c r="L1146" i="1"/>
  <c r="M1146" i="1"/>
  <c r="N1146" i="1"/>
  <c r="O1146" i="1"/>
  <c r="P1146"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66" i="1"/>
  <c r="B1066" i="1"/>
  <c r="O1066" i="1"/>
  <c r="P1066" i="1"/>
  <c r="Q1066" i="1"/>
  <c r="J1066" i="1"/>
  <c r="R1066" i="1"/>
  <c r="K1066" i="1"/>
  <c r="L1066" i="1"/>
  <c r="M1066" i="1"/>
  <c r="N1066" i="1"/>
  <c r="B1139" i="1"/>
  <c r="A1139" i="1"/>
  <c r="P1139" i="1"/>
  <c r="Q1139" i="1"/>
  <c r="J1139" i="1"/>
  <c r="R1139" i="1"/>
  <c r="K1139" i="1"/>
  <c r="L1139" i="1"/>
  <c r="M1139" i="1"/>
  <c r="N1139" i="1"/>
  <c r="O1139" i="1"/>
  <c r="A1140" i="1"/>
  <c r="B1140" i="1"/>
  <c r="O1140" i="1"/>
  <c r="P1140" i="1"/>
  <c r="Q1140" i="1"/>
  <c r="J1140" i="1"/>
  <c r="R1140" i="1"/>
  <c r="K1140" i="1"/>
  <c r="L1140" i="1"/>
  <c r="M1140" i="1"/>
  <c r="N1140"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87" i="1"/>
  <c r="A1087" i="1"/>
  <c r="J1087" i="1"/>
  <c r="R1087" i="1"/>
  <c r="K1087" i="1"/>
  <c r="L1087" i="1"/>
  <c r="M1087" i="1"/>
  <c r="N1087" i="1"/>
  <c r="O1087" i="1"/>
  <c r="P1087" i="1"/>
  <c r="Q1087" i="1"/>
  <c r="A463" i="1"/>
  <c r="B463" i="1"/>
  <c r="Q463" i="1"/>
  <c r="N463" i="1"/>
  <c r="J463" i="1"/>
  <c r="K463" i="1"/>
  <c r="L463" i="1"/>
  <c r="M463" i="1"/>
  <c r="O463" i="1"/>
  <c r="P463" i="1"/>
  <c r="R463"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0" i="1"/>
  <c r="B1020" i="1"/>
  <c r="M1020" i="1"/>
  <c r="N1020" i="1"/>
  <c r="O1020" i="1"/>
  <c r="P1020" i="1"/>
  <c r="Q1020" i="1"/>
  <c r="J1020" i="1"/>
  <c r="R1020" i="1"/>
  <c r="K1020" i="1"/>
  <c r="L1020" i="1"/>
  <c r="A981" i="1"/>
  <c r="B981" i="1"/>
  <c r="Q981" i="1"/>
  <c r="M981" i="1"/>
  <c r="J981" i="1"/>
  <c r="K981" i="1"/>
  <c r="L981" i="1"/>
  <c r="N981" i="1"/>
  <c r="O981" i="1"/>
  <c r="P981" i="1"/>
  <c r="R981" i="1"/>
  <c r="A107" i="1"/>
  <c r="B107" i="1"/>
  <c r="N107" i="1"/>
  <c r="O107" i="1"/>
  <c r="Q107" i="1"/>
  <c r="K107" i="1"/>
  <c r="M107" i="1"/>
  <c r="P107" i="1"/>
  <c r="R107" i="1"/>
  <c r="J107" i="1"/>
  <c r="L107" i="1"/>
  <c r="A466" i="1"/>
  <c r="B466" i="1"/>
  <c r="N466" i="1"/>
  <c r="K466" i="1"/>
  <c r="O466" i="1"/>
  <c r="P466" i="1"/>
  <c r="Q466" i="1"/>
  <c r="R466" i="1"/>
  <c r="J466" i="1"/>
  <c r="M466" i="1"/>
  <c r="L466" i="1"/>
  <c r="A531" i="1"/>
  <c r="B531" i="1"/>
  <c r="N531" i="1"/>
  <c r="P531" i="1"/>
  <c r="Q531" i="1"/>
  <c r="J531" i="1"/>
  <c r="R531" i="1"/>
  <c r="K531" i="1"/>
  <c r="M531" i="1"/>
  <c r="O531" i="1"/>
  <c r="L531" i="1"/>
  <c r="A523" i="1"/>
  <c r="B523" i="1"/>
  <c r="N523" i="1"/>
  <c r="P523" i="1"/>
  <c r="Q523" i="1"/>
  <c r="J523" i="1"/>
  <c r="R523" i="1"/>
  <c r="K523" i="1"/>
  <c r="M523" i="1"/>
  <c r="L523" i="1"/>
  <c r="O523" i="1"/>
  <c r="A515" i="1"/>
  <c r="B515" i="1"/>
  <c r="N515" i="1"/>
  <c r="P515" i="1"/>
  <c r="Q515" i="1"/>
  <c r="J515" i="1"/>
  <c r="R515" i="1"/>
  <c r="K515" i="1"/>
  <c r="M515" i="1"/>
  <c r="L515" i="1"/>
  <c r="O515" i="1"/>
  <c r="A507" i="1"/>
  <c r="B507" i="1"/>
  <c r="N507" i="1"/>
  <c r="O507" i="1"/>
  <c r="P507" i="1"/>
  <c r="Q507" i="1"/>
  <c r="J507" i="1"/>
  <c r="R507" i="1"/>
  <c r="K507" i="1"/>
  <c r="M507" i="1"/>
  <c r="L507" i="1"/>
  <c r="A499" i="1"/>
  <c r="B499" i="1"/>
  <c r="N499" i="1"/>
  <c r="O499" i="1"/>
  <c r="P499" i="1"/>
  <c r="Q499" i="1"/>
  <c r="J499" i="1"/>
  <c r="R499" i="1"/>
  <c r="K499" i="1"/>
  <c r="M499" i="1"/>
  <c r="L499" i="1"/>
  <c r="A491" i="1"/>
  <c r="B491" i="1"/>
  <c r="M491" i="1"/>
  <c r="J491" i="1"/>
  <c r="N491" i="1"/>
  <c r="O491" i="1"/>
  <c r="P491" i="1"/>
  <c r="Q491" i="1"/>
  <c r="R491" i="1"/>
  <c r="L491" i="1"/>
  <c r="K491" i="1"/>
  <c r="A483" i="1"/>
  <c r="B483" i="1"/>
  <c r="M483" i="1"/>
  <c r="J483" i="1"/>
  <c r="R483" i="1"/>
  <c r="K483" i="1"/>
  <c r="L483" i="1"/>
  <c r="N483" i="1"/>
  <c r="O483" i="1"/>
  <c r="P483" i="1"/>
  <c r="Q483" i="1"/>
  <c r="A475" i="1"/>
  <c r="B475" i="1"/>
  <c r="M475" i="1"/>
  <c r="J475" i="1"/>
  <c r="R475" i="1"/>
  <c r="K475" i="1"/>
  <c r="L475" i="1"/>
  <c r="N475" i="1"/>
  <c r="O475" i="1"/>
  <c r="Q475" i="1"/>
  <c r="P475" i="1"/>
  <c r="A1026" i="1"/>
  <c r="B1026" i="1"/>
  <c r="O1026" i="1"/>
  <c r="P1026" i="1"/>
  <c r="Q1026" i="1"/>
  <c r="J1026" i="1"/>
  <c r="R1026" i="1"/>
  <c r="K1026" i="1"/>
  <c r="L1026" i="1"/>
  <c r="M1026" i="1"/>
  <c r="N1026" i="1"/>
  <c r="A271" i="1"/>
  <c r="B271" i="1"/>
  <c r="Q271" i="1"/>
  <c r="J271" i="1"/>
  <c r="K271" i="1"/>
  <c r="L271" i="1"/>
  <c r="M271" i="1"/>
  <c r="N271" i="1"/>
  <c r="O271" i="1"/>
  <c r="P271" i="1"/>
  <c r="R271" i="1"/>
  <c r="A317" i="1"/>
  <c r="B317" i="1"/>
  <c r="L317" i="1"/>
  <c r="M317" i="1"/>
  <c r="N317" i="1"/>
  <c r="O317" i="1"/>
  <c r="P317" i="1"/>
  <c r="Q317" i="1"/>
  <c r="J317" i="1"/>
  <c r="R317" i="1"/>
  <c r="K317" i="1"/>
  <c r="A1042" i="1"/>
  <c r="B1042" i="1"/>
  <c r="O1042" i="1"/>
  <c r="P1042" i="1"/>
  <c r="Q1042" i="1"/>
  <c r="J1042" i="1"/>
  <c r="R1042" i="1"/>
  <c r="K1042" i="1"/>
  <c r="L1042" i="1"/>
  <c r="M1042" i="1"/>
  <c r="N1042" i="1"/>
  <c r="A1050" i="1"/>
  <c r="B1050" i="1"/>
  <c r="O1050" i="1"/>
  <c r="P1050" i="1"/>
  <c r="Q1050" i="1"/>
  <c r="J1050" i="1"/>
  <c r="R1050" i="1"/>
  <c r="K1050" i="1"/>
  <c r="L1050" i="1"/>
  <c r="M1050" i="1"/>
  <c r="N1050" i="1"/>
  <c r="A973" i="1"/>
  <c r="B973" i="1"/>
  <c r="P973" i="1"/>
  <c r="Q973" i="1"/>
  <c r="J973" i="1"/>
  <c r="R973" i="1"/>
  <c r="L973" i="1"/>
  <c r="K973" i="1"/>
  <c r="M973" i="1"/>
  <c r="N973" i="1"/>
  <c r="O973"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78" i="1"/>
  <c r="B1178" i="1"/>
  <c r="Q1178" i="1"/>
  <c r="J1178" i="1"/>
  <c r="R1178" i="1"/>
  <c r="K1178" i="1"/>
  <c r="L1178" i="1"/>
  <c r="M1178" i="1"/>
  <c r="N1178" i="1"/>
  <c r="O1178" i="1"/>
  <c r="P1178" i="1"/>
  <c r="A1218" i="1"/>
  <c r="B1218" i="1"/>
  <c r="Q1218" i="1"/>
  <c r="J1218" i="1"/>
  <c r="R1218" i="1"/>
  <c r="K1218" i="1"/>
  <c r="L1218" i="1"/>
  <c r="M1218" i="1"/>
  <c r="N1218" i="1"/>
  <c r="O1218" i="1"/>
  <c r="P1218" i="1"/>
  <c r="A1205" i="1"/>
  <c r="B1205" i="1"/>
  <c r="N1205" i="1"/>
  <c r="O1205" i="1"/>
  <c r="P1205" i="1"/>
  <c r="Q1205" i="1"/>
  <c r="J1205" i="1"/>
  <c r="R1205" i="1"/>
  <c r="K1205" i="1"/>
  <c r="L1205" i="1"/>
  <c r="M1205" i="1"/>
  <c r="B1195" i="1"/>
  <c r="A1195" i="1"/>
  <c r="P1195" i="1"/>
  <c r="K1195" i="1"/>
  <c r="Q1195" i="1"/>
  <c r="J1195" i="1"/>
  <c r="R1195" i="1"/>
  <c r="L1195" i="1"/>
  <c r="M1195" i="1"/>
  <c r="N1195" i="1"/>
  <c r="O1195" i="1"/>
  <c r="A1185" i="1"/>
  <c r="B1185" i="1"/>
  <c r="J1185" i="1"/>
  <c r="R1185" i="1"/>
  <c r="K1185" i="1"/>
  <c r="M1185" i="1"/>
  <c r="L1185" i="1"/>
  <c r="N1185" i="1"/>
  <c r="O1185" i="1"/>
  <c r="P1185" i="1"/>
  <c r="Q1185" i="1"/>
  <c r="A1060" i="1"/>
  <c r="B1060" i="1"/>
  <c r="M1060" i="1"/>
  <c r="N1060" i="1"/>
  <c r="O1060" i="1"/>
  <c r="P1060" i="1"/>
  <c r="Q1060" i="1"/>
  <c r="J1060" i="1"/>
  <c r="R1060" i="1"/>
  <c r="K1060" i="1"/>
  <c r="L1060" i="1"/>
  <c r="A1082" i="1"/>
  <c r="B1082" i="1"/>
  <c r="O1082" i="1"/>
  <c r="P1082" i="1"/>
  <c r="Q1082" i="1"/>
  <c r="J1082" i="1"/>
  <c r="R1082" i="1"/>
  <c r="K1082" i="1"/>
  <c r="L1082" i="1"/>
  <c r="M1082" i="1"/>
  <c r="N1082"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37" i="1"/>
  <c r="B537" i="1"/>
  <c r="P537" i="1"/>
  <c r="J537" i="1"/>
  <c r="R537" i="1"/>
  <c r="K537" i="1"/>
  <c r="L537" i="1"/>
  <c r="M537" i="1"/>
  <c r="O537" i="1"/>
  <c r="N537" i="1"/>
  <c r="Q537" i="1"/>
  <c r="A147" i="1"/>
  <c r="B147" i="1"/>
  <c r="N147" i="1"/>
  <c r="O147" i="1"/>
  <c r="P147" i="1"/>
  <c r="Q147" i="1"/>
  <c r="J147" i="1"/>
  <c r="R147" i="1"/>
  <c r="K147" i="1"/>
  <c r="L147" i="1"/>
  <c r="M147" i="1"/>
  <c r="A495" i="1"/>
  <c r="B495" i="1"/>
  <c r="J495" i="1"/>
  <c r="R495" i="1"/>
  <c r="K495" i="1"/>
  <c r="L495" i="1"/>
  <c r="M495" i="1"/>
  <c r="N495" i="1"/>
  <c r="O495" i="1"/>
  <c r="Q495" i="1"/>
  <c r="P495" i="1"/>
  <c r="A231" i="1"/>
  <c r="B231" i="1"/>
  <c r="Q231" i="1"/>
  <c r="J231" i="1"/>
  <c r="R231" i="1"/>
  <c r="K231" i="1"/>
  <c r="L231" i="1"/>
  <c r="M231" i="1"/>
  <c r="N231" i="1"/>
  <c r="O231" i="1"/>
  <c r="P231" i="1"/>
  <c r="A1004" i="1"/>
  <c r="B1004" i="1"/>
  <c r="M1004" i="1"/>
  <c r="N1004" i="1"/>
  <c r="O1004" i="1"/>
  <c r="P1004" i="1"/>
  <c r="Q1004" i="1"/>
  <c r="J1004" i="1"/>
  <c r="R1004" i="1"/>
  <c r="K1004" i="1"/>
  <c r="L1004" i="1"/>
  <c r="A1144" i="1"/>
  <c r="B1144" i="1"/>
  <c r="K1144" i="1"/>
  <c r="L1144" i="1"/>
  <c r="M1144" i="1"/>
  <c r="N1144" i="1"/>
  <c r="O1144" i="1"/>
  <c r="P1144" i="1"/>
  <c r="Q1144" i="1"/>
  <c r="J1144" i="1"/>
  <c r="R1144" i="1"/>
  <c r="A285" i="1"/>
  <c r="B285" i="1"/>
  <c r="N285" i="1"/>
  <c r="P285" i="1"/>
  <c r="Q285" i="1"/>
  <c r="M285" i="1"/>
  <c r="O285" i="1"/>
  <c r="R285" i="1"/>
  <c r="J285" i="1"/>
  <c r="K285" i="1"/>
  <c r="L285" i="1"/>
  <c r="A81" i="1"/>
  <c r="B81" i="1"/>
  <c r="J81" i="1"/>
  <c r="R81" i="1"/>
  <c r="M81" i="1"/>
  <c r="N81" i="1"/>
  <c r="O81" i="1"/>
  <c r="P81" i="1"/>
  <c r="Q81" i="1"/>
  <c r="K81" i="1"/>
  <c r="L81" i="1"/>
  <c r="A501" i="1"/>
  <c r="B501" i="1"/>
  <c r="L501" i="1"/>
  <c r="M501" i="1"/>
  <c r="N501" i="1"/>
  <c r="O501" i="1"/>
  <c r="P501" i="1"/>
  <c r="Q501" i="1"/>
  <c r="K501" i="1"/>
  <c r="J501" i="1"/>
  <c r="R501" i="1"/>
  <c r="A1059" i="1"/>
  <c r="B1059" i="1"/>
  <c r="N1059" i="1"/>
  <c r="O1059" i="1"/>
  <c r="P1059" i="1"/>
  <c r="Q1059" i="1"/>
  <c r="J1059" i="1"/>
  <c r="R1059" i="1"/>
  <c r="K1059" i="1"/>
  <c r="L1059" i="1"/>
  <c r="M1059"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0" i="1"/>
  <c r="B720" i="1"/>
  <c r="J720" i="1"/>
  <c r="R720" i="1"/>
  <c r="K720" i="1"/>
  <c r="O720" i="1"/>
  <c r="P720" i="1"/>
  <c r="Q720" i="1"/>
  <c r="L720" i="1"/>
  <c r="M720" i="1"/>
  <c r="N720" i="1"/>
  <c r="A1009" i="1"/>
  <c r="B1009" i="1"/>
  <c r="P1009" i="1"/>
  <c r="Q1009" i="1"/>
  <c r="J1009" i="1"/>
  <c r="R1009" i="1"/>
  <c r="K1009" i="1"/>
  <c r="L1009" i="1"/>
  <c r="M1009" i="1"/>
  <c r="N1009" i="1"/>
  <c r="O1009" i="1"/>
  <c r="A1077" i="1"/>
  <c r="B1077" i="1"/>
  <c r="L1077" i="1"/>
  <c r="M1077" i="1"/>
  <c r="N1077" i="1"/>
  <c r="O1077" i="1"/>
  <c r="P1077" i="1"/>
  <c r="Q1077" i="1"/>
  <c r="J1077" i="1"/>
  <c r="R1077" i="1"/>
  <c r="K1077" i="1"/>
  <c r="B1083" i="1"/>
  <c r="A1083" i="1"/>
  <c r="N1083" i="1"/>
  <c r="O1083" i="1"/>
  <c r="P1083" i="1"/>
  <c r="Q1083" i="1"/>
  <c r="J1083" i="1"/>
  <c r="R1083" i="1"/>
  <c r="K1083" i="1"/>
  <c r="L1083" i="1"/>
  <c r="M1083" i="1"/>
  <c r="A1096" i="1"/>
  <c r="B1096" i="1"/>
  <c r="Q1096" i="1"/>
  <c r="J1096" i="1"/>
  <c r="R1096" i="1"/>
  <c r="K1096" i="1"/>
  <c r="L1096" i="1"/>
  <c r="M1096" i="1"/>
  <c r="N1096" i="1"/>
  <c r="O1096" i="1"/>
  <c r="P1096" i="1"/>
  <c r="A1117" i="1"/>
  <c r="B1117" i="1"/>
  <c r="M1117" i="1"/>
  <c r="N1117" i="1"/>
  <c r="O1117" i="1"/>
  <c r="P1117" i="1"/>
  <c r="Q1117" i="1"/>
  <c r="J1117" i="1"/>
  <c r="R1117" i="1"/>
  <c r="L1117" i="1"/>
  <c r="K1117" i="1"/>
  <c r="B1135" i="1"/>
  <c r="A1135" i="1"/>
  <c r="L1135" i="1"/>
  <c r="M1135" i="1"/>
  <c r="N1135" i="1"/>
  <c r="O1135" i="1"/>
  <c r="P1135" i="1"/>
  <c r="Q1135" i="1"/>
  <c r="J1135" i="1"/>
  <c r="R1135" i="1"/>
  <c r="K1135" i="1"/>
  <c r="B1147" i="1"/>
  <c r="A1147" i="1"/>
  <c r="P1147" i="1"/>
  <c r="Q1147" i="1"/>
  <c r="J1147" i="1"/>
  <c r="R1147" i="1"/>
  <c r="K1147" i="1"/>
  <c r="L1147" i="1"/>
  <c r="M1147" i="1"/>
  <c r="N1147" i="1"/>
  <c r="O1147"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01" i="1"/>
  <c r="B1001" i="1"/>
  <c r="P1001" i="1"/>
  <c r="Q1001" i="1"/>
  <c r="J1001" i="1"/>
  <c r="R1001" i="1"/>
  <c r="K1001" i="1"/>
  <c r="L1001" i="1"/>
  <c r="M1001" i="1"/>
  <c r="N1001" i="1"/>
  <c r="O1001"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17" i="1"/>
  <c r="B1017" i="1"/>
  <c r="P1017" i="1"/>
  <c r="Q1017" i="1"/>
  <c r="J1017" i="1"/>
  <c r="R1017" i="1"/>
  <c r="K1017" i="1"/>
  <c r="L1017" i="1"/>
  <c r="M1017" i="1"/>
  <c r="N1017" i="1"/>
  <c r="O101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38" i="1"/>
  <c r="B1138" i="1"/>
  <c r="Q1138" i="1"/>
  <c r="J1138" i="1"/>
  <c r="R1138" i="1"/>
  <c r="K1138" i="1"/>
  <c r="L1138" i="1"/>
  <c r="M1138" i="1"/>
  <c r="N1138" i="1"/>
  <c r="O1138" i="1"/>
  <c r="P113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64" i="1"/>
  <c r="B964" i="1"/>
  <c r="N964" i="1"/>
  <c r="O964" i="1"/>
  <c r="P964" i="1"/>
  <c r="Q964" i="1"/>
  <c r="J964" i="1"/>
  <c r="R964" i="1"/>
  <c r="K964" i="1"/>
  <c r="M964" i="1"/>
  <c r="L964" i="1"/>
  <c r="A133" i="1"/>
  <c r="B133" i="1"/>
  <c r="L133" i="1"/>
  <c r="M133" i="1"/>
  <c r="N133" i="1"/>
  <c r="O133" i="1"/>
  <c r="P133" i="1"/>
  <c r="Q133" i="1"/>
  <c r="J133" i="1"/>
  <c r="R133" i="1"/>
  <c r="K133" i="1"/>
  <c r="A1071" i="1"/>
  <c r="B1071" i="1"/>
  <c r="J1071" i="1"/>
  <c r="R1071" i="1"/>
  <c r="K1071" i="1"/>
  <c r="L1071" i="1"/>
  <c r="M1071" i="1"/>
  <c r="N1071" i="1"/>
  <c r="O1071" i="1"/>
  <c r="P1071" i="1"/>
  <c r="Q1071" i="1"/>
  <c r="A1019" i="1"/>
  <c r="B1019" i="1"/>
  <c r="N1019" i="1"/>
  <c r="O1019" i="1"/>
  <c r="P1019" i="1"/>
  <c r="Q1019" i="1"/>
  <c r="J1019" i="1"/>
  <c r="R1019" i="1"/>
  <c r="K1019" i="1"/>
  <c r="L1019" i="1"/>
  <c r="M1019" i="1"/>
  <c r="A982" i="1"/>
  <c r="B982" i="1"/>
  <c r="L982" i="1"/>
  <c r="J982" i="1"/>
  <c r="K982" i="1"/>
  <c r="M982" i="1"/>
  <c r="N982" i="1"/>
  <c r="O982" i="1"/>
  <c r="P982" i="1"/>
  <c r="Q982" i="1"/>
  <c r="R982" i="1"/>
  <c r="A108" i="1"/>
  <c r="B108" i="1"/>
  <c r="M108" i="1"/>
  <c r="N108" i="1"/>
  <c r="P108" i="1"/>
  <c r="J108" i="1"/>
  <c r="R108" i="1"/>
  <c r="K108" i="1"/>
  <c r="L108" i="1"/>
  <c r="O108" i="1"/>
  <c r="Q108" i="1"/>
  <c r="A467" i="1"/>
  <c r="B467" i="1"/>
  <c r="M467" i="1"/>
  <c r="J467" i="1"/>
  <c r="R467" i="1"/>
  <c r="P467" i="1"/>
  <c r="Q467" i="1"/>
  <c r="K467" i="1"/>
  <c r="L467" i="1"/>
  <c r="O467" i="1"/>
  <c r="N467" i="1"/>
  <c r="A530" i="1"/>
  <c r="B530" i="1"/>
  <c r="O530" i="1"/>
  <c r="Q530" i="1"/>
  <c r="J530" i="1"/>
  <c r="R530" i="1"/>
  <c r="K530" i="1"/>
  <c r="L530" i="1"/>
  <c r="N530" i="1"/>
  <c r="M530" i="1"/>
  <c r="P530" i="1"/>
  <c r="A522" i="1"/>
  <c r="B522" i="1"/>
  <c r="O522" i="1"/>
  <c r="Q522" i="1"/>
  <c r="J522" i="1"/>
  <c r="R522" i="1"/>
  <c r="K522" i="1"/>
  <c r="L522" i="1"/>
  <c r="N522" i="1"/>
  <c r="M522" i="1"/>
  <c r="P522" i="1"/>
  <c r="A514" i="1"/>
  <c r="B514" i="1"/>
  <c r="O514" i="1"/>
  <c r="Q514" i="1"/>
  <c r="J514" i="1"/>
  <c r="R514" i="1"/>
  <c r="K514" i="1"/>
  <c r="L514" i="1"/>
  <c r="N514" i="1"/>
  <c r="M514" i="1"/>
  <c r="P514" i="1"/>
  <c r="A506" i="1"/>
  <c r="B506" i="1"/>
  <c r="O506" i="1"/>
  <c r="P506" i="1"/>
  <c r="Q506" i="1"/>
  <c r="J506" i="1"/>
  <c r="R506" i="1"/>
  <c r="K506" i="1"/>
  <c r="L506" i="1"/>
  <c r="N506" i="1"/>
  <c r="M506" i="1"/>
  <c r="A498" i="1"/>
  <c r="B498" i="1"/>
  <c r="O498" i="1"/>
  <c r="P498" i="1"/>
  <c r="Q498" i="1"/>
  <c r="J498" i="1"/>
  <c r="R498" i="1"/>
  <c r="K498" i="1"/>
  <c r="L498" i="1"/>
  <c r="N498" i="1"/>
  <c r="M498" i="1"/>
  <c r="A490" i="1"/>
  <c r="B490" i="1"/>
  <c r="N490" i="1"/>
  <c r="K490" i="1"/>
  <c r="L490" i="1"/>
  <c r="M490" i="1"/>
  <c r="O490" i="1"/>
  <c r="P490" i="1"/>
  <c r="Q490" i="1"/>
  <c r="R490" i="1"/>
  <c r="J490" i="1"/>
  <c r="A482" i="1"/>
  <c r="B482" i="1"/>
  <c r="N482" i="1"/>
  <c r="K482" i="1"/>
  <c r="J482" i="1"/>
  <c r="L482" i="1"/>
  <c r="M482" i="1"/>
  <c r="O482" i="1"/>
  <c r="P482" i="1"/>
  <c r="R482" i="1"/>
  <c r="Q482" i="1"/>
  <c r="A474" i="1"/>
  <c r="B474" i="1"/>
  <c r="N474" i="1"/>
  <c r="K474" i="1"/>
  <c r="Q474" i="1"/>
  <c r="R474" i="1"/>
  <c r="J474" i="1"/>
  <c r="L474" i="1"/>
  <c r="M474" i="1"/>
  <c r="P474" i="1"/>
  <c r="O474" i="1"/>
  <c r="A1027" i="1"/>
  <c r="B1027" i="1"/>
  <c r="N1027" i="1"/>
  <c r="O1027" i="1"/>
  <c r="P1027" i="1"/>
  <c r="Q1027" i="1"/>
  <c r="J1027" i="1"/>
  <c r="R1027" i="1"/>
  <c r="K1027" i="1"/>
  <c r="L1027" i="1"/>
  <c r="M1027" i="1"/>
  <c r="B272" i="1"/>
  <c r="A272" i="1"/>
  <c r="P272" i="1"/>
  <c r="J272" i="1"/>
  <c r="R272" i="1"/>
  <c r="K272" i="1"/>
  <c r="L272" i="1"/>
  <c r="M272" i="1"/>
  <c r="N272" i="1"/>
  <c r="O272" i="1"/>
  <c r="Q272" i="1"/>
  <c r="B318" i="1"/>
  <c r="A318" i="1"/>
  <c r="K318" i="1"/>
  <c r="L318" i="1"/>
  <c r="M318" i="1"/>
  <c r="N318" i="1"/>
  <c r="O318" i="1"/>
  <c r="P318" i="1"/>
  <c r="Q318" i="1"/>
  <c r="R318" i="1"/>
  <c r="J318" i="1"/>
  <c r="A1043" i="1"/>
  <c r="B1043" i="1"/>
  <c r="N1043" i="1"/>
  <c r="O1043" i="1"/>
  <c r="P1043" i="1"/>
  <c r="Q1043" i="1"/>
  <c r="J1043" i="1"/>
  <c r="R1043" i="1"/>
  <c r="K1043" i="1"/>
  <c r="L1043" i="1"/>
  <c r="M1043" i="1"/>
  <c r="A1051" i="1"/>
  <c r="B1051" i="1"/>
  <c r="N1051" i="1"/>
  <c r="O1051" i="1"/>
  <c r="P1051" i="1"/>
  <c r="Q1051" i="1"/>
  <c r="J1051" i="1"/>
  <c r="R1051" i="1"/>
  <c r="K1051" i="1"/>
  <c r="L1051" i="1"/>
  <c r="M1051"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77" i="1"/>
  <c r="B1177" i="1"/>
  <c r="J1177" i="1"/>
  <c r="R1177" i="1"/>
  <c r="K1177" i="1"/>
  <c r="L1177" i="1"/>
  <c r="M1177" i="1"/>
  <c r="N1177" i="1"/>
  <c r="O1177" i="1"/>
  <c r="P1177" i="1"/>
  <c r="Q1177" i="1"/>
  <c r="B1217" i="1"/>
  <c r="A1217" i="1"/>
  <c r="J1217" i="1"/>
  <c r="R1217" i="1"/>
  <c r="K1217" i="1"/>
  <c r="L1217" i="1"/>
  <c r="M1217" i="1"/>
  <c r="N1217" i="1"/>
  <c r="O1217" i="1"/>
  <c r="P1217" i="1"/>
  <c r="Q1217" i="1"/>
  <c r="A1208" i="1"/>
  <c r="B1208" i="1"/>
  <c r="K1208" i="1"/>
  <c r="L1208" i="1"/>
  <c r="M1208" i="1"/>
  <c r="N1208" i="1"/>
  <c r="O1208" i="1"/>
  <c r="P1208" i="1"/>
  <c r="Q1208" i="1"/>
  <c r="J1208" i="1"/>
  <c r="R1208" i="1"/>
  <c r="A1198" i="1"/>
  <c r="B1198" i="1"/>
  <c r="M1198" i="1"/>
  <c r="P1198" i="1"/>
  <c r="N1198" i="1"/>
  <c r="O1198" i="1"/>
  <c r="Q1198" i="1"/>
  <c r="J1198" i="1"/>
  <c r="R1198" i="1"/>
  <c r="K1198" i="1"/>
  <c r="L1198" i="1"/>
  <c r="A1188" i="1"/>
  <c r="B1188" i="1"/>
  <c r="O1188" i="1"/>
  <c r="P1188" i="1"/>
  <c r="J1188" i="1"/>
  <c r="Q1188" i="1"/>
  <c r="R1188" i="1"/>
  <c r="K1188" i="1"/>
  <c r="L1188" i="1"/>
  <c r="M1188" i="1"/>
  <c r="N1188" i="1"/>
  <c r="A1176" i="1"/>
  <c r="B1176" i="1"/>
  <c r="K1176" i="1"/>
  <c r="L1176" i="1"/>
  <c r="M1176" i="1"/>
  <c r="N1176" i="1"/>
  <c r="O1176" i="1"/>
  <c r="P1176" i="1"/>
  <c r="Q1176" i="1"/>
  <c r="J1176" i="1"/>
  <c r="R1176" i="1"/>
  <c r="A1216" i="1"/>
  <c r="B1216" i="1"/>
  <c r="K1216" i="1"/>
  <c r="L1216" i="1"/>
  <c r="M1216" i="1"/>
  <c r="N1216" i="1"/>
  <c r="O1216" i="1"/>
  <c r="Q1216" i="1"/>
  <c r="P1216" i="1"/>
  <c r="J1216" i="1"/>
  <c r="R1216" i="1"/>
  <c r="A1207" i="1"/>
  <c r="B1207" i="1"/>
  <c r="L1207" i="1"/>
  <c r="M1207" i="1"/>
  <c r="N1207" i="1"/>
  <c r="O1207" i="1"/>
  <c r="P1207" i="1"/>
  <c r="Q1207" i="1"/>
  <c r="J1207" i="1"/>
  <c r="R1207" i="1"/>
  <c r="K1207" i="1"/>
  <c r="A1197" i="1"/>
  <c r="B1197" i="1"/>
  <c r="N1197" i="1"/>
  <c r="Q1197" i="1"/>
  <c r="O1197" i="1"/>
  <c r="P1197" i="1"/>
  <c r="J1197" i="1"/>
  <c r="R1197" i="1"/>
  <c r="K1197" i="1"/>
  <c r="L1197" i="1"/>
  <c r="M1197" i="1"/>
  <c r="A1187" i="1"/>
  <c r="B1187" i="1"/>
  <c r="P1187" i="1"/>
  <c r="Q1187" i="1"/>
  <c r="K1187" i="1"/>
  <c r="J1187" i="1"/>
  <c r="R1187" i="1"/>
  <c r="L1187" i="1"/>
  <c r="M1187" i="1"/>
  <c r="N1187" i="1"/>
  <c r="O1187" i="1"/>
  <c r="B146" i="1"/>
  <c r="A146" i="1"/>
  <c r="O146" i="1"/>
  <c r="P146" i="1"/>
  <c r="Q146" i="1"/>
  <c r="J146" i="1"/>
  <c r="R146" i="1"/>
  <c r="K146" i="1"/>
  <c r="L146" i="1"/>
  <c r="M146" i="1"/>
  <c r="N146" i="1"/>
  <c r="A1097" i="1"/>
  <c r="B1097" i="1"/>
  <c r="P1097" i="1"/>
  <c r="Q1097" i="1"/>
  <c r="J1097" i="1"/>
  <c r="R1097" i="1"/>
  <c r="K1097" i="1"/>
  <c r="L1097" i="1"/>
  <c r="M1097" i="1"/>
  <c r="N1097" i="1"/>
  <c r="O1097" i="1"/>
  <c r="A1000" i="1"/>
  <c r="B1000" i="1"/>
  <c r="Q1000" i="1"/>
  <c r="J1000" i="1"/>
  <c r="R1000" i="1"/>
  <c r="K1000" i="1"/>
  <c r="L1000" i="1"/>
  <c r="M1000" i="1"/>
  <c r="N1000" i="1"/>
  <c r="O1000" i="1"/>
  <c r="P1000" i="1"/>
  <c r="A77" i="1"/>
  <c r="B77" i="1"/>
  <c r="N77" i="1"/>
  <c r="L77" i="1"/>
  <c r="M77" i="1"/>
  <c r="O77" i="1"/>
  <c r="P77" i="1"/>
  <c r="Q77" i="1"/>
  <c r="J77" i="1"/>
  <c r="K77" i="1"/>
  <c r="R77" i="1"/>
  <c r="A55" i="1"/>
  <c r="B55" i="1"/>
  <c r="M55" i="1"/>
  <c r="N55" i="1"/>
  <c r="O55" i="1"/>
  <c r="L55" i="1"/>
  <c r="K55" i="1"/>
  <c r="P55" i="1"/>
  <c r="Q55" i="1"/>
  <c r="R55" i="1"/>
  <c r="J55" i="1"/>
  <c r="A1070" i="1"/>
  <c r="B1070" i="1"/>
  <c r="K1070" i="1"/>
  <c r="L1070" i="1"/>
  <c r="M1070" i="1"/>
  <c r="N1070" i="1"/>
  <c r="O1070" i="1"/>
  <c r="P1070" i="1"/>
  <c r="Q1070" i="1"/>
  <c r="J1070" i="1"/>
  <c r="R1070" i="1"/>
  <c r="A1018" i="1"/>
  <c r="B1018" i="1"/>
  <c r="O1018" i="1"/>
  <c r="P1018" i="1"/>
  <c r="Q1018" i="1"/>
  <c r="J1018" i="1"/>
  <c r="R1018" i="1"/>
  <c r="K1018" i="1"/>
  <c r="L1018" i="1"/>
  <c r="M1018" i="1"/>
  <c r="N1018" i="1"/>
  <c r="A109" i="1"/>
  <c r="B109" i="1"/>
  <c r="L109" i="1"/>
  <c r="M109" i="1"/>
  <c r="O109" i="1"/>
  <c r="Q109" i="1"/>
  <c r="K109" i="1"/>
  <c r="N109" i="1"/>
  <c r="P109" i="1"/>
  <c r="R109" i="1"/>
  <c r="J109" i="1"/>
  <c r="A505" i="1"/>
  <c r="B505" i="1"/>
  <c r="P505" i="1"/>
  <c r="Q505" i="1"/>
  <c r="J505" i="1"/>
  <c r="R505" i="1"/>
  <c r="K505" i="1"/>
  <c r="L505" i="1"/>
  <c r="M505" i="1"/>
  <c r="O505" i="1"/>
  <c r="N505" i="1"/>
  <c r="A497" i="1"/>
  <c r="B497" i="1"/>
  <c r="P497" i="1"/>
  <c r="Q497" i="1"/>
  <c r="J497" i="1"/>
  <c r="R497" i="1"/>
  <c r="K497" i="1"/>
  <c r="L497" i="1"/>
  <c r="M497" i="1"/>
  <c r="O497" i="1"/>
  <c r="N497" i="1"/>
  <c r="A489" i="1"/>
  <c r="B489" i="1"/>
  <c r="O489" i="1"/>
  <c r="L489" i="1"/>
  <c r="J489" i="1"/>
  <c r="K489" i="1"/>
  <c r="M489" i="1"/>
  <c r="N489" i="1"/>
  <c r="P489" i="1"/>
  <c r="Q489" i="1"/>
  <c r="R489" i="1"/>
  <c r="A481" i="1"/>
  <c r="B481" i="1"/>
  <c r="O481" i="1"/>
  <c r="L481" i="1"/>
  <c r="R481" i="1"/>
  <c r="J481" i="1"/>
  <c r="K481" i="1"/>
  <c r="M481" i="1"/>
  <c r="N481" i="1"/>
  <c r="Q481" i="1"/>
  <c r="P481" i="1"/>
  <c r="A473" i="1"/>
  <c r="B473" i="1"/>
  <c r="O473" i="1"/>
  <c r="L473" i="1"/>
  <c r="P473" i="1"/>
  <c r="Q473" i="1"/>
  <c r="R473" i="1"/>
  <c r="J473" i="1"/>
  <c r="K473" i="1"/>
  <c r="N473" i="1"/>
  <c r="M473"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44" i="1"/>
  <c r="B1044" i="1"/>
  <c r="M1044" i="1"/>
  <c r="N1044" i="1"/>
  <c r="O1044" i="1"/>
  <c r="P1044" i="1"/>
  <c r="Q1044" i="1"/>
  <c r="J1044" i="1"/>
  <c r="R1044" i="1"/>
  <c r="K1044" i="1"/>
  <c r="L1044" i="1"/>
  <c r="A1052" i="1"/>
  <c r="B1052" i="1"/>
  <c r="M1052" i="1"/>
  <c r="N1052" i="1"/>
  <c r="O1052" i="1"/>
  <c r="P1052" i="1"/>
  <c r="Q1052" i="1"/>
  <c r="J1052" i="1"/>
  <c r="R1052" i="1"/>
  <c r="K1052" i="1"/>
  <c r="L1052"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61" i="1"/>
  <c r="B1061" i="1"/>
  <c r="L1061" i="1"/>
  <c r="M1061" i="1"/>
  <c r="N1061" i="1"/>
  <c r="O1061" i="1"/>
  <c r="P1061" i="1"/>
  <c r="Q1061" i="1"/>
  <c r="J1061" i="1"/>
  <c r="R1061" i="1"/>
  <c r="K1061"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03" i="1"/>
  <c r="B1003" i="1"/>
  <c r="N1003" i="1"/>
  <c r="O1003" i="1"/>
  <c r="P1003" i="1"/>
  <c r="Q1003" i="1"/>
  <c r="J1003" i="1"/>
  <c r="R1003" i="1"/>
  <c r="K1003" i="1"/>
  <c r="L1003" i="1"/>
  <c r="M1003" i="1"/>
  <c r="A1007" i="1"/>
  <c r="B1007" i="1"/>
  <c r="J1007" i="1"/>
  <c r="R1007" i="1"/>
  <c r="K1007" i="1"/>
  <c r="L1007" i="1"/>
  <c r="M1007" i="1"/>
  <c r="N1007" i="1"/>
  <c r="O1007" i="1"/>
  <c r="P1007" i="1"/>
  <c r="Q1007" i="1"/>
  <c r="A1075" i="1"/>
  <c r="B1075" i="1"/>
  <c r="N1075" i="1"/>
  <c r="O1075" i="1"/>
  <c r="P1075" i="1"/>
  <c r="Q1075" i="1"/>
  <c r="J1075" i="1"/>
  <c r="R1075" i="1"/>
  <c r="K1075" i="1"/>
  <c r="L1075" i="1"/>
  <c r="M1075" i="1"/>
  <c r="A1081" i="1"/>
  <c r="B1081" i="1"/>
  <c r="P1081" i="1"/>
  <c r="Q1081" i="1"/>
  <c r="J1081" i="1"/>
  <c r="R1081" i="1"/>
  <c r="K1081" i="1"/>
  <c r="L1081" i="1"/>
  <c r="M1081" i="1"/>
  <c r="N1081" i="1"/>
  <c r="O1081" i="1"/>
  <c r="A1124" i="1"/>
  <c r="B1124" i="1"/>
  <c r="N1124" i="1"/>
  <c r="O1124" i="1"/>
  <c r="Q1124" i="1"/>
  <c r="K1124" i="1"/>
  <c r="P1124" i="1"/>
  <c r="R1124" i="1"/>
  <c r="J1124" i="1"/>
  <c r="L1124" i="1"/>
  <c r="M1124" i="1"/>
  <c r="B1119" i="1"/>
  <c r="A1119" i="1"/>
  <c r="K1119" i="1"/>
  <c r="L1119" i="1"/>
  <c r="M1119" i="1"/>
  <c r="N1119" i="1"/>
  <c r="O1119" i="1"/>
  <c r="P1119" i="1"/>
  <c r="J1119" i="1"/>
  <c r="Q1119" i="1"/>
  <c r="R1119" i="1"/>
  <c r="A1137" i="1"/>
  <c r="B1137" i="1"/>
  <c r="J1137" i="1"/>
  <c r="R1137" i="1"/>
  <c r="K1137" i="1"/>
  <c r="L1137" i="1"/>
  <c r="M1137" i="1"/>
  <c r="N1137" i="1"/>
  <c r="O1137" i="1"/>
  <c r="P1137" i="1"/>
  <c r="Q1137" i="1"/>
  <c r="B1167" i="1"/>
  <c r="A1167" i="1"/>
  <c r="L1167" i="1"/>
  <c r="M1167" i="1"/>
  <c r="N1167" i="1"/>
  <c r="O1167" i="1"/>
  <c r="P1167" i="1"/>
  <c r="Q1167" i="1"/>
  <c r="J1167" i="1"/>
  <c r="R1167" i="1"/>
  <c r="K1167"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99" i="1"/>
  <c r="B999" i="1"/>
  <c r="J999" i="1"/>
  <c r="R999" i="1"/>
  <c r="K999" i="1"/>
  <c r="L999" i="1"/>
  <c r="M999" i="1"/>
  <c r="N999" i="1"/>
  <c r="O999" i="1"/>
  <c r="P999" i="1"/>
  <c r="Q999"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69" i="1"/>
  <c r="B1069" i="1"/>
  <c r="L1069" i="1"/>
  <c r="M1069" i="1"/>
  <c r="N1069" i="1"/>
  <c r="O1069" i="1"/>
  <c r="P1069" i="1"/>
  <c r="Q1069" i="1"/>
  <c r="J1069" i="1"/>
  <c r="R1069" i="1"/>
  <c r="K1069" i="1"/>
  <c r="A976" i="1"/>
  <c r="B976" i="1"/>
  <c r="N976" i="1"/>
  <c r="P976" i="1"/>
  <c r="J976" i="1"/>
  <c r="R976" i="1"/>
  <c r="K976" i="1"/>
  <c r="L976" i="1"/>
  <c r="M976" i="1"/>
  <c r="O976" i="1"/>
  <c r="Q976" i="1"/>
  <c r="B102" i="1"/>
  <c r="A102" i="1"/>
  <c r="K102" i="1"/>
  <c r="L102" i="1"/>
  <c r="N102" i="1"/>
  <c r="P102" i="1"/>
  <c r="J102" i="1"/>
  <c r="M102" i="1"/>
  <c r="O102" i="1"/>
  <c r="Q102" i="1"/>
  <c r="R102" i="1"/>
  <c r="B110" i="1"/>
  <c r="A110" i="1"/>
  <c r="K110" i="1"/>
  <c r="L110" i="1"/>
  <c r="N110" i="1"/>
  <c r="P110" i="1"/>
  <c r="R110" i="1"/>
  <c r="J110" i="1"/>
  <c r="M110" i="1"/>
  <c r="O110" i="1"/>
  <c r="Q110" i="1"/>
  <c r="A536" i="1"/>
  <c r="B536" i="1"/>
  <c r="Q536" i="1"/>
  <c r="K536" i="1"/>
  <c r="L536" i="1"/>
  <c r="M536" i="1"/>
  <c r="N536" i="1"/>
  <c r="P536" i="1"/>
  <c r="J536" i="1"/>
  <c r="O536" i="1"/>
  <c r="R536" i="1"/>
  <c r="A528" i="1"/>
  <c r="B528" i="1"/>
  <c r="Q528" i="1"/>
  <c r="K528" i="1"/>
  <c r="L528" i="1"/>
  <c r="M528" i="1"/>
  <c r="N528" i="1"/>
  <c r="P528" i="1"/>
  <c r="O528" i="1"/>
  <c r="R528" i="1"/>
  <c r="J528" i="1"/>
  <c r="A520" i="1"/>
  <c r="B520" i="1"/>
  <c r="Q520" i="1"/>
  <c r="K520" i="1"/>
  <c r="L520" i="1"/>
  <c r="M520" i="1"/>
  <c r="N520" i="1"/>
  <c r="P520" i="1"/>
  <c r="J520" i="1"/>
  <c r="R520" i="1"/>
  <c r="O520" i="1"/>
  <c r="A512" i="1"/>
  <c r="B512" i="1"/>
  <c r="Q512" i="1"/>
  <c r="K512" i="1"/>
  <c r="L512" i="1"/>
  <c r="M512" i="1"/>
  <c r="N512" i="1"/>
  <c r="P512" i="1"/>
  <c r="J512" i="1"/>
  <c r="O512" i="1"/>
  <c r="R512" i="1"/>
  <c r="A504" i="1"/>
  <c r="B504" i="1"/>
  <c r="Q504" i="1"/>
  <c r="J504" i="1"/>
  <c r="R504" i="1"/>
  <c r="K504" i="1"/>
  <c r="L504" i="1"/>
  <c r="M504" i="1"/>
  <c r="N504" i="1"/>
  <c r="P504" i="1"/>
  <c r="O504" i="1"/>
  <c r="A496" i="1"/>
  <c r="B496" i="1"/>
  <c r="Q496" i="1"/>
  <c r="J496" i="1"/>
  <c r="R496" i="1"/>
  <c r="K496" i="1"/>
  <c r="L496" i="1"/>
  <c r="M496" i="1"/>
  <c r="N496" i="1"/>
  <c r="P496" i="1"/>
  <c r="O496" i="1"/>
  <c r="A488" i="1"/>
  <c r="B488" i="1"/>
  <c r="P488" i="1"/>
  <c r="M488" i="1"/>
  <c r="J488" i="1"/>
  <c r="K488" i="1"/>
  <c r="L488" i="1"/>
  <c r="N488" i="1"/>
  <c r="O488" i="1"/>
  <c r="R488" i="1"/>
  <c r="Q488" i="1"/>
  <c r="A480" i="1"/>
  <c r="B480" i="1"/>
  <c r="P480" i="1"/>
  <c r="M480" i="1"/>
  <c r="Q480" i="1"/>
  <c r="R480" i="1"/>
  <c r="J480" i="1"/>
  <c r="K480" i="1"/>
  <c r="L480" i="1"/>
  <c r="O480" i="1"/>
  <c r="N480" i="1"/>
  <c r="A472" i="1"/>
  <c r="B472" i="1"/>
  <c r="P472" i="1"/>
  <c r="M472" i="1"/>
  <c r="N472" i="1"/>
  <c r="O472" i="1"/>
  <c r="Q472" i="1"/>
  <c r="R472" i="1"/>
  <c r="J472" i="1"/>
  <c r="L472" i="1"/>
  <c r="K472"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45" i="1"/>
  <c r="B1045" i="1"/>
  <c r="L1045" i="1"/>
  <c r="M1045" i="1"/>
  <c r="N1045" i="1"/>
  <c r="O1045" i="1"/>
  <c r="P1045" i="1"/>
  <c r="Q1045" i="1"/>
  <c r="J1045" i="1"/>
  <c r="R1045" i="1"/>
  <c r="K1045" i="1"/>
  <c r="A1053" i="1"/>
  <c r="B1053" i="1"/>
  <c r="L1053" i="1"/>
  <c r="M1053" i="1"/>
  <c r="N1053" i="1"/>
  <c r="O1053" i="1"/>
  <c r="P1053" i="1"/>
  <c r="Q1053" i="1"/>
  <c r="J1053" i="1"/>
  <c r="R1053" i="1"/>
  <c r="K1053"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75" i="1"/>
  <c r="A1175" i="1"/>
  <c r="L1175" i="1"/>
  <c r="M1175" i="1"/>
  <c r="N1175" i="1"/>
  <c r="O1175" i="1"/>
  <c r="P1175" i="1"/>
  <c r="Q1175" i="1"/>
  <c r="J1175" i="1"/>
  <c r="R1175" i="1"/>
  <c r="K1175" i="1"/>
  <c r="A1215" i="1"/>
  <c r="B1215" i="1"/>
  <c r="L1215" i="1"/>
  <c r="M1215" i="1"/>
  <c r="N1215" i="1"/>
  <c r="O1215" i="1"/>
  <c r="P1215" i="1"/>
  <c r="K1215" i="1"/>
  <c r="Q1215" i="1"/>
  <c r="J1215" i="1"/>
  <c r="R1215" i="1"/>
  <c r="B1206" i="1"/>
  <c r="A1206" i="1"/>
  <c r="M1206" i="1"/>
  <c r="N1206" i="1"/>
  <c r="O1206" i="1"/>
  <c r="P1206" i="1"/>
  <c r="Q1206" i="1"/>
  <c r="J1206" i="1"/>
  <c r="R1206" i="1"/>
  <c r="K1206" i="1"/>
  <c r="L1206" i="1"/>
  <c r="A1196" i="1"/>
  <c r="B1196" i="1"/>
  <c r="O1196" i="1"/>
  <c r="J1196" i="1"/>
  <c r="R1196" i="1"/>
  <c r="P1196" i="1"/>
  <c r="Q1196" i="1"/>
  <c r="K1196" i="1"/>
  <c r="L1196" i="1"/>
  <c r="M1196" i="1"/>
  <c r="N1196" i="1"/>
  <c r="A1186" i="1"/>
  <c r="B1186" i="1"/>
  <c r="Q1186" i="1"/>
  <c r="L1186" i="1"/>
  <c r="J1186" i="1"/>
  <c r="R1186" i="1"/>
  <c r="K1186" i="1"/>
  <c r="M1186" i="1"/>
  <c r="N1186" i="1"/>
  <c r="O1186" i="1"/>
  <c r="P1186" i="1"/>
  <c r="A1076" i="1"/>
  <c r="B1076" i="1"/>
  <c r="M1076" i="1"/>
  <c r="N1076" i="1"/>
  <c r="O1076" i="1"/>
  <c r="P1076" i="1"/>
  <c r="Q1076" i="1"/>
  <c r="J1076" i="1"/>
  <c r="R1076" i="1"/>
  <c r="K1076" i="1"/>
  <c r="L1076" i="1"/>
  <c r="A297" i="1"/>
  <c r="B297" i="1"/>
  <c r="M297" i="1"/>
  <c r="L297" i="1"/>
  <c r="N297" i="1"/>
  <c r="O297" i="1"/>
  <c r="P297" i="1"/>
  <c r="Q297" i="1"/>
  <c r="R297" i="1"/>
  <c r="J297" i="1"/>
  <c r="K297" i="1"/>
  <c r="A719" i="1"/>
  <c r="B719" i="1"/>
  <c r="K719" i="1"/>
  <c r="L719" i="1"/>
  <c r="N719" i="1"/>
  <c r="O719" i="1"/>
  <c r="P719" i="1"/>
  <c r="Q719" i="1"/>
  <c r="R719" i="1"/>
  <c r="J719" i="1"/>
  <c r="M719" i="1"/>
  <c r="A1148" i="1"/>
  <c r="B1148" i="1"/>
  <c r="O1148" i="1"/>
  <c r="P1148" i="1"/>
  <c r="Q1148" i="1"/>
  <c r="J1148" i="1"/>
  <c r="R1148" i="1"/>
  <c r="K1148" i="1"/>
  <c r="L1148" i="1"/>
  <c r="M1148" i="1"/>
  <c r="N1148" i="1"/>
  <c r="A289" i="1"/>
  <c r="B289" i="1"/>
  <c r="L289" i="1"/>
  <c r="M289" i="1"/>
  <c r="N289" i="1"/>
  <c r="O289" i="1"/>
  <c r="P289" i="1"/>
  <c r="Q289" i="1"/>
  <c r="R289" i="1"/>
  <c r="J289" i="1"/>
  <c r="K289" i="1"/>
  <c r="A85" i="1"/>
  <c r="B85" i="1"/>
  <c r="K85" i="1"/>
  <c r="L85" i="1"/>
  <c r="M85" i="1"/>
  <c r="N85" i="1"/>
  <c r="O85" i="1"/>
  <c r="Q85" i="1"/>
  <c r="J85" i="1"/>
  <c r="P85" i="1"/>
  <c r="R85" i="1"/>
  <c r="A983" i="1"/>
  <c r="B983" i="1"/>
  <c r="J983" i="1"/>
  <c r="R983" i="1"/>
  <c r="K983" i="1"/>
  <c r="L983" i="1"/>
  <c r="M983" i="1"/>
  <c r="N983" i="1"/>
  <c r="O983" i="1"/>
  <c r="P983" i="1"/>
  <c r="Q983" i="1"/>
  <c r="A1062" i="1"/>
  <c r="B1062" i="1"/>
  <c r="K1062" i="1"/>
  <c r="L1062" i="1"/>
  <c r="M1062" i="1"/>
  <c r="N1062" i="1"/>
  <c r="O1062" i="1"/>
  <c r="P1062" i="1"/>
  <c r="Q1062" i="1"/>
  <c r="J1062" i="1"/>
  <c r="R1062" i="1"/>
  <c r="A1125" i="1"/>
  <c r="B1125" i="1"/>
  <c r="M1125" i="1"/>
  <c r="N1125" i="1"/>
  <c r="P1125" i="1"/>
  <c r="J1125" i="1"/>
  <c r="R1125" i="1"/>
  <c r="K1125" i="1"/>
  <c r="L1125" i="1"/>
  <c r="O1125" i="1"/>
  <c r="Q1125"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35" i="1"/>
  <c r="B535" i="1"/>
  <c r="J535" i="1"/>
  <c r="R535" i="1"/>
  <c r="L535" i="1"/>
  <c r="M535" i="1"/>
  <c r="N535" i="1"/>
  <c r="O535" i="1"/>
  <c r="Q535" i="1"/>
  <c r="P535" i="1"/>
  <c r="K535" i="1"/>
  <c r="A479" i="1"/>
  <c r="B479" i="1"/>
  <c r="Q479" i="1"/>
  <c r="N479" i="1"/>
  <c r="O479" i="1"/>
  <c r="P479" i="1"/>
  <c r="R479" i="1"/>
  <c r="J479" i="1"/>
  <c r="K479" i="1"/>
  <c r="M479" i="1"/>
  <c r="L479" i="1"/>
  <c r="A1046" i="1"/>
  <c r="B1046" i="1"/>
  <c r="K1046" i="1"/>
  <c r="L1046" i="1"/>
  <c r="M1046" i="1"/>
  <c r="N1046" i="1"/>
  <c r="O1046" i="1"/>
  <c r="P1046" i="1"/>
  <c r="Q1046" i="1"/>
  <c r="J1046" i="1"/>
  <c r="R1046"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0" i="1"/>
  <c r="B1210" i="1"/>
  <c r="Q1210" i="1"/>
  <c r="J1210" i="1"/>
  <c r="R1210" i="1"/>
  <c r="K1210" i="1"/>
  <c r="L1210" i="1"/>
  <c r="M1210" i="1"/>
  <c r="N1210" i="1"/>
  <c r="O1210" i="1"/>
  <c r="P1210" i="1"/>
  <c r="A1200" i="1"/>
  <c r="B1200" i="1"/>
  <c r="K1200" i="1"/>
  <c r="L1200" i="1"/>
  <c r="M1200" i="1"/>
  <c r="N1200" i="1"/>
  <c r="O1200" i="1"/>
  <c r="P1200" i="1"/>
  <c r="Q1200" i="1"/>
  <c r="J1200" i="1"/>
  <c r="R1200" i="1"/>
  <c r="A1063" i="1"/>
  <c r="B1063" i="1"/>
  <c r="J1063" i="1"/>
  <c r="R1063" i="1"/>
  <c r="K1063" i="1"/>
  <c r="L1063" i="1"/>
  <c r="M1063" i="1"/>
  <c r="N1063" i="1"/>
  <c r="O1063" i="1"/>
  <c r="P1063" i="1"/>
  <c r="Q1063" i="1"/>
  <c r="A143" i="1"/>
  <c r="B143" i="1"/>
  <c r="J143" i="1"/>
  <c r="R143" i="1"/>
  <c r="K143" i="1"/>
  <c r="L143" i="1"/>
  <c r="M143" i="1"/>
  <c r="N143" i="1"/>
  <c r="O143" i="1"/>
  <c r="P143" i="1"/>
  <c r="Q143" i="1"/>
  <c r="A225" i="1"/>
  <c r="B225" i="1"/>
  <c r="O225" i="1"/>
  <c r="P225" i="1"/>
  <c r="Q225" i="1"/>
  <c r="J225" i="1"/>
  <c r="R225" i="1"/>
  <c r="K225" i="1"/>
  <c r="L225" i="1"/>
  <c r="M225" i="1"/>
  <c r="N225" i="1"/>
  <c r="A715" i="1"/>
  <c r="B715" i="1"/>
  <c r="O715" i="1"/>
  <c r="P715" i="1"/>
  <c r="R715" i="1"/>
  <c r="J715" i="1"/>
  <c r="K715" i="1"/>
  <c r="L715" i="1"/>
  <c r="M715" i="1"/>
  <c r="N715" i="1"/>
  <c r="Q715" i="1"/>
  <c r="A1013" i="1"/>
  <c r="B1013" i="1"/>
  <c r="L1013" i="1"/>
  <c r="M1013" i="1"/>
  <c r="N1013" i="1"/>
  <c r="O1013" i="1"/>
  <c r="P1013" i="1"/>
  <c r="Q1013" i="1"/>
  <c r="J1013" i="1"/>
  <c r="R1013" i="1"/>
  <c r="K1013" i="1"/>
  <c r="A1005" i="1"/>
  <c r="B1005" i="1"/>
  <c r="L1005" i="1"/>
  <c r="M1005" i="1"/>
  <c r="N1005" i="1"/>
  <c r="O1005" i="1"/>
  <c r="P1005" i="1"/>
  <c r="Q1005" i="1"/>
  <c r="J1005" i="1"/>
  <c r="R1005" i="1"/>
  <c r="K1005" i="1"/>
  <c r="A1080" i="1"/>
  <c r="B1080" i="1"/>
  <c r="Q1080" i="1"/>
  <c r="J1080" i="1"/>
  <c r="R1080" i="1"/>
  <c r="K1080" i="1"/>
  <c r="L1080" i="1"/>
  <c r="M1080" i="1"/>
  <c r="N1080" i="1"/>
  <c r="O1080" i="1"/>
  <c r="P1080" i="1"/>
  <c r="A1092" i="1"/>
  <c r="B1092" i="1"/>
  <c r="M1092" i="1"/>
  <c r="N1092" i="1"/>
  <c r="O1092" i="1"/>
  <c r="P1092" i="1"/>
  <c r="Q1092" i="1"/>
  <c r="J1092" i="1"/>
  <c r="R1092" i="1"/>
  <c r="K1092" i="1"/>
  <c r="L1092" i="1"/>
  <c r="A1126" i="1"/>
  <c r="B1126" i="1"/>
  <c r="L1126" i="1"/>
  <c r="M1126" i="1"/>
  <c r="O1126" i="1"/>
  <c r="Q1126" i="1"/>
  <c r="N1126" i="1"/>
  <c r="P1126" i="1"/>
  <c r="R1126" i="1"/>
  <c r="J1126" i="1"/>
  <c r="K1126" i="1"/>
  <c r="B1131" i="1"/>
  <c r="A1131" i="1"/>
  <c r="L1131" i="1"/>
  <c r="M1131" i="1"/>
  <c r="N1131" i="1"/>
  <c r="O1131" i="1"/>
  <c r="P1131" i="1"/>
  <c r="Q1131" i="1"/>
  <c r="R1131" i="1"/>
  <c r="J1131" i="1"/>
  <c r="K1131" i="1"/>
  <c r="B1143" i="1"/>
  <c r="A1143" i="1"/>
  <c r="L1143" i="1"/>
  <c r="M1143" i="1"/>
  <c r="N1143" i="1"/>
  <c r="O1143" i="1"/>
  <c r="P1143" i="1"/>
  <c r="Q1143" i="1"/>
  <c r="J1143" i="1"/>
  <c r="R1143" i="1"/>
  <c r="K1143" i="1"/>
  <c r="A1169" i="1"/>
  <c r="B1169" i="1"/>
  <c r="J1169" i="1"/>
  <c r="R1169" i="1"/>
  <c r="K1169" i="1"/>
  <c r="L1169" i="1"/>
  <c r="M1169" i="1"/>
  <c r="N1169" i="1"/>
  <c r="O1169" i="1"/>
  <c r="P1169" i="1"/>
  <c r="Q116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97" i="1"/>
  <c r="B997" i="1"/>
  <c r="L997" i="1"/>
  <c r="M997" i="1"/>
  <c r="N997" i="1"/>
  <c r="O997" i="1"/>
  <c r="P997" i="1"/>
  <c r="Q997" i="1"/>
  <c r="J997" i="1"/>
  <c r="R997" i="1"/>
  <c r="K997"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0" i="1"/>
  <c r="B460" i="1"/>
  <c r="L460" i="1"/>
  <c r="Q460" i="1"/>
  <c r="O460" i="1"/>
  <c r="P460" i="1"/>
  <c r="R460" i="1"/>
  <c r="J460" i="1"/>
  <c r="K460" i="1"/>
  <c r="N460" i="1"/>
  <c r="M460"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67" i="1"/>
  <c r="B1067" i="1"/>
  <c r="N1067" i="1"/>
  <c r="O1067" i="1"/>
  <c r="P1067" i="1"/>
  <c r="Q1067" i="1"/>
  <c r="J1067" i="1"/>
  <c r="R1067" i="1"/>
  <c r="K1067" i="1"/>
  <c r="L1067" i="1"/>
  <c r="M1067" i="1"/>
  <c r="A978" i="1"/>
  <c r="B978" i="1"/>
  <c r="L978" i="1"/>
  <c r="P978" i="1"/>
  <c r="N978" i="1"/>
  <c r="O978" i="1"/>
  <c r="Q978" i="1"/>
  <c r="R978" i="1"/>
  <c r="J978" i="1"/>
  <c r="K978" i="1"/>
  <c r="M978" i="1"/>
  <c r="A104" i="1"/>
  <c r="B104" i="1"/>
  <c r="Q104" i="1"/>
  <c r="J104" i="1"/>
  <c r="R104" i="1"/>
  <c r="L104" i="1"/>
  <c r="N104" i="1"/>
  <c r="K104" i="1"/>
  <c r="M104" i="1"/>
  <c r="O104" i="1"/>
  <c r="P104" i="1"/>
  <c r="A112" i="1"/>
  <c r="B112" i="1"/>
  <c r="Q112" i="1"/>
  <c r="J112" i="1"/>
  <c r="R112" i="1"/>
  <c r="L112" i="1"/>
  <c r="N112" i="1"/>
  <c r="P112" i="1"/>
  <c r="K112" i="1"/>
  <c r="M112" i="1"/>
  <c r="O112" i="1"/>
  <c r="A534" i="1"/>
  <c r="B534" i="1"/>
  <c r="K534" i="1"/>
  <c r="M534" i="1"/>
  <c r="N534" i="1"/>
  <c r="O534" i="1"/>
  <c r="P534" i="1"/>
  <c r="J534" i="1"/>
  <c r="R534" i="1"/>
  <c r="L534" i="1"/>
  <c r="Q534" i="1"/>
  <c r="A526" i="1"/>
  <c r="B526" i="1"/>
  <c r="K526" i="1"/>
  <c r="M526" i="1"/>
  <c r="N526" i="1"/>
  <c r="O526" i="1"/>
  <c r="P526" i="1"/>
  <c r="J526" i="1"/>
  <c r="R526" i="1"/>
  <c r="L526" i="1"/>
  <c r="Q526" i="1"/>
  <c r="A518" i="1"/>
  <c r="B518" i="1"/>
  <c r="K518" i="1"/>
  <c r="M518" i="1"/>
  <c r="N518" i="1"/>
  <c r="O518" i="1"/>
  <c r="P518" i="1"/>
  <c r="J518" i="1"/>
  <c r="R518" i="1"/>
  <c r="L518" i="1"/>
  <c r="Q518" i="1"/>
  <c r="A510" i="1"/>
  <c r="B510" i="1"/>
  <c r="K510" i="1"/>
  <c r="M510" i="1"/>
  <c r="N510" i="1"/>
  <c r="O510" i="1"/>
  <c r="P510" i="1"/>
  <c r="J510" i="1"/>
  <c r="R510" i="1"/>
  <c r="Q510" i="1"/>
  <c r="L510" i="1"/>
  <c r="A502" i="1"/>
  <c r="B502" i="1"/>
  <c r="K502" i="1"/>
  <c r="L502" i="1"/>
  <c r="M502" i="1"/>
  <c r="N502" i="1"/>
  <c r="O502" i="1"/>
  <c r="P502" i="1"/>
  <c r="J502" i="1"/>
  <c r="R502" i="1"/>
  <c r="Q502" i="1"/>
  <c r="A494" i="1"/>
  <c r="B494" i="1"/>
  <c r="K494" i="1"/>
  <c r="L494" i="1"/>
  <c r="M494" i="1"/>
  <c r="N494" i="1"/>
  <c r="O494" i="1"/>
  <c r="P494" i="1"/>
  <c r="J494" i="1"/>
  <c r="R494" i="1"/>
  <c r="Q494" i="1"/>
  <c r="A486" i="1"/>
  <c r="B486" i="1"/>
  <c r="J486" i="1"/>
  <c r="R486" i="1"/>
  <c r="O486" i="1"/>
  <c r="P486" i="1"/>
  <c r="Q486" i="1"/>
  <c r="K486" i="1"/>
  <c r="L486" i="1"/>
  <c r="N486" i="1"/>
  <c r="M486" i="1"/>
  <c r="A478" i="1"/>
  <c r="B478" i="1"/>
  <c r="J478" i="1"/>
  <c r="R478" i="1"/>
  <c r="O478" i="1"/>
  <c r="M478" i="1"/>
  <c r="N478" i="1"/>
  <c r="P478" i="1"/>
  <c r="Q478" i="1"/>
  <c r="L478" i="1"/>
  <c r="K478" i="1"/>
  <c r="A470" i="1"/>
  <c r="B470" i="1"/>
  <c r="J470" i="1"/>
  <c r="R470" i="1"/>
  <c r="O470" i="1"/>
  <c r="K470" i="1"/>
  <c r="L470" i="1"/>
  <c r="M470" i="1"/>
  <c r="N470" i="1"/>
  <c r="P470" i="1"/>
  <c r="Q470" i="1"/>
  <c r="A237" i="1"/>
  <c r="B237" i="1"/>
  <c r="K237" i="1"/>
  <c r="L237" i="1"/>
  <c r="M237" i="1"/>
  <c r="N237" i="1"/>
  <c r="O237" i="1"/>
  <c r="P237" i="1"/>
  <c r="Q237" i="1"/>
  <c r="J237" i="1"/>
  <c r="R237" i="1"/>
  <c r="B314" i="1"/>
  <c r="A314" i="1"/>
  <c r="O314" i="1"/>
  <c r="P314" i="1"/>
  <c r="Q314" i="1"/>
  <c r="J314" i="1"/>
  <c r="R314" i="1"/>
  <c r="K314" i="1"/>
  <c r="L314" i="1"/>
  <c r="M314" i="1"/>
  <c r="N314" i="1"/>
  <c r="A1047" i="1"/>
  <c r="B1047" i="1"/>
  <c r="J1047" i="1"/>
  <c r="R1047" i="1"/>
  <c r="K1047" i="1"/>
  <c r="L1047" i="1"/>
  <c r="M1047" i="1"/>
  <c r="N1047" i="1"/>
  <c r="O1047" i="1"/>
  <c r="P1047" i="1"/>
  <c r="Q1047" i="1"/>
  <c r="A969" i="1"/>
  <c r="B969" i="1"/>
  <c r="J969" i="1"/>
  <c r="R969" i="1"/>
  <c r="L969" i="1"/>
  <c r="M969" i="1"/>
  <c r="N969" i="1"/>
  <c r="P969" i="1"/>
  <c r="K969" i="1"/>
  <c r="O969" i="1"/>
  <c r="Q969" i="1"/>
  <c r="B330" i="1"/>
  <c r="A330" i="1"/>
  <c r="O330" i="1"/>
  <c r="P330" i="1"/>
  <c r="Q330" i="1"/>
  <c r="J330" i="1"/>
  <c r="R330" i="1"/>
  <c r="K330" i="1"/>
  <c r="L330" i="1"/>
  <c r="M330" i="1"/>
  <c r="N330" i="1"/>
  <c r="A1121" i="1"/>
  <c r="B1121" i="1"/>
  <c r="Q1121" i="1"/>
  <c r="J1121" i="1"/>
  <c r="R1121" i="1"/>
  <c r="K1121" i="1"/>
  <c r="L1121" i="1"/>
  <c r="M1121" i="1"/>
  <c r="N1121" i="1"/>
  <c r="O1121" i="1"/>
  <c r="P1121" i="1"/>
  <c r="A213" i="1"/>
  <c r="B213" i="1"/>
  <c r="K213" i="1"/>
  <c r="L213" i="1"/>
  <c r="M213" i="1"/>
  <c r="N213" i="1"/>
  <c r="O213" i="1"/>
  <c r="P213" i="1"/>
  <c r="Q213" i="1"/>
  <c r="J213" i="1"/>
  <c r="R213" i="1"/>
  <c r="A221" i="1"/>
  <c r="B221" i="1"/>
  <c r="K221" i="1"/>
  <c r="L221" i="1"/>
  <c r="M221" i="1"/>
  <c r="N221" i="1"/>
  <c r="O221" i="1"/>
  <c r="P221" i="1"/>
  <c r="Q221" i="1"/>
  <c r="R221" i="1"/>
  <c r="J221" i="1"/>
  <c r="A1213" i="1"/>
  <c r="B1213" i="1"/>
  <c r="N1213" i="1"/>
  <c r="O1213" i="1"/>
  <c r="P1213" i="1"/>
  <c r="Q1213" i="1"/>
  <c r="J1213" i="1"/>
  <c r="R1213" i="1"/>
  <c r="K1213" i="1"/>
  <c r="L1213" i="1"/>
  <c r="M1213" i="1"/>
  <c r="A1203" i="1"/>
  <c r="B1203" i="1"/>
  <c r="P1203" i="1"/>
  <c r="Q1203" i="1"/>
  <c r="J1203" i="1"/>
  <c r="R1203" i="1"/>
  <c r="K1203" i="1"/>
  <c r="L1203" i="1"/>
  <c r="M1203" i="1"/>
  <c r="N1203" i="1"/>
  <c r="O1203" i="1"/>
  <c r="A1193" i="1"/>
  <c r="B1193" i="1"/>
  <c r="J1193" i="1"/>
  <c r="R1193" i="1"/>
  <c r="M1193" i="1"/>
  <c r="K1193" i="1"/>
  <c r="L1193" i="1"/>
  <c r="N1193" i="1"/>
  <c r="O1193" i="1"/>
  <c r="P1193" i="1"/>
  <c r="Q1193" i="1"/>
  <c r="B1183" i="1"/>
  <c r="A1183" i="1"/>
  <c r="L1183" i="1"/>
  <c r="M1183" i="1"/>
  <c r="N1183" i="1"/>
  <c r="O1183" i="1"/>
  <c r="P1183" i="1"/>
  <c r="Q1183" i="1"/>
  <c r="J1183" i="1"/>
  <c r="R1183" i="1"/>
  <c r="K118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<sst xmlns="http://schemas.openxmlformats.org/spreadsheetml/2006/main" count="14931" uniqueCount="3540">
  <si>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</si>
  <si>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</si>
  <si>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</si>
  <si>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</si>
  <si>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</si>
  <si>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</si>
  <si>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</si>
  <si>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</si>
  <si>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</si>
  <si>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</si>
  <si>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</si>
  <si>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</si>
  <si>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</si>
  <si>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</si>
  <si>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</si>
  <si>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</si>
  <si>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</si>
  <si>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</si>
  <si>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</si>
  <si>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</si>
  <si>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</si>
  <si>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</si>
  <si>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</si>
  <si>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</si>
  <si>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</si>
  <si>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</si>
  <si>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</si>
  <si>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</si>
  <si>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</si>
  <si>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</si>
  <si>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</si>
  <si>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</si>
  <si>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</si>
  <si>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</si>
  <si>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</si>
  <si>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</si>
  <si>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</si>
  <si>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</si>
  <si>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</si>
  <si>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</si>
  <si>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</si>
  <si>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</si>
  <si>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</si>
  <si>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</si>
  <si>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</si>
  <si>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</si>
  <si>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</si>
  <si>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</si>
  <si>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</si>
  <si>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</si>
  <si>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</si>
  <si>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</si>
  <si>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</si>
  <si>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</si>
  <si>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</si>
  <si>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</si>
  <si>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</si>
  <si>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</si>
  <si>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</si>
  <si>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</si>
  <si>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</si>
  <si>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</si>
  <si>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</si>
  <si>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</si>
  <si>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</si>
  <si>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</si>
  <si>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</si>
  <si>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</si>
  <si>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</si>
  <si>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</si>
  <si>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</si>
  <si>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</si>
  <si>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</si>
  <si>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</si>
  <si>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</si>
  <si>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</si>
  <si>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</si>
  <si>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</si>
  <si>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</si>
  <si>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</si>
  <si>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</si>
  <si>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</si>
  <si>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</si>
  <si>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</si>
  <si>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</si>
  <si>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</si>
  <si>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</si>
  <si>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</si>
  <si>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</si>
  <si>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</si>
  <si>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</si>
  <si>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</si>
  <si>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</si>
  <si>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</si>
  <si>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</si>
  <si>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</si>
  <si>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</si>
  <si>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</si>
  <si>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</si>
  <si>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</si>
  <si>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</si>
  <si>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</si>
  <si>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</si>
  <si>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</si>
  <si>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</si>
  <si>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</si>
  <si>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</si>
  <si>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</si>
  <si>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</si>
  <si>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</si>
  <si>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</si>
  <si>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</si>
  <si>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</si>
  <si>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</si>
  <si>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</si>
  <si>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</si>
  <si>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</si>
  <si>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</si>
  <si>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</si>
  <si>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</si>
  <si>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</si>
  <si>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</si>
  <si>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</si>
  <si>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</si>
  <si>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</si>
  <si>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</si>
  <si>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</si>
  <si>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</si>
  <si>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</si>
  <si>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</si>
  <si>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</si>
  <si>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</si>
  <si>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</si>
  <si>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</si>
  <si>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</si>
  <si>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</si>
  <si>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</si>
  <si>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</si>
  <si>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</si>
  <si>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</si>
  <si>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</si>
  <si>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</si>
  <si>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</si>
  <si>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</si>
  <si>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</si>
  <si>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</si>
  <si>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</si>
  <si>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</si>
  <si>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</si>
  <si>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</si>
  <si>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</si>
  <si>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</si>
  <si>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</si>
  <si>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</si>
  <si>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</si>
  <si>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</si>
  <si>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</si>
  <si>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</si>
  <si>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</si>
  <si>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</si>
  <si>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</si>
  <si>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</si>
  <si>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</si>
  <si>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</si>
  <si>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</si>
  <si>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</si>
  <si>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</si>
  <si>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</si>
  <si>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</si>
  <si>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</si>
  <si>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</si>
  <si>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</si>
  <si>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</si>
  <si>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</si>
  <si>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</si>
  <si>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</si>
  <si>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</si>
  <si>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</si>
  <si>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</si>
  <si>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</si>
  <si>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</si>
  <si>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</si>
  <si>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</si>
  <si>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</si>
  <si>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</si>
  <si>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</si>
  <si>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</si>
  <si>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</si>
  <si>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</si>
  <si>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</si>
  <si>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</si>
  <si>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</si>
  <si>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</si>
  <si>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</si>
  <si>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</si>
  <si>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</si>
  <si>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</si>
  <si>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</si>
  <si>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</si>
  <si>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</si>
  <si>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</si>
  <si>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</si>
  <si>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</si>
  <si>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</si>
  <si>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</si>
  <si>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</si>
  <si>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</si>
  <si>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</si>
  <si>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</si>
  <si>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</si>
  <si>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</si>
  <si>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</si>
  <si>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</si>
  <si>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</si>
  <si>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</si>
  <si>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</si>
  <si>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</si>
  <si>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</si>
  <si>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</si>
  <si>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</si>
  <si>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</si>
  <si>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</si>
  <si>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</si>
  <si>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</si>
  <si>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</si>
  <si>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</si>
  <si>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</si>
  <si>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</si>
  <si>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</si>
  <si>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</si>
  <si>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</si>
  <si>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</si>
  <si>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</si>
  <si>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</si>
  <si>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</si>
  <si>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</si>
  <si>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</si>
  <si>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</si>
  <si>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</si>
  <si>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</si>
  <si>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</si>
  <si>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</si>
  <si>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</si>
  <si>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</si>
  <si>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</si>
  <si>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</si>
  <si>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</si>
  <si>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</si>
  <si>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</si>
  <si>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</si>
  <si>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</si>
  <si>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</si>
  <si>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</si>
  <si>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</si>
  <si>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</si>
  <si>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</si>
  <si>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</si>
  <si>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</si>
  <si>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</si>
  <si>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</si>
  <si>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</si>
  <si>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</si>
  <si>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</si>
  <si>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</si>
  <si>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</si>
  <si>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</si>
  <si>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</si>
  <si>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</si>
  <si>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</si>
  <si>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</si>
  <si>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</si>
  <si>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</si>
  <si>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</si>
  <si>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</si>
  <si>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</si>
  <si>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</si>
  <si>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</si>
  <si>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</si>
  <si>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</si>
  <si>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</si>
  <si>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</si>
  <si>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</si>
  <si>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</si>
  <si>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</si>
  <si>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</si>
  <si>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</si>
  <si>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</si>
  <si>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</si>
  <si>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</si>
  <si>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</si>
  <si>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</si>
  <si>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</si>
  <si>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</si>
  <si>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</si>
  <si>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</si>
  <si>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</si>
  <si>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</si>
  <si>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</si>
  <si>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</si>
  <si>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</si>
  <si>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</si>
  <si>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</si>
  <si>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</si>
  <si>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</si>
  <si>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</si>
  <si>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</si>
  <si>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</si>
  <si>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</si>
  <si>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</si>
  <si>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</si>
  <si>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</si>
  <si>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</si>
  <si>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</si>
  <si>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</si>
  <si>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</si>
  <si>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</si>
  <si>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</si>
  <si>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</si>
  <si>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</si>
  <si>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</si>
  <si>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</si>
  <si>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</si>
  <si>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</si>
  <si>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</si>
  <si>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</si>
  <si>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</si>
  <si>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</si>
  <si>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</si>
  <si>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</si>
  <si>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</si>
  <si>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</si>
  <si>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</si>
  <si>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</si>
  <si>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</si>
  <si>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</si>
  <si>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</si>
  <si>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</si>
  <si>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</si>
  <si>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</si>
  <si>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</si>
  <si>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</si>
  <si>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</si>
  <si>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</si>
  <si>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</si>
  <si>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</si>
  <si>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</si>
  <si>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</si>
  <si>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</si>
  <si>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</si>
  <si>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</si>
  <si>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</si>
  <si>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</si>
  <si>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</si>
  <si>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</si>
  <si>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</si>
  <si>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</si>
  <si>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</si>
  <si>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</si>
  <si>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</si>
  <si>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</si>
  <si>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</si>
  <si>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</si>
  <si>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</si>
  <si>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</si>
  <si>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</si>
  <si>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</si>
  <si>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</si>
  <si>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</si>
  <si>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</si>
  <si>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</si>
  <si>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</si>
  <si>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</si>
  <si>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</si>
  <si>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</si>
  <si>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</si>
  <si>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</si>
  <si>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</si>
  <si>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</si>
  <si>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</si>
  <si>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</si>
  <si>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</si>
  <si>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</si>
  <si>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</si>
  <si>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</si>
  <si>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</si>
  <si>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</si>
  <si>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</si>
  <si>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</si>
  <si>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</si>
  <si>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</si>
  <si>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</si>
  <si>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</si>
  <si>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</si>
  <si>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</si>
  <si>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</si>
  <si>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</si>
  <si>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</si>
  <si>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</si>
  <si>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</si>
  <si>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</si>
  <si>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</si>
  <si>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</si>
  <si>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</si>
  <si>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</si>
  <si>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</si>
  <si>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</si>
  <si>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</si>
  <si>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</si>
  <si>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</si>
  <si>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</si>
  <si>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</si>
  <si>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</si>
  <si>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</si>
  <si>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</si>
  <si>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</si>
  <si>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</si>
  <si>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</si>
  <si>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</si>
  <si>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</si>
  <si>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</si>
  <si>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</si>
  <si>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</si>
  <si>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</si>
  <si>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</si>
  <si>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</si>
  <si>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</si>
  <si>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</si>
  <si>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</si>
  <si>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</si>
  <si>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</si>
  <si>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</si>
  <si>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</si>
  <si>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</si>
  <si>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</si>
  <si>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</si>
  <si>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</si>
  <si>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</si>
  <si>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</si>
  <si>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</si>
  <si>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</si>
  <si>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</si>
  <si>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</si>
  <si>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</si>
  <si>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</si>
  <si>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</si>
  <si>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</si>
  <si>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</si>
  <si>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</si>
  <si>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</si>
  <si>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</si>
  <si>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</si>
  <si>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</si>
  <si>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</si>
  <si>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</si>
  <si>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</si>
  <si>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</si>
  <si>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</si>
  <si>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</si>
  <si>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</si>
  <si>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</si>
  <si>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</si>
  <si>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</si>
  <si>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</si>
  <si>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</si>
  <si>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</si>
  <si>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</si>
  <si>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</si>
  <si>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</si>
  <si>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</si>
  <si>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</si>
  <si>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</si>
  <si>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</si>
  <si>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</si>
  <si>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</si>
  <si>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</si>
  <si>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</si>
  <si>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</si>
  <si>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</si>
  <si>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</si>
  <si>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</si>
  <si>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</si>
  <si>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</si>
  <si>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</si>
  <si>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</si>
  <si>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</si>
  <si>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</si>
  <si>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</si>
  <si>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</si>
  <si>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</si>
  <si>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</si>
  <si>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</si>
  <si>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</si>
  <si>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</si>
  <si>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</si>
  <si>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</si>
  <si>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</si>
  <si>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</si>
  <si>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</si>
  <si>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</si>
  <si>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</si>
  <si>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</si>
  <si>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</si>
  <si>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</si>
  <si>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</si>
  <si>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</si>
  <si>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</si>
  <si>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</si>
  <si>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</si>
  <si>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</si>
  <si>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</si>
  <si>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</si>
  <si>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</si>
  <si>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</si>
  <si>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</si>
  <si>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</si>
  <si>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</si>
  <si>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</si>
  <si>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</si>
  <si>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</si>
  <si>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</si>
  <si>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</si>
  <si>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</si>
  <si>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</si>
  <si>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</si>
  <si>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</si>
  <si>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</si>
  <si>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</si>
  <si>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</si>
  <si>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</si>
  <si>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</si>
  <si>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</si>
  <si>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</si>
  <si>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</si>
  <si>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</si>
  <si>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</si>
  <si>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</si>
  <si>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</si>
  <si>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</si>
  <si>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</si>
  <si>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</si>
  <si>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</si>
  <si>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</si>
  <si>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</si>
  <si>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</si>
  <si>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</si>
  <si>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</si>
  <si>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</si>
  <si>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</si>
  <si>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</si>
  <si>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</si>
  <si>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</si>
  <si>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</si>
  <si>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</si>
  <si>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</si>
  <si>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</si>
  <si>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</si>
  <si>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</si>
  <si>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</si>
  <si>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</si>
  <si>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</si>
  <si>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</si>
  <si>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</si>
  <si>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</si>
  <si>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</si>
  <si>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</si>
  <si>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</si>
  <si>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</si>
  <si>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</si>
  <si>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</si>
  <si>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</si>
  <si>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</si>
  <si>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</si>
  <si>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</si>
  <si>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</si>
  <si>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</si>
  <si>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</si>
  <si>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</si>
  <si>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</si>
  <si>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</si>
  <si>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</si>
  <si>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</si>
  <si>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</si>
  <si>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</si>
  <si>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</si>
  <si>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</si>
  <si>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</si>
  <si>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</si>
  <si>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</si>
  <si>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</si>
  <si>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</si>
  <si>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</si>
  <si>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</si>
  <si>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</si>
  <si>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</si>
  <si>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</si>
  <si>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</si>
  <si>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</si>
  <si>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</si>
  <si>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</si>
  <si>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</si>
  <si>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</si>
  <si>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</si>
  <si>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</si>
  <si>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</si>
  <si>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</si>
  <si>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</si>
  <si>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</si>
  <si>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</si>
  <si>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</si>
  <si>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</si>
  <si>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</si>
  <si>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</si>
  <si>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</si>
  <si>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</si>
  <si>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</si>
  <si>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</si>
  <si>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</si>
  <si>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</si>
  <si>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</si>
  <si>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</si>
  <si>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</si>
  <si>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</si>
  <si>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</si>
  <si>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</si>
  <si>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</si>
  <si>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</si>
  <si>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</si>
  <si>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</si>
  <si>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</si>
  <si>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</si>
  <si>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</si>
  <si>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</si>
  <si>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</si>
  <si>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</si>
  <si>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</si>
  <si>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</si>
  <si>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</si>
  <si>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</si>
  <si>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</si>
  <si>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</si>
  <si>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</si>
  <si>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</si>
  <si>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</si>
  <si>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</si>
  <si>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</si>
  <si>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</si>
  <si>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</si>
  <si>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</si>
  <si>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</si>
  <si>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</si>
  <si>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</si>
  <si>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</si>
  <si>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</si>
  <si>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</si>
  <si>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</si>
  <si>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</si>
  <si>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</si>
  <si>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</si>
  <si>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</si>
  <si>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</si>
  <si>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</si>
  <si>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</si>
  <si>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</si>
  <si>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</si>
  <si>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</si>
  <si>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</si>
  <si>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</si>
  <si>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</si>
  <si>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</si>
  <si>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</si>
  <si>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</si>
  <si>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</si>
  <si>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</si>
  <si>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</si>
  <si>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</si>
  <si>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</si>
  <si>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</si>
  <si>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</si>
  <si>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</si>
  <si>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</si>
  <si>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</si>
  <si>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</si>
  <si>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</si>
  <si>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</si>
  <si>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</si>
  <si>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</si>
  <si>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</si>
  <si>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</si>
  <si>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</si>
  <si>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</si>
  <si>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</si>
  <si>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</si>
  <si>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</si>
  <si>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</si>
  <si>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</si>
  <si>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</si>
  <si>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</si>
  <si>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</si>
  <si>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</si>
  <si>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</si>
  <si>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</si>
  <si>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</si>
  <si>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</si>
  <si>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</si>
  <si>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</si>
  <si>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</si>
  <si>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</si>
  <si>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</si>
  <si>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</si>
  <si>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</si>
  <si>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</si>
  <si>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</si>
  <si>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</si>
  <si>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</si>
  <si>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</si>
  <si>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</si>
  <si>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</si>
  <si>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</si>
  <si>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</si>
  <si>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</si>
  <si>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</si>
  <si>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</si>
  <si>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</si>
  <si>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</si>
  <si>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</si>
  <si>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</si>
  <si>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</si>
  <si>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</si>
  <si>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</si>
  <si>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</si>
  <si>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</si>
  <si>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</si>
  <si>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</si>
  <si>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</si>
  <si>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</si>
  <si>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</si>
  <si>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</si>
  <si>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</si>
  <si>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</si>
  <si>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</si>
  <si>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</si>
  <si>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</si>
  <si>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</si>
  <si>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</si>
  <si>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</si>
  <si>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</si>
  <si>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</si>
  <si>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</si>
  <si>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</si>
  <si>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</si>
  <si>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</si>
  <si>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</si>
  <si>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</si>
  <si>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</si>
  <si>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</si>
  <si>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</si>
  <si>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</si>
  <si>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</si>
  <si>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</si>
  <si>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</si>
  <si>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</si>
  <si>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</si>
  <si>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</si>
  <si>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</si>
  <si>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</si>
  <si>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</si>
  <si>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</si>
  <si>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</si>
  <si>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</si>
  <si>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</si>
  <si>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</si>
  <si>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</si>
  <si>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</si>
  <si>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</si>
  <si>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</si>
  <si>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</si>
  <si>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</si>
  <si>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</si>
  <si>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</si>
  <si>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</si>
  <si>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</si>
  <si>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</si>
  <si>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</si>
  <si>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</si>
  <si>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</si>
  <si>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</si>
  <si>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</si>
  <si>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</si>
  <si>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</si>
  <si>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</si>
  <si>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</si>
  <si>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</si>
  <si>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</si>
  <si>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</si>
  <si>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</si>
  <si>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</si>
  <si>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</si>
  <si>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</si>
  <si>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</si>
  <si>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</si>
  <si>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</si>
  <si>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</si>
  <si>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</si>
  <si>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</si>
  <si>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</si>
  <si>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</si>
  <si>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</si>
  <si>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</si>
  <si>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</si>
  <si>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</si>
  <si>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</si>
  <si>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</si>
  <si>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</si>
  <si>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</si>
  <si>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</si>
  <si>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</si>
  <si>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</si>
  <si>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</si>
  <si>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</si>
  <si>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</si>
  <si>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</si>
  <si>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</si>
  <si>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</si>
  <si>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</si>
  <si>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</si>
  <si>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</si>
  <si>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</si>
  <si>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</si>
  <si>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</si>
  <si>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</si>
  <si>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</si>
  <si>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</si>
  <si>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</si>
  <si>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</si>
  <si>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</si>
  <si>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</si>
  <si>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</si>
  <si>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</si>
  <si>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</si>
  <si>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</si>
  <si>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</si>
  <si>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</si>
  <si>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</si>
  <si>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</si>
  <si>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</si>
  <si>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</si>
  <si>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</si>
  <si>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</si>
  <si>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</si>
  <si>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</si>
  <si>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</si>
  <si>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</si>
  <si>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</si>
  <si>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</si>
  <si>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</si>
  <si>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</si>
  <si>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</si>
  <si>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</si>
  <si>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</si>
  <si>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</si>
  <si>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</si>
  <si>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</si>
  <si>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</si>
  <si>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</si>
  <si>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</si>
  <si>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</si>
  <si>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</si>
  <si>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</si>
  <si>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</si>
  <si>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</si>
  <si>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</si>
  <si>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</si>
  <si>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</si>
  <si>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</si>
  <si>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</si>
  <si>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</si>
  <si>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</si>
  <si>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</si>
  <si>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</si>
  <si>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</si>
  <si>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</si>
  <si>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</si>
  <si>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</si>
  <si>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</si>
  <si>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</si>
  <si>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</si>
  <si>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</si>
  <si>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</si>
  <si>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</si>
  <si>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</si>
  <si>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</si>
  <si>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</si>
  <si>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</si>
  <si>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</si>
  <si>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</si>
  <si>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</si>
  <si>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</si>
  <si>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</si>
  <si>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</si>
  <si>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</si>
  <si>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</si>
  <si>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</si>
  <si>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</si>
  <si>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</si>
  <si>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</si>
  <si>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</si>
  <si>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</si>
  <si>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</si>
  <si>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</si>
  <si>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</si>
  <si>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</si>
  <si>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</si>
  <si>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</si>
  <si>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</si>
  <si>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</si>
  <si>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</si>
  <si>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</si>
  <si>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</si>
  <si>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</si>
  <si>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</si>
  <si>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</si>
  <si>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</si>
  <si>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</si>
  <si>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</si>
  <si>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</si>
  <si>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</si>
  <si>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</si>
  <si>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</si>
  <si>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</si>
  <si>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</si>
  <si>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</si>
  <si>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</si>
  <si>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</si>
  <si>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</si>
  <si>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</si>
  <si>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</si>
  <si>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</si>
  <si>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</si>
  <si>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</si>
  <si>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</si>
  <si>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</si>
  <si>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</si>
  <si>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</si>
  <si>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</si>
  <si>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</si>
  <si>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</si>
  <si>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</si>
  <si>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</si>
  <si>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</si>
  <si>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</si>
  <si>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</si>
  <si>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</si>
  <si>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</si>
  <si>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</si>
  <si>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</si>
  <si>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</si>
  <si>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</si>
  <si>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</si>
  <si>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</si>
  <si>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</si>
  <si>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</si>
  <si>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</si>
  <si>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</si>
  <si>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</si>
  <si>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</si>
  <si>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</si>
  <si>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</si>
  <si>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</si>
  <si>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</si>
  <si>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</si>
  <si>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</si>
  <si>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</si>
  <si>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</si>
  <si>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</si>
  <si>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</si>
  <si>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</si>
  <si>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</si>
  <si>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</si>
  <si>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</si>
  <si>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</si>
  <si>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</si>
  <si>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</si>
  <si>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</si>
  <si>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</si>
  <si>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</si>
  <si>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</si>
  <si>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</si>
  <si>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</si>
  <si>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</si>
  <si>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</si>
  <si>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</si>
  <si>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</si>
  <si>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</si>
  <si>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</si>
  <si>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</si>
  <si>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</si>
  <si>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</si>
  <si>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</si>
  <si>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</si>
  <si>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</si>
  <si>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</si>
  <si>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</si>
  <si>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</si>
  <si>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</si>
  <si>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</si>
  <si>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</si>
  <si>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</si>
  <si>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</si>
  <si>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</si>
  <si>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</si>
  <si>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</si>
  <si>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</si>
  <si>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</si>
  <si>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</si>
  <si>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</si>
  <si>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</si>
  <si>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</si>
  <si>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</si>
  <si>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</si>
  <si>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</si>
  <si>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</si>
  <si>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</si>
  <si>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</si>
  <si>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</si>
  <si>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</si>
  <si>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</si>
  <si>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</si>
  <si>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</si>
  <si>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</si>
  <si>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</si>
  <si>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</si>
  <si>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</si>
  <si>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</si>
  <si>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</si>
  <si>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</si>
  <si>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</si>
  <si>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</si>
  <si>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</si>
  <si>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</si>
  <si>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</si>
  <si>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</si>
  <si>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</si>
  <si>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</si>
  <si>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</si>
  <si>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</si>
  <si>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</si>
  <si>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</si>
  <si>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</si>
  <si>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</si>
  <si>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</si>
  <si>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</si>
  <si>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</si>
  <si>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</si>
  <si>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</si>
  <si>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</si>
  <si>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</si>
  <si>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</si>
  <si>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</si>
  <si>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</si>
  <si>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</si>
  <si>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</si>
  <si>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</si>
  <si>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</si>
  <si>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</si>
  <si>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</si>
  <si>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</si>
  <si>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</si>
  <si>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</si>
  <si>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</si>
  <si>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</si>
  <si>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</si>
  <si>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</si>
  <si>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</si>
  <si>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</si>
  <si>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</si>
  <si>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</si>
  <si>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</si>
  <si>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</si>
  <si>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</si>
  <si>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</si>
  <si>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</si>
  <si>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</si>
  <si>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</si>
  <si>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</si>
  <si>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</si>
  <si>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</si>
  <si>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</si>
  <si>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</si>
  <si>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</si>
  <si>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</si>
  <si>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</si>
  <si>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</si>
  <si>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</si>
  <si>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</si>
  <si>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</si>
  <si>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</si>
  <si>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</si>
  <si>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</si>
  <si>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</si>
  <si>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</si>
  <si>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</si>
  <si>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</si>
  <si>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</si>
  <si>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</si>
  <si>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</si>
  <si>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</si>
  <si>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</si>
  <si>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</si>
  <si>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</si>
  <si>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</si>
  <si>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</si>
  <si>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</si>
  <si>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</si>
  <si>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</si>
  <si>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</si>
  <si>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</si>
  <si>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</si>
  <si>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</si>
  <si>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</si>
  <si>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</si>
  <si>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</si>
  <si>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</si>
  <si>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</si>
  <si>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</si>
  <si>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</si>
  <si>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</si>
  <si>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</si>
  <si>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</si>
  <si>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</si>
  <si>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</si>
  <si>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</si>
  <si>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</si>
  <si>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</si>
  <si>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</si>
  <si>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</si>
  <si>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</si>
  <si>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</si>
  <si>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</si>
  <si>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</si>
  <si>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</si>
  <si>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</si>
  <si>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</si>
  <si>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</si>
  <si>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</si>
  <si>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</si>
  <si>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</si>
  <si>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</si>
  <si>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</si>
  <si>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</si>
  <si>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</si>
  <si>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</si>
  <si>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</si>
  <si>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</si>
  <si>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</si>
  <si>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</si>
  <si>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</si>
  <si>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</si>
  <si>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</si>
  <si>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</si>
  <si>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</si>
  <si>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</si>
  <si>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</si>
  <si>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</si>
  <si>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</si>
  <si>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</si>
  <si>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</si>
  <si>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</si>
  <si>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</si>
  <si>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</si>
  <si>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</si>
  <si>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</si>
  <si>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</si>
  <si>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</si>
  <si>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</si>
  <si>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</si>
  <si>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</si>
  <si>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</si>
  <si>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</si>
  <si>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</si>
  <si>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</si>
  <si>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</si>
  <si>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</si>
  <si>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</si>
  <si>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</si>
  <si>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</si>
  <si>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</si>
  <si>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</si>
  <si>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</si>
  <si>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</si>
  <si>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</si>
  <si>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</si>
  <si>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</si>
  <si>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</si>
  <si>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</si>
  <si>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</si>
  <si>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</si>
  <si>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</si>
  <si>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</si>
  <si>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</si>
  <si>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</si>
  <si>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</si>
  <si>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</si>
  <si>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</si>
  <si>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</si>
  <si>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</si>
  <si>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</si>
  <si>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</si>
  <si>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</si>
  <si>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</si>
  <si>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</si>
  <si>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</si>
  <si>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</si>
  <si>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</si>
  <si>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</si>
  <si>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</si>
  <si>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</si>
  <si>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</si>
  <si>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</si>
  <si>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</si>
  <si>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</si>
  <si>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</si>
  <si>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</si>
  <si>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</si>
  <si>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</si>
  <si>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</si>
  <si>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</si>
  <si>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</si>
  <si>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</si>
  <si>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</si>
  <si>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</si>
  <si>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</si>
  <si>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</si>
  <si>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</si>
  <si>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</si>
  <si>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</si>
  <si>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</si>
  <si>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</si>
  <si>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</si>
  <si>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</si>
  <si>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</si>
  <si>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</si>
  <si>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</si>
  <si>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</si>
  <si>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</si>
  <si>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</si>
  <si>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</si>
  <si>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</si>
  <si>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</si>
  <si>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</si>
  <si>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</si>
  <si>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</si>
  <si>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</si>
  <si>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</si>
  <si>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</si>
  <si>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</si>
  <si>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</si>
  <si>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</si>
  <si>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</si>
  <si>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</si>
  <si>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</si>
  <si>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</si>
  <si>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</si>
  <si>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</si>
  <si>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</si>
  <si>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</si>
  <si>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</si>
  <si>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</si>
  <si>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</si>
  <si>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</si>
  <si>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</si>
  <si>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</si>
  <si>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</si>
  <si>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</si>
  <si>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</si>
  <si>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</si>
  <si>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</si>
  <si>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</si>
  <si>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</si>
  <si>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</si>
  <si>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</si>
  <si>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</si>
  <si>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</si>
  <si>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</si>
  <si>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</si>
  <si>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</si>
  <si>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</si>
  <si>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</si>
  <si>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</si>
  <si>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</si>
  <si>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</si>
  <si>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</si>
  <si>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</si>
  <si>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</si>
  <si>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</si>
  <si>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</si>
  <si>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</si>
  <si>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</si>
  <si>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</si>
  <si>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</si>
  <si>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</si>
  <si>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</si>
  <si>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</si>
  <si>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</si>
  <si>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</si>
  <si>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</si>
  <si>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</si>
  <si>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</si>
  <si>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</si>
  <si>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</si>
  <si>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</si>
  <si>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</si>
  <si>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</si>
  <si>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</si>
  <si>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</si>
  <si>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</si>
  <si>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</si>
  <si>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</si>
  <si>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</si>
  <si>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</si>
  <si>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</si>
  <si>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</si>
  <si>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</si>
  <si>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</si>
  <si>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</si>
  <si>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</si>
  <si>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</si>
  <si>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</si>
  <si>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</si>
  <si>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</si>
  <si>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</si>
  <si>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</si>
  <si>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</si>
  <si>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</si>
  <si>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</si>
  <si>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</si>
  <si>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</si>
  <si>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</si>
  <si>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</si>
  <si>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</si>
  <si>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</si>
  <si>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</si>
  <si>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</si>
  <si>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</si>
  <si>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</si>
  <si>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</si>
  <si>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</si>
  <si>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</si>
  <si>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</si>
  <si>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</si>
  <si>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</si>
  <si>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</si>
  <si>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</si>
  <si>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</si>
  <si>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</si>
  <si>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</si>
  <si>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</si>
  <si>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</si>
  <si>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</si>
  <si>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</si>
  <si>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</si>
  <si>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</si>
  <si>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</si>
  <si>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</si>
  <si>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</si>
  <si>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</si>
  <si>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</si>
  <si>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</si>
  <si>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</si>
  <si>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</si>
  <si>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</si>
  <si>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</si>
  <si>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</si>
  <si>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</si>
  <si>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</si>
  <si>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</si>
  <si>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</si>
  <si>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</si>
  <si>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</si>
  <si>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</si>
  <si>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</si>
  <si>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</si>
  <si>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</si>
  <si>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</si>
  <si>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</si>
  <si>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</si>
  <si>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</si>
  <si>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</si>
  <si>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</si>
  <si>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</si>
  <si>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</si>
  <si>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</si>
  <si>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</si>
  <si>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</si>
  <si>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</si>
  <si>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</si>
  <si>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</si>
  <si>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</si>
  <si>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</si>
  <si>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</si>
  <si>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</si>
  <si>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</si>
  <si>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</si>
  <si>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</si>
  <si>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</si>
  <si>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</si>
  <si>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</si>
  <si>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</si>
  <si>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</si>
  <si>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</si>
  <si>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</si>
  <si>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</si>
  <si>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</si>
  <si>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</si>
  <si>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</si>
  <si>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</si>
  <si>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</si>
  <si>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</si>
  <si>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</si>
  <si>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</si>
  <si>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</si>
  <si>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</si>
  <si>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</si>
  <si>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</si>
  <si>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</si>
  <si>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</si>
  <si>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</si>
  <si>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</si>
  <si>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</si>
  <si>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</si>
  <si>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</si>
  <si>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</si>
  <si>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</si>
  <si>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</si>
  <si>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</si>
  <si>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</si>
  <si>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</si>
  <si>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</si>
  <si>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</si>
  <si>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</si>
  <si>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</si>
  <si>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</si>
  <si>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</si>
  <si>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</si>
  <si>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</si>
  <si>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</si>
  <si>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</si>
  <si>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</si>
  <si>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</si>
  <si>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</si>
  <si>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</si>
  <si>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</si>
  <si>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</si>
  <si>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</si>
  <si>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</si>
  <si>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</si>
  <si>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</si>
  <si>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</si>
  <si>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</si>
  <si>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</si>
  <si>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</si>
  <si>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</si>
  <si>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</si>
  <si>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</si>
  <si>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</si>
  <si>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</si>
  <si>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</si>
  <si>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</si>
  <si>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</si>
  <si>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</si>
  <si>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</si>
  <si>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</si>
  <si>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</si>
  <si>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</si>
  <si>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</si>
  <si>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</si>
  <si>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</si>
  <si>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</si>
  <si>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</si>
  <si>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</si>
  <si>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</si>
  <si>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</si>
  <si>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</si>
  <si>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</si>
  <si>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</si>
  <si>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</si>
  <si>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</si>
  <si>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</si>
  <si>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</si>
  <si>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</si>
  <si>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</si>
  <si>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</si>
  <si>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</si>
  <si>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</si>
  <si>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</si>
  <si>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</si>
  <si>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</si>
  <si>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</si>
  <si>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</si>
  <si>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</si>
  <si>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</si>
  <si>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</si>
  <si>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</si>
  <si>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</si>
  <si>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</si>
  <si>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</si>
  <si>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</si>
  <si>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</si>
  <si>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</si>
  <si>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</si>
  <si>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</si>
  <si>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</si>
  <si>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</si>
  <si>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</si>
  <si>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</si>
  <si>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</si>
  <si>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</si>
  <si>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</si>
  <si>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</si>
  <si>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</si>
  <si>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</si>
  <si>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</si>
  <si>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</si>
  <si>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</si>
  <si>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</si>
  <si>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</si>
  <si>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</si>
  <si>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</si>
  <si>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</si>
  <si>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</si>
  <si>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</si>
  <si>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</si>
  <si>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</si>
  <si>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</si>
  <si>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</si>
  <si>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</si>
  <si>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</si>
  <si>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</si>
  <si>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</si>
  <si>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</si>
  <si>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</si>
  <si>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</si>
  <si>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</si>
  <si>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</si>
  <si>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</si>
  <si>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</si>
  <si>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</si>
  <si>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</si>
  <si>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</si>
  <si>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</si>
  <si>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</si>
  <si>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</si>
  <si>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</si>
  <si>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</si>
  <si>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</si>
  <si>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</si>
  <si>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</si>
  <si>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</si>
  <si>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</si>
  <si>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</si>
  <si>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</si>
  <si>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</si>
  <si>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</si>
  <si>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</si>
  <si>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</si>
  <si>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</si>
  <si>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</si>
  <si>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</si>
  <si>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</si>
  <si>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</si>
  <si>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</si>
  <si>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</si>
  <si>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</si>
  <si>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</si>
  <si>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</si>
  <si>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</si>
  <si>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</si>
  <si>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</si>
  <si>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</si>
  <si>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</si>
  <si>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</si>
  <si>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</si>
  <si>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</si>
  <si>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</si>
  <si>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</si>
  <si>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</si>
  <si>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</si>
  <si>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</si>
  <si>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</si>
  <si>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</si>
  <si>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</si>
  <si>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</si>
  <si>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</si>
  <si>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</si>
  <si>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</si>
  <si>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</si>
  <si>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</si>
  <si>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</si>
  <si>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</si>
  <si>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</si>
  <si>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</si>
  <si>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</si>
  <si>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</si>
  <si>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</si>
  <si>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</si>
  <si>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</si>
  <si>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</si>
  <si>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</si>
  <si>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</si>
  <si>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</si>
  <si>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</si>
  <si>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</si>
  <si>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</si>
  <si>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</si>
  <si>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</si>
  <si>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</si>
  <si>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</si>
  <si>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</si>
  <si>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</si>
  <si>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</si>
  <si>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</si>
  <si>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</si>
  <si>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</si>
  <si>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</si>
  <si>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</si>
  <si>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</si>
  <si>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</si>
  <si>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</si>
  <si>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</si>
  <si>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</si>
  <si>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</si>
  <si>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</si>
  <si>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</si>
  <si>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</si>
  <si>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</si>
  <si>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</si>
  <si>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</si>
  <si>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</si>
  <si>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</si>
  <si>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</si>
  <si>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</si>
  <si>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</si>
  <si>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</si>
  <si>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</si>
  <si>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</si>
  <si>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</si>
  <si>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</si>
  <si>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</si>
  <si>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</si>
  <si>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</si>
  <si>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</si>
  <si>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</si>
  <si>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</si>
  <si>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</si>
  <si>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</si>
  <si>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</si>
  <si>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</si>
  <si>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</si>
  <si>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</si>
  <si>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</si>
  <si>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</si>
  <si>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</si>
  <si>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</si>
  <si>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</si>
  <si>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</si>
  <si>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</si>
  <si>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</si>
  <si>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</si>
  <si>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</si>
  <si>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</si>
  <si>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</si>
  <si>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</si>
  <si>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</si>
  <si>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</si>
  <si>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</si>
  <si>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</si>
  <si>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</si>
  <si>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</si>
  <si>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</si>
  <si>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</si>
  <si>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</si>
  <si>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</si>
  <si>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</si>
  <si>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</si>
  <si>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</si>
  <si>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</si>
  <si>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</si>
  <si>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</si>
  <si>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</si>
  <si>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</si>
  <si>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</si>
  <si>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</si>
  <si>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</si>
  <si>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</si>
  <si>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</si>
  <si>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</si>
  <si>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</si>
  <si>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</si>
  <si>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</si>
  <si>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</si>
  <si>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</si>
  <si>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</si>
  <si>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</si>
  <si>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</si>
  <si>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</si>
  <si>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</si>
  <si>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</si>
  <si>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</si>
  <si>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</si>
  <si>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</si>
  <si>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</si>
  <si>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</si>
  <si>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</si>
  <si>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</si>
  <si>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</si>
  <si>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</si>
  <si>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</si>
  <si>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</si>
  <si>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</si>
  <si>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</si>
  <si>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</si>
  <si>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</si>
  <si>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</si>
  <si>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</si>
  <si>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</si>
  <si>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</si>
  <si>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</si>
  <si>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</si>
  <si>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</si>
  <si>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</si>
  <si>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</si>
  <si>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</si>
  <si>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</si>
  <si>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</si>
  <si>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</si>
  <si>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</si>
  <si>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</si>
  <si>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</si>
  <si>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</si>
  <si>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</si>
  <si>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</si>
  <si>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</si>
  <si>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</si>
  <si>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</si>
  <si>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</si>
  <si>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</si>
  <si>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</si>
  <si>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</si>
  <si>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</si>
  <si>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</si>
  <si>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</si>
  <si>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</si>
  <si>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</si>
  <si>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</si>
  <si>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</si>
  <si>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</si>
  <si>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</si>
  <si>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</si>
  <si>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</si>
  <si>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</si>
  <si>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</si>
  <si>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</si>
  <si>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</si>
  <si>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</si>
  <si>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</si>
  <si>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</si>
  <si>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</si>
  <si>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</si>
  <si>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</si>
  <si>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</si>
  <si>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</si>
  <si>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</si>
  <si>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</si>
  <si>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</si>
  <si>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</si>
  <si>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</si>
  <si>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</si>
  <si>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</si>
  <si>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</si>
  <si>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</si>
  <si>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</si>
  <si>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</si>
  <si>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</si>
  <si>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</si>
  <si>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</si>
  <si>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</si>
  <si>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</si>
  <si>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</si>
  <si>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</si>
  <si>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</si>
  <si>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</si>
  <si>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</si>
  <si>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</si>
  <si>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</si>
  <si>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</si>
  <si>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</si>
  <si>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</si>
  <si>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</si>
  <si>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</si>
  <si>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</si>
  <si>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</si>
  <si>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</si>
  <si>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</si>
  <si>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</si>
  <si>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</si>
  <si>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</si>
  <si>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</si>
  <si>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</si>
  <si>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</si>
  <si>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</si>
  <si>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</si>
  <si>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</si>
  <si>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</si>
  <si>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</si>
  <si>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</si>
  <si>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</si>
  <si>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</si>
  <si>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</si>
  <si>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</si>
  <si>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</si>
  <si>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</si>
  <si>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</si>
  <si>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</si>
  <si>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</si>
  <si>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</si>
  <si>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</si>
  <si>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</si>
  <si>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</si>
  <si>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</si>
  <si>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</si>
  <si>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</si>
  <si>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</si>
  <si>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</si>
  <si>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</si>
  <si>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</si>
  <si>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</si>
  <si>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</si>
  <si>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</si>
  <si>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</si>
  <si>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</si>
  <si>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</si>
  <si>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</si>
  <si>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</si>
  <si>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</si>
  <si>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</si>
  <si>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</si>
  <si>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</si>
  <si>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</si>
  <si>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</si>
  <si>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</si>
  <si>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</si>
  <si>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</si>
  <si>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</si>
  <si>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</si>
  <si>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</si>
  <si>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</si>
  <si>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</si>
  <si>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</si>
  <si>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</si>
  <si>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</si>
  <si>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</si>
  <si>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</si>
  <si>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</si>
  <si>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</si>
  <si>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</si>
  <si>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</si>
  <si>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</si>
  <si>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</si>
  <si>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</si>
  <si>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</si>
  <si>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</si>
  <si>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</si>
  <si>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</si>
  <si>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</si>
  <si>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</si>
  <si>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</si>
  <si>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</si>
  <si>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</si>
  <si>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</si>
  <si>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</si>
  <si>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</si>
  <si>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</si>
  <si>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</si>
  <si>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</si>
  <si>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</si>
  <si>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</si>
  <si>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</si>
  <si>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</si>
  <si>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</si>
  <si>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</si>
  <si>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</si>
  <si>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</si>
  <si>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</si>
  <si>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</si>
  <si>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</si>
  <si>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</si>
  <si>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</si>
  <si>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</si>
  <si>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</si>
  <si>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</si>
  <si>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</si>
  <si>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</si>
  <si>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</si>
  <si>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</si>
  <si>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</si>
  <si>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</si>
  <si>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</si>
  <si>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</si>
  <si>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</si>
  <si>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</si>
  <si>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</si>
  <si>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</si>
  <si>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</si>
  <si>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</si>
  <si>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</si>
  <si>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</si>
  <si>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</si>
  <si>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</si>
  <si>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</si>
  <si>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</si>
  <si>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</si>
  <si>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</si>
  <si>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</si>
  <si>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</si>
  <si>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</si>
  <si>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</si>
  <si>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</si>
  <si>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</si>
  <si>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</si>
  <si>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</si>
  <si>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</si>
  <si>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</si>
  <si>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</si>
  <si>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</si>
  <si>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</si>
  <si>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</si>
  <si>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</si>
  <si>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</si>
  <si>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</si>
  <si>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</si>
  <si>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</si>
  <si>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</si>
  <si>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</si>
  <si>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</si>
  <si>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</si>
  <si>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</si>
  <si>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</si>
  <si>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</si>
  <si>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</si>
  <si>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</si>
  <si>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</si>
  <si>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</si>
  <si>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</si>
  <si>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</si>
  <si>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</si>
  <si>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</si>
  <si>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</si>
  <si>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</si>
  <si>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</si>
  <si>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</si>
  <si>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</si>
  <si>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</si>
  <si>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</si>
  <si>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</si>
  <si>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</si>
  <si>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</si>
  <si>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</si>
  <si>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</si>
  <si>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</si>
  <si>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</si>
  <si>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</si>
  <si>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</si>
  <si>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</si>
  <si>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</si>
  <si>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</si>
  <si>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</si>
  <si>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</si>
  <si>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</si>
  <si>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</si>
  <si>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</si>
  <si>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</si>
  <si>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</si>
  <si>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</si>
  <si>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</si>
  <si>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</si>
  <si>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</si>
  <si>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</si>
  <si>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</si>
  <si>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</si>
  <si>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</si>
  <si>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</si>
  <si>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</si>
  <si>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</si>
  <si>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</si>
  <si>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</si>
  <si>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</si>
  <si>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</si>
  <si>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</si>
  <si>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</si>
  <si>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</si>
  <si>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</si>
  <si>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</si>
  <si>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</si>
  <si>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</si>
  <si>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</si>
  <si>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</si>
  <si>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</si>
  <si>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</si>
  <si>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</si>
  <si>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</si>
  <si>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</si>
  <si>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</si>
  <si>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</si>
  <si>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</si>
  <si>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</si>
  <si>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</si>
  <si>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</si>
  <si>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</si>
  <si>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</si>
  <si>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</si>
  <si>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</si>
  <si>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</si>
  <si>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</si>
  <si>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</si>
  <si>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</si>
  <si>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</si>
  <si>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</si>
  <si>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</si>
  <si>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</si>
  <si>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</si>
  <si>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</si>
  <si>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</si>
  <si>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</si>
  <si>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</si>
  <si>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</si>
  <si>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</si>
  <si>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</si>
  <si>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</si>
  <si>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</si>
  <si>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</si>
  <si>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</si>
  <si>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</si>
  <si>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</si>
  <si>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</si>
  <si>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</si>
  <si>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</si>
  <si>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</si>
  <si>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</si>
  <si>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</si>
  <si>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</si>
  <si>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</si>
  <si>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</si>
  <si>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</si>
  <si>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</si>
  <si>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</si>
  <si>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</si>
  <si>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</si>
  <si>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</si>
  <si>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</si>
  <si>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</si>
  <si>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</si>
  <si>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</si>
  <si>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</si>
  <si>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</si>
  <si>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</si>
  <si>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</si>
  <si>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</si>
  <si>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</si>
  <si>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</si>
  <si>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</si>
  <si>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</si>
  <si>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</si>
  <si>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</si>
  <si>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</si>
  <si>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</si>
  <si>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</si>
  <si>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</si>
  <si>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</si>
  <si>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</si>
  <si>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</si>
  <si>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</si>
  <si>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</si>
  <si>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</si>
  <si>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</si>
  <si>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</si>
  <si>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</si>
  <si>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</si>
  <si>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</si>
  <si>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</si>
  <si>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</si>
  <si>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</si>
  <si>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</si>
  <si>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</si>
  <si>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</si>
  <si>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</si>
  <si>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</si>
  <si>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</si>
  <si>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</si>
  <si>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</si>
  <si>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</si>
  <si>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</si>
  <si>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</si>
  <si>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</si>
  <si>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</si>
  <si>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</si>
  <si>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</si>
  <si>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</si>
  <si>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</si>
  <si>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</si>
  <si>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</si>
  <si>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</si>
  <si>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</si>
  <si>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</si>
  <si>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</si>
  <si>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</si>
  <si>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</si>
  <si>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</si>
  <si>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</si>
  <si>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</si>
  <si>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</si>
  <si>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</si>
  <si>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</si>
  <si>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</si>
  <si>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</si>
  <si>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</si>
  <si>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</si>
  <si>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</si>
  <si>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</si>
  <si>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</si>
  <si>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</si>
  <si>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</si>
  <si>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</si>
  <si>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</si>
  <si>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</si>
  <si>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</si>
  <si>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</si>
  <si>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</si>
  <si>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</si>
  <si>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</si>
  <si>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</si>
  <si>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</si>
  <si>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</si>
  <si>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</si>
  <si>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</si>
  <si>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</si>
  <si>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</si>
  <si>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</si>
  <si>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</si>
  <si>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</si>
  <si>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</si>
  <si>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</si>
  <si>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</si>
  <si>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</si>
  <si>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</si>
  <si>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</si>
  <si>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</si>
  <si>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</si>
  <si>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</si>
  <si>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</si>
  <si>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</si>
  <si>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</si>
  <si>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</si>
  <si>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</si>
  <si>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</si>
  <si>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</si>
  <si>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</si>
  <si>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</si>
  <si>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</si>
  <si>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</si>
  <si>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</si>
  <si>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</si>
  <si>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</si>
  <si>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</si>
  <si>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</si>
  <si>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</si>
  <si>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</si>
  <si>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</si>
  <si>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</si>
  <si>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</si>
  <si>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</si>
  <si>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</si>
  <si>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</si>
  <si>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</si>
  <si>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</si>
  <si>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</si>
  <si>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</si>
  <si>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</si>
  <si>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</si>
  <si>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</si>
  <si>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</si>
  <si>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</si>
  <si>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</si>
  <si>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</si>
  <si>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</si>
  <si>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</si>
  <si>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</si>
  <si>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</si>
  <si>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</si>
  <si>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</si>
  <si>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</si>
  <si>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</si>
  <si>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</si>
  <si>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</si>
  <si>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</si>
  <si>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</si>
  <si>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</si>
  <si>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</si>
  <si>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</si>
  <si>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</si>
  <si>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</si>
  <si>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</si>
  <si>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</si>
  <si>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</si>
  <si>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</si>
  <si>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</si>
  <si>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</si>
  <si>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</si>
  <si>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</si>
  <si>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</si>
  <si>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</si>
  <si>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</si>
  <si>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</si>
  <si>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</si>
  <si>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</si>
  <si>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</si>
  <si>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</si>
  <si>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</si>
  <si>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</si>
  <si>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</si>
  <si>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</si>
  <si>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</si>
  <si>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</si>
  <si>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</si>
  <si>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</si>
  <si>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</si>
  <si>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</si>
  <si>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</si>
  <si>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</si>
  <si>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</si>
  <si>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</si>
  <si>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</si>
  <si>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</si>
  <si>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</si>
  <si>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</si>
  <si>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</si>
  <si>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</si>
  <si>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</si>
  <si>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</si>
  <si>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</si>
  <si>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</si>
  <si>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</si>
  <si>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</si>
  <si>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</si>
  <si>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</si>
  <si>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</si>
  <si>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</si>
  <si>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</si>
  <si>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</si>
  <si>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</si>
  <si>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</si>
  <si>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</si>
  <si>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</si>
  <si>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</si>
  <si>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</si>
  <si>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</si>
  <si>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</si>
  <si>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</si>
  <si>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</si>
  <si>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</si>
  <si>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</si>
  <si>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</si>
  <si>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</si>
  <si>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</si>
  <si>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</si>
  <si>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</si>
  <si>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</si>
  <si>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</si>
  <si>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</si>
  <si>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</si>
  <si>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</si>
  <si>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</si>
  <si>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</si>
  <si>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</si>
  <si>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</si>
  <si>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</si>
  <si>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</si>
  <si>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</si>
  <si>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</si>
  <si>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</si>
  <si>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</si>
  <si>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</si>
  <si>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</si>
  <si>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</si>
  <si>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</si>
  <si>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</si>
  <si>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</si>
  <si>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</si>
  <si>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</si>
  <si>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</si>
  <si>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</si>
  <si>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</si>
  <si>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</si>
  <si>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</si>
  <si>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</si>
  <si>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</si>
  <si>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</si>
  <si>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</si>
  <si>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</si>
  <si>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</si>
  <si>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</si>
  <si>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</si>
  <si>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</si>
  <si>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</si>
  <si>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</si>
  <si>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</si>
  <si>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</si>
  <si>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</si>
  <si>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</si>
  <si>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</si>
  <si>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</si>
  <si>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</si>
  <si>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</si>
  <si>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</si>
  <si>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</si>
  <si>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</si>
  <si>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</si>
  <si>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</si>
  <si>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</si>
  <si>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</si>
  <si>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</si>
  <si>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</si>
  <si>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</si>
  <si>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</si>
  <si>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</si>
  <si>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</si>
  <si>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</si>
  <si>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</si>
  <si>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</si>
  <si>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</si>
  <si>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</si>
  <si>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</si>
  <si>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</si>
  <si>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</si>
  <si>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</si>
  <si>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</si>
  <si>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</si>
  <si>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</si>
  <si>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</si>
  <si>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</si>
  <si>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</si>
  <si>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</si>
  <si>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</si>
  <si>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</si>
  <si>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</si>
  <si>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</si>
  <si>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</si>
  <si>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</si>
  <si>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</si>
  <si>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</si>
  <si>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</si>
  <si>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</si>
  <si>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</si>
  <si>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</si>
  <si>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</si>
  <si>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</si>
  <si>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</si>
  <si>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</si>
  <si>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</si>
  <si>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</si>
  <si>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</si>
  <si>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</si>
  <si>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</si>
  <si>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</si>
  <si>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</si>
  <si>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</si>
  <si>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</si>
  <si>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</si>
  <si>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</si>
  <si>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</si>
  <si>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</si>
  <si>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</si>
  <si>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</si>
  <si>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</si>
  <si>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</si>
  <si>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</si>
  <si>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</si>
  <si>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</si>
  <si>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</si>
  <si>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</si>
  <si>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</si>
  <si>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</si>
  <si>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</si>
  <si>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</si>
  <si>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</si>
  <si>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</si>
  <si>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</si>
  <si>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</si>
  <si>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</si>
  <si>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</si>
  <si>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</si>
  <si>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</si>
  <si>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</si>
  <si>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</si>
  <si>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</si>
  <si>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</si>
  <si>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</si>
  <si>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</si>
  <si>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</si>
  <si>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</si>
  <si>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</si>
  <si>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</si>
  <si>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</si>
  <si>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</si>
  <si>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</si>
  <si>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</si>
  <si>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</si>
  <si>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</si>
  <si>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</si>
  <si>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</si>
  <si>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</si>
  <si>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</si>
  <si>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</si>
  <si>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</si>
  <si>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</si>
  <si>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</si>
  <si>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</si>
  <si>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</si>
  <si>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</si>
  <si>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</si>
  <si>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</si>
  <si>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</si>
  <si>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</si>
  <si>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</si>
  <si>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</si>
  <si>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</si>
  <si>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</si>
  <si>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</si>
  <si>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</si>
  <si>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</si>
  <si>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</si>
  <si>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</si>
  <si>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</si>
  <si>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</si>
  <si>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</si>
  <si>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</si>
  <si>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</si>
  <si>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</si>
  <si>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</si>
  <si>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</si>
  <si>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</si>
  <si>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</si>
  <si>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</si>
  <si>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</si>
  <si>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</si>
  <si>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</si>
  <si>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</si>
  <si>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</si>
  <si>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</si>
  <si>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</si>
  <si>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</si>
  <si>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</si>
  <si>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</si>
  <si>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</si>
  <si>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</si>
  <si>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</si>
  <si>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</si>
  <si>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</si>
  <si>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</si>
  <si>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</si>
  <si>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</si>
  <si>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</si>
  <si>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</si>
  <si>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</si>
  <si>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</si>
  <si>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</si>
  <si>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</si>
  <si>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</si>
  <si>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</si>
  <si>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</si>
  <si>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</si>
  <si>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</si>
  <si>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</si>
  <si>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</si>
  <si>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</si>
  <si>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</si>
  <si>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</si>
  <si>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</si>
  <si>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</si>
  <si>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</si>
  <si>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</si>
  <si>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</si>
  <si>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</si>
  <si>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</si>
  <si>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</si>
  <si>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</si>
  <si>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</si>
  <si>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</si>
  <si>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</si>
  <si>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</si>
  <si>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</si>
  <si>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</si>
  <si>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</si>
  <si>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</si>
  <si>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</si>
  <si>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</si>
  <si>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</si>
  <si>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</si>
  <si>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</si>
  <si>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</si>
  <si>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</si>
  <si>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</si>
  <si>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</si>
  <si>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</si>
  <si>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</si>
  <si>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</si>
  <si>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</si>
  <si>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</si>
  <si>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</si>
  <si>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</si>
  <si>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</si>
  <si>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</si>
  <si>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</si>
  <si>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</si>
  <si>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</si>
  <si>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</si>
  <si>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</si>
  <si>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</si>
  <si>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</si>
  <si>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</si>
  <si>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</si>
  <si>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</si>
  <si>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</si>
  <si>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</si>
  <si>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</si>
  <si>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</si>
  <si>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</si>
  <si>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</si>
  <si>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</si>
  <si>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</si>
  <si>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</si>
  <si>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</si>
  <si>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</si>
  <si>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</si>
  <si>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</si>
  <si>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</si>
  <si>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</si>
  <si>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</si>
  <si>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</si>
  <si>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</si>
  <si>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</si>
  <si>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</si>
  <si>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</si>
  <si>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</si>
  <si>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</si>
  <si>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</si>
  <si>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</si>
  <si>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</si>
  <si>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</si>
  <si>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</si>
  <si>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</si>
  <si>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</si>
  <si>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</si>
  <si>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</si>
  <si>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</si>
  <si>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</si>
  <si>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</si>
  <si>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</si>
  <si>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</si>
  <si>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</si>
  <si>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</si>
  <si>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</si>
  <si>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</si>
  <si>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</si>
  <si>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</si>
  <si>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</si>
  <si>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</si>
  <si>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</si>
  <si>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</si>
  <si>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</si>
  <si>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</si>
  <si>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</si>
  <si>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</si>
  <si>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</si>
  <si>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</si>
  <si>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</si>
  <si>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</si>
  <si>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</si>
  <si>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</si>
  <si>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</si>
  <si>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</si>
  <si>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</si>
  <si>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</si>
  <si>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</si>
  <si>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</si>
  <si>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</si>
  <si>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</si>
  <si>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</si>
  <si>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</si>
  <si>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</si>
  <si>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</si>
  <si>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</si>
  <si>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</si>
  <si>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</si>
  <si>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</si>
  <si>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</si>
  <si>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</si>
  <si>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</si>
  <si>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</si>
  <si>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</si>
  <si>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</si>
  <si>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</si>
  <si>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</si>
  <si>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</si>
  <si>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</si>
  <si>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</si>
  <si>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</si>
  <si>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</si>
  <si>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</si>
  <si>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</si>
  <si>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</si>
  <si>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</si>
  <si>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</si>
  <si>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</si>
  <si>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</si>
  <si>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</si>
  <si>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</si>
  <si>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</si>
  <si>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</si>
  <si>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</si>
  <si>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</si>
  <si>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</si>
  <si>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</si>
  <si>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</si>
  <si>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</si>
  <si>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</si>
  <si>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</si>
  <si>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</si>
  <si>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</si>
  <si>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</si>
  <si>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</si>
  <si>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</si>
  <si>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</si>
  <si>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</si>
  <si>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</si>
  <si>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</si>
  <si>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</si>
  <si>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</si>
  <si>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</si>
  <si>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</si>
  <si>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</si>
  <si>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</si>
  <si>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</si>
  <si>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</si>
  <si>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</si>
  <si>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</si>
  <si>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</si>
  <si>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</si>
  <si>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</si>
  <si>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</si>
  <si>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</si>
  <si>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</si>
  <si>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</si>
  <si>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</si>
  <si>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</si>
  <si>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</si>
  <si>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</si>
  <si>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</si>
  <si>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</si>
  <si>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</si>
  <si>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</si>
  <si>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</si>
  <si>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</si>
  <si>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</si>
  <si>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</si>
  <si>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</si>
  <si>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</si>
  <si>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</si>
  <si>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</si>
  <si>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</si>
  <si>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</si>
  <si>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</si>
  <si>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</si>
  <si>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</si>
  <si>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</si>
  <si>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</si>
  <si>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</si>
  <si>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</si>
  <si>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</si>
  <si>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</si>
  <si>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</si>
  <si>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</si>
  <si>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</si>
  <si>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</si>
  <si>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</si>
  <si>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</si>
  <si>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</si>
  <si>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</si>
  <si>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</si>
  <si>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</si>
  <si>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</si>
  <si>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</si>
  <si>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</si>
  <si>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</si>
  <si>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</si>
  <si>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</si>
  <si>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</si>
  <si>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</si>
  <si>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</si>
  <si>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</si>
  <si>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</si>
  <si>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</si>
  <si>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</si>
  <si>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</si>
  <si>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</si>
  <si>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</si>
  <si>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</si>
  <si>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</si>
  <si>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</si>
  <si>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</si>
  <si>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</si>
  <si>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</si>
  <si>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</si>
  <si>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</si>
  <si>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</si>
  <si>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</si>
  <si>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</si>
  <si>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</si>
  <si>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</si>
  <si>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</si>
  <si>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</si>
  <si>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</si>
  <si>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</si>
  <si>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</si>
  <si>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</si>
  <si>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</si>
  <si>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</si>
  <si>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</si>
  <si>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</si>
  <si>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</si>
  <si>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</si>
  <si>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</si>
  <si>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</si>
  <si>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</si>
  <si>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</si>
  <si>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</si>
  <si>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</si>
  <si>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</si>
  <si>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</si>
  <si>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</si>
  <si>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</si>
  <si>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</si>
  <si>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</si>
  <si>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</si>
  <si>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</si>
  <si>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</si>
  <si>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</si>
  <si>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</si>
  <si>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</si>
  <si>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</si>
  <si>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</si>
  <si>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</si>
  <si>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</si>
  <si>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</si>
  <si>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</si>
  <si>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</si>
  <si>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</si>
  <si>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</si>
  <si>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</si>
  <si>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</si>
  <si>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</si>
  <si>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</si>
  <si>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</si>
  <si>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</si>
  <si>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</si>
  <si>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</si>
  <si>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</si>
  <si>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</si>
  <si>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</si>
  <si>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</si>
  <si>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</si>
  <si>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</si>
  <si>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</si>
  <si>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</si>
  <si>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</si>
  <si>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</si>
  <si>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</si>
  <si>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</si>
  <si>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</si>
  <si>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</si>
  <si>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</si>
  <si>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</si>
  <si>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</si>
  <si>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</si>
  <si>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</si>
  <si>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</si>
  <si>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</si>
  <si>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</si>
  <si>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</si>
  <si>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</si>
  <si>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</si>
  <si>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</si>
  <si>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</si>
  <si>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</si>
  <si>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</si>
  <si>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</si>
  <si>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</si>
  <si>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</si>
  <si>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</si>
  <si>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</si>
  <si>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</si>
  <si>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</si>
  <si>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</si>
  <si>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</si>
  <si>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</si>
  <si>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</si>
  <si>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</si>
  <si>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</si>
  <si>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</si>
  <si>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</si>
  <si>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</si>
  <si>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</si>
  <si>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</si>
  <si>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</si>
  <si>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</si>
  <si>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</si>
  <si>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</si>
  <si>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</si>
  <si>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</si>
  <si>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</si>
  <si>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</si>
  <si>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</si>
  <si>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</si>
  <si>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</si>
  <si>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</si>
  <si>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</si>
  <si>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</si>
  <si>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</si>
  <si>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</si>
  <si>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</si>
  <si>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</si>
  <si>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</si>
  <si>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</si>
  <si>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</si>
  <si>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</si>
  <si>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</si>
  <si>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</si>
  <si>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</si>
  <si>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</si>
  <si>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</si>
  <si>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</si>
  <si>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</si>
  <si>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</si>
  <si>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</si>
  <si>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</si>
  <si>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</si>
  <si>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</si>
  <si>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</si>
  <si>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</si>
  <si>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</si>
  <si>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</si>
  <si>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</si>
  <si>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</si>
  <si>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</si>
  <si>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</si>
  <si>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</si>
  <si>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</si>
  <si>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</si>
  <si>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</si>
  <si>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</si>
  <si>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</si>
  <si>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</si>
  <si>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</si>
  <si>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</si>
  <si>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</si>
  <si>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</si>
  <si>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</si>
  <si>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</si>
  <si>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</si>
  <si>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</si>
  <si>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</si>
  <si>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</si>
  <si>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</si>
  <si>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</si>
  <si>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</si>
  <si>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</si>
  <si>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</si>
  <si>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</si>
  <si>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</si>
  <si>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</si>
  <si>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</si>
  <si>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</si>
  <si>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</si>
  <si>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</si>
  <si>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</si>
  <si>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</si>
  <si>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</si>
  <si>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</si>
  <si>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</si>
  <si>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</si>
  <si>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</si>
  <si>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</si>
  <si>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</si>
  <si>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</si>
  <si>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</si>
  <si>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</si>
  <si>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</si>
  <si>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</si>
  <si>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</si>
  <si>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</si>
  <si>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</si>
  <si>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</si>
  <si>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</si>
  <si>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</si>
  <si>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</si>
  <si>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</si>
  <si>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</si>
  <si>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</si>
  <si>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</si>
  <si>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</si>
  <si>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</si>
  <si>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</si>
  <si>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</si>
  <si>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</si>
  <si>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</si>
  <si>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</si>
  <si>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</si>
  <si>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</si>
  <si>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</si>
  <si>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</si>
  <si>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</si>
  <si>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</si>
  <si>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</si>
  <si>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</si>
  <si>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</si>
  <si>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</si>
  <si>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</si>
  <si>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</si>
  <si>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</si>
  <si>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</si>
  <si>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</si>
  <si>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</si>
  <si>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</si>
  <si>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</si>
  <si>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</si>
  <si>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</si>
  <si>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</si>
  <si>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</si>
  <si>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</si>
  <si>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</si>
  <si>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</si>
  <si>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</si>
  <si>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</si>
  <si>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</si>
  <si>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</si>
  <si>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</si>
  <si>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</si>
  <si>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</si>
  <si>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</si>
  <si>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</si>
  <si>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</si>
  <si>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</si>
  <si>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</si>
  <si>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</si>
  <si>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</si>
  <si>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</si>
  <si>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</si>
  <si>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</si>
  <si>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</si>
  <si>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</si>
  <si>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</si>
  <si>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</si>
  <si>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</si>
  <si>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</si>
  <si>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</si>
  <si>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</si>
  <si>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</si>
  <si>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</si>
  <si>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</si>
  <si>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</si>
  <si>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</si>
  <si>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</si>
  <si>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</si>
  <si>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</si>
  <si>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</si>
  <si>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</si>
  <si>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</si>
  <si>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</si>
  <si>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</si>
  <si>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</si>
  <si>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</si>
  <si>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</si>
  <si>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</si>
  <si>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</si>
  <si>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</si>
  <si>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</si>
  <si>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</si>
  <si>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</si>
  <si>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</si>
  <si>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</si>
  <si>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</si>
  <si>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</si>
  <si>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</si>
  <si>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</si>
  <si>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</si>
  <si>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</si>
  <si>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</si>
  <si>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</si>
  <si>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</si>
  <si>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</si>
  <si>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</si>
  <si>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</si>
  <si>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</si>
  <si>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</si>
  <si>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</si>
  <si>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</si>
  <si>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</si>
  <si>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</si>
  <si>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</si>
  <si>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</si>
  <si>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</si>
  <si>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</si>
  <si>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</si>
  <si>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</si>
  <si>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</si>
  <si>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</si>
  <si>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</si>
  <si>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</si>
  <si>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</si>
  <si>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</si>
  <si>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</si>
  <si>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</si>
  <si>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</si>
  <si>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</si>
  <si>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</si>
  <si>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</si>
  <si>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</si>
  <si>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</si>
  <si>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</si>
  <si>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</si>
  <si>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</si>
  <si>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</si>
  <si>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</si>
  <si>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</si>
  <si>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</si>
  <si>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</si>
  <si>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</si>
  <si>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</si>
  <si>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</si>
  <si>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</si>
  <si>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</si>
  <si>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</si>
  <si>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</si>
  <si>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</si>
  <si>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</si>
  <si>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</si>
  <si>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</si>
  <si>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</si>
  <si>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</si>
  <si>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</si>
  <si>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</si>
  <si>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</si>
  <si>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</si>
  <si>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</si>
  <si>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</si>
  <si>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</si>
  <si>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</si>
  <si>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</si>
  <si>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</si>
  <si>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</si>
  <si>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</si>
  <si>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</si>
  <si>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</si>
  <si>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</si>
  <si>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</si>
  <si>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</si>
  <si>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</si>
  <si>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</si>
  <si>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</si>
  <si>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</si>
  <si>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</si>
  <si>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</si>
  <si>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</si>
  <si>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</si>
  <si>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</si>
  <si>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</si>
  <si>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</si>
  <si>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</si>
  <si>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</si>
  <si>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</si>
  <si>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</si>
  <si>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</si>
  <si>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</si>
  <si>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</si>
  <si>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</si>
  <si>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</si>
  <si>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</si>
  <si>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</si>
  <si>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</si>
  <si>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</si>
  <si>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</si>
  <si>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</si>
  <si>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</si>
  <si>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</si>
  <si>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</si>
  <si>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</si>
  <si>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</si>
  <si>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</si>
  <si>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</si>
  <si>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</si>
  <si>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</si>
  <si>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</si>
  <si>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</si>
  <si>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</si>
  <si>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</si>
  <si>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</si>
  <si>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</si>
  <si>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</si>
  <si>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</si>
  <si>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</si>
  <si>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</si>
  <si>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</si>
  <si>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</si>
  <si>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</si>
  <si>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</si>
  <si>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</si>
  <si>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</si>
  <si>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</si>
  <si>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</si>
  <si>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</si>
  <si>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</si>
  <si>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</si>
  <si>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</si>
  <si>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</si>
  <si>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</si>
  <si>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</si>
  <si>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</si>
  <si>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</si>
  <si>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</si>
  <si>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</si>
  <si>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</si>
  <si>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</si>
  <si>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</si>
  <si>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</si>
  <si>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</si>
  <si>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</si>
  <si>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</si>
  <si>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</si>
  <si>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</si>
  <si>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</si>
  <si>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</si>
  <si>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</si>
  <si>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</si>
  <si>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</si>
  <si>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</si>
  <si>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</si>
  <si>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</si>
  <si>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</si>
  <si>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</si>
  <si>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</si>
  <si>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</si>
  <si>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</si>
  <si>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</si>
  <si>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</si>
  <si>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</si>
  <si>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</si>
  <si>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</si>
  <si>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</si>
  <si>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</si>
  <si>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</si>
  <si>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</si>
  <si>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</si>
  <si>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</si>
  <si>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</si>
  <si>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</si>
  <si>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</si>
  <si>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</si>
  <si>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</si>
  <si>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</si>
  <si>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</si>
  <si>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</si>
  <si>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</si>
  <si>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</si>
  <si>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</si>
  <si>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</si>
  <si>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</si>
  <si>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</si>
  <si>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</si>
  <si>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</si>
  <si>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</si>
  <si>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</si>
  <si>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</si>
  <si>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</si>
  <si>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</si>
  <si>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</si>
  <si>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</si>
  <si>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</si>
  <si>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</si>
  <si>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</si>
  <si>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</si>
  <si>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</si>
  <si>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</si>
  <si>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</si>
  <si>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</si>
  <si>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</si>
  <si>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</si>
  <si>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</si>
  <si>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</si>
  <si>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</si>
  <si>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</si>
  <si>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</si>
  <si>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</si>
  <si>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</si>
  <si>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</si>
  <si>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</si>
  <si>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</si>
  <si>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</si>
  <si>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</si>
  <si>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</si>
  <si>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</si>
  <si>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</si>
  <si>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</si>
  <si>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</si>
  <si>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</si>
  <si>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</si>
  <si>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</si>
  <si>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</si>
  <si>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</si>
  <si>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</si>
  <si>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</si>
  <si>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</si>
  <si>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</si>
  <si>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</si>
  <si>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</si>
  <si>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</si>
  <si>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</si>
  <si>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</si>
  <si>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</si>
  <si>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</si>
  <si>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</si>
  <si>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</si>
  <si>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</si>
  <si>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</si>
  <si>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</si>
  <si>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</si>
  <si>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</si>
  <si>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</si>
  <si>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</si>
  <si>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</si>
  <si>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</si>
  <si>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</si>
  <si>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</si>
  <si>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</si>
  <si>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</si>
  <si>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</si>
  <si>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</si>
  <si>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</si>
  <si>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</si>
  <si>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</si>
  <si>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</si>
  <si>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</si>
  <si>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</si>
  <si>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</si>
  <si>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</si>
  <si>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</si>
  <si>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</si>
  <si>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</si>
  <si>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</si>
  <si>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</si>
  <si>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</si>
  <si>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</si>
  <si>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</si>
  <si>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</si>
  <si>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</si>
  <si>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</si>
  <si>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</si>
  <si>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</si>
  <si>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</si>
  <si>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</si>
  <si>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</si>
  <si>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</si>
  <si>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</si>
  <si>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</si>
  <si>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</si>
  <si>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</si>
  <si>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</si>
  <si>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</si>
  <si>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</si>
  <si>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</si>
  <si>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</si>
  <si>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</si>
  <si>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</si>
  <si>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</si>
  <si>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</si>
  <si>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</si>
  <si>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</si>
  <si>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</si>
  <si>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</si>
  <si>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</si>
  <si>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</si>
  <si>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</si>
  <si>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</si>
  <si>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</si>
  <si>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</si>
  <si>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</si>
  <si>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</si>
  <si>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</si>
  <si>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</si>
  <si>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</si>
  <si>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</si>
  <si>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</si>
  <si>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</si>
  <si>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</si>
  <si>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</si>
  <si>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</si>
  <si>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</si>
  <si>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</si>
  <si>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</si>
  <si>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</si>
  <si>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</si>
  <si>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</si>
  <si>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</si>
  <si>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</si>
  <si>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</si>
  <si>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</si>
  <si>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</si>
  <si>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</si>
  <si>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</si>
  <si>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</si>
  <si>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</si>
  <si>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</si>
  <si>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</si>
  <si>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</si>
  <si>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</si>
  <si>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</si>
  <si>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</si>
  <si>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</si>
  <si>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</si>
  <si>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</si>
  <si>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</si>
  <si>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</si>
  <si>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</si>
  <si>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</si>
  <si>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</si>
  <si>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</si>
  <si>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</si>
  <si>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</si>
  <si>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</si>
  <si>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</si>
  <si>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</si>
  <si>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</si>
  <si>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</si>
  <si>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</si>
  <si>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</si>
  <si>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</si>
  <si>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</si>
  <si>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</si>
  <si>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</si>
  <si>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</si>
  <si>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</si>
  <si>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</si>
  <si>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</si>
  <si>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</si>
  <si>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</si>
  <si>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</si>
  <si>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</si>
  <si>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</si>
  <si>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</si>
  <si>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</si>
  <si>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</si>
  <si>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</si>
  <si>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</si>
  <si>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</si>
  <si>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</si>
  <si>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</si>
  <si>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</si>
  <si>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</si>
  <si>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</si>
  <si>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</si>
  <si>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</si>
  <si>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</si>
  <si>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</si>
  <si>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</si>
  <si>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</si>
  <si>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</si>
  <si>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</si>
  <si>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</si>
  <si>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</si>
  <si>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</si>
  <si>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</si>
  <si>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</si>
  <si>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</si>
  <si>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</si>
  <si>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</si>
  <si>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</si>
  <si>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</si>
  <si>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</si>
  <si>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</si>
  <si>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</si>
  <si>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</si>
  <si>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</si>
  <si>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</si>
  <si>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</si>
  <si>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</si>
  <si>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</si>
  <si>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</si>
  <si>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</si>
  <si>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</si>
  <si>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</si>
  <si>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</si>
  <si>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</si>
  <si>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</si>
  <si>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</si>
  <si>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</si>
  <si>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</si>
  <si>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</si>
  <si>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</si>
  <si>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</si>
  <si>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</si>
  <si>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</si>
  <si>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</si>
  <si>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</si>
  <si>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</si>
  <si>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</si>
  <si>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</si>
  <si>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</si>
  <si>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</si>
  <si>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</si>
  <si>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</si>
  <si>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</si>
  <si>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</si>
  <si>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</si>
  <si>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</si>
  <si>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</si>
  <si>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</si>
  <si>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</si>
  <si>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</si>
  <si>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</si>
  <si>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</si>
  <si>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</si>
  <si>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</si>
  <si>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</si>
  <si>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</si>
  <si>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</si>
  <si>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</si>
  <si>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</si>
  <si>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</si>
  <si>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</si>
  <si>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</si>
  <si>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</si>
  <si>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</si>
  <si>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</si>
  <si>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</si>
  <si>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</si>
  <si>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</si>
  <si>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</si>
  <si>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</si>
  <si>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</si>
  <si>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</si>
  <si>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</si>
  <si>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</si>
  <si>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</si>
  <si>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</si>
  <si>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</si>
  <si>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</si>
  <si>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</si>
  <si>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</si>
  <si>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</si>
  <si>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</si>
  <si>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</si>
  <si>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</si>
  <si>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</si>
  <si>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</si>
  <si>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</si>
  <si>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</si>
  <si>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</si>
  <si>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</si>
  <si>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</si>
  <si>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</si>
  <si>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</si>
  <si>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</si>
  <si>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</si>
  <si>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</si>
  <si>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</si>
  <si>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</si>
  <si>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</si>
  <si>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</si>
  <si>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</si>
  <si>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</si>
  <si>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</si>
  <si>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</si>
  <si>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</si>
  <si>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</si>
  <si>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</si>
  <si>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</si>
  <si>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</si>
  <si>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</si>
  <si>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</si>
  <si>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</si>
  <si>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</si>
  <si>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</si>
  <si>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</si>
  <si>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</si>
  <si>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</si>
  <si>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</si>
  <si>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</si>
  <si>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</si>
  <si>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</si>
  <si>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</si>
  <si>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</si>
  <si>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</si>
  <si>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</si>
  <si>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</si>
  <si>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PM2.5 (excluding biomass burning in buildings)</t>
  </si>
  <si>
    <t>% reduction in BAU subsidies</t>
  </si>
  <si>
    <t>% reduction in downtime</t>
  </si>
  <si>
    <t>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</si>
  <si>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Motorbikes, Freight Ships, Freight Rail, Passenger Rail, Buses, Light Freight Trucks, Aircraft, Medium &amp; Heavy Trucks, Cars and SUVs</t>
  </si>
  <si>
    <t>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</si>
  <si>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Light Freight Trucks, Freight Ships, Freight Rail, Medium &amp; Heavy Trucks</t>
  </si>
  <si>
    <t>Output Freight Dist Transported[LDVs,freight]; Output Freight Dist Transported[ships,freight]; Output Freight Dist Transported[rail,freight]; Output Freight Dist Transported[HDVs,freight]</t>
  </si>
  <si>
    <t>million barrels of oil / year</t>
  </si>
  <si>
    <t>g CO2e / 2020 dollar</t>
  </si>
  <si>
    <t>g CO2 / 2020 dollar</t>
  </si>
  <si>
    <t>2020 dollars / metric ton CO2e abated, Annual average abatement (million metric tons 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</si>
  <si>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</si>
  <si>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</si>
  <si>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</si>
  <si>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</si>
  <si>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</si>
  <si>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</si>
  <si>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</si>
  <si>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</si>
  <si>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 of oil</t>
  </si>
  <si>
    <t>2020 dollars / kg</t>
  </si>
  <si>
    <t>2020 dollars / kilowatt-hour (kWh)</t>
  </si>
  <si>
    <t>cost of eqpt. to capture 1 metric ton CO2e/yr (2020 dollars)</t>
  </si>
  <si>
    <t>million 2020 dollars / megawatt (MW)</t>
  </si>
  <si>
    <t>cost of eqpt. to produce 1 kg H2/yr (2020 dollars)</t>
  </si>
  <si>
    <t>Example Climate Protection Program Pathway</t>
  </si>
  <si>
    <t>Climate_Protection_Program.cin</t>
  </si>
  <si>
    <t>BUTYGV Boolean Use Twenty Year GWP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</si>
</sst>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2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6" fillId="0" borderId="0" xfId="0" applyFont="1"/>
    <xf numFmtId="0" fontId="6" fillId="0" borderId="54" xfId="0" applyFont="1" applyBorder="1"/>
    <xf numFmtId="49" fontId="5" fillId="0" borderId="0" xfId="0" applyNumberFormat="1" applyFont="1"/>
    <xf numFmtId="49" fontId="6" fillId="0" borderId="0" xfId="0" applyNumberFormat="1" applyFont="1" applyAlignment="1">
      <alignment wrapText="1"/>
    </xf>
    <xf numFmtId="0" fontId="0" fillId="0" borderId="54" xfId="0" applyBorder="1"/>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mahaj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 Characteristics"/>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B3" t="str">
            <v>Short Name</v>
          </cell>
          <cell r="C3" t="str">
            <v>Vensim Variable Name</v>
          </cell>
          <cell r="D3" t="str">
            <v>Policy Group</v>
          </cell>
          <cell r="E3" t="str">
            <v>Policy Schedule Subscript</v>
          </cell>
          <cell r="F3" t="str">
            <v>Min Slider Value</v>
          </cell>
          <cell r="G3" t="str">
            <v>Max Slider Value</v>
          </cell>
          <cell r="H3" t="str">
            <v>Slider Step Size</v>
          </cell>
          <cell r="I3" t="str">
            <v>Units</v>
          </cell>
          <cell r="J3" t="str">
            <v>Text for Pop-Over Panel Description</v>
          </cell>
          <cell r="K3" t="str">
            <v>URL for "How the model handles this policy" links</v>
          </cell>
          <cell r="L3" t="str">
            <v>URL for "How to design this policy well" links</v>
          </cell>
        </row>
        <row r="4">
          <cell r="A4" t="str">
            <v>Transportation</v>
          </cell>
          <cell r="B4" t="str">
            <v>Conventional Pollutant Standards</v>
          </cell>
          <cell r="C4" t="str">
            <v>Percentage Reduction of Separately Regulated Pollutants</v>
          </cell>
          <cell r="D4" t="str">
            <v>Conventional Pollutant Standard</v>
          </cell>
          <cell r="E4" t="str">
            <v>trans reduce regulated pollutants</v>
          </cell>
          <cell r="F4">
            <v>0</v>
          </cell>
          <cell r="G4">
            <v>1</v>
          </cell>
          <cell r="H4">
            <v>0.02</v>
          </cell>
          <cell r="I4" t="str">
            <v>% reduction in emissions</v>
          </cell>
          <cell r="J4" t="str">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ell>
          <cell r="K4" t="str">
            <v>transportation-sector-main.html#conv-pol-stds</v>
          </cell>
          <cell r="L4" t="str">
            <v>conventional-pollutant-standards.html</v>
          </cell>
        </row>
        <row r="5">
          <cell r="A5" t="str">
            <v>Transportation</v>
          </cell>
          <cell r="B5" t="str">
            <v>Electric Vehicle Charger Deployment</v>
          </cell>
          <cell r="C5" t="str">
            <v>EV Charger Deployment</v>
          </cell>
          <cell r="D5" t="str">
            <v>EV Charger Deployment</v>
          </cell>
          <cell r="E5" t="str">
            <v>trans EV charger deployment</v>
          </cell>
          <cell r="F5">
            <v>0</v>
          </cell>
          <cell r="G5">
            <v>300</v>
          </cell>
          <cell r="H5">
            <v>5</v>
          </cell>
          <cell r="I5" t="str">
            <v>chargers / 100k pop</v>
          </cell>
          <cell r="J5" t="str">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ell>
          <cell r="L5" t="str">
            <v>ev-charger-deployment.html</v>
          </cell>
        </row>
        <row r="6">
          <cell r="A6" t="str">
            <v>Transportation</v>
          </cell>
          <cell r="B6" t="str">
            <v>Electric Vehicle Range &amp; Charging Time</v>
          </cell>
          <cell r="C6" t="str">
            <v>Reduce EV Range Anxiety and Charging Time</v>
          </cell>
          <cell r="D6" t="str">
            <v>EV Range &amp; Charging Time</v>
          </cell>
          <cell r="E6" t="str">
            <v>trans reduce EV range anxiety and charging time</v>
          </cell>
          <cell r="F6">
            <v>0</v>
          </cell>
          <cell r="G6">
            <v>1</v>
          </cell>
          <cell r="H6">
            <v>0.02</v>
          </cell>
          <cell r="I6" t="str">
            <v>% reduction in concern</v>
          </cell>
          <cell r="J6" t="str">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ell>
          <cell r="L6" t="str">
            <v>reduce-range-anxiety-charging-time.html</v>
          </cell>
        </row>
        <row r="7">
          <cell r="A7" t="str">
            <v>Transportation</v>
          </cell>
          <cell r="B7" t="str">
            <v>Electric Vehicle Sales Standard</v>
          </cell>
          <cell r="C7" t="str">
            <v>Additional Minimum Required EV Sales Percentage</v>
          </cell>
          <cell r="D7" t="str">
            <v>EV Sales Standard</v>
          </cell>
          <cell r="E7" t="str">
            <v>trans EV minimum</v>
          </cell>
          <cell r="F7">
            <v>0</v>
          </cell>
          <cell r="G7">
            <v>1</v>
          </cell>
          <cell r="H7">
            <v>0.01</v>
          </cell>
          <cell r="I7" t="str">
            <v>% of new vehicles sold</v>
          </cell>
          <cell r="J7" t="str">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ell>
          <cell r="K7" t="str">
            <v>transportation-sector-main.html#ev-mandate</v>
          </cell>
          <cell r="L7" t="str">
            <v>ev-mandate.html</v>
          </cell>
        </row>
        <row r="8">
          <cell r="A8" t="str">
            <v>Transportation</v>
          </cell>
          <cell r="B8" t="str">
            <v>Electric Vehicle Subsidy</v>
          </cell>
          <cell r="C8" t="str">
            <v>Additional EV Subsidy Percentage</v>
          </cell>
          <cell r="D8" t="str">
            <v>EV Subsidy</v>
          </cell>
          <cell r="E8" t="str">
            <v>trans EV subsidy</v>
          </cell>
          <cell r="F8">
            <v>0</v>
          </cell>
          <cell r="G8">
            <v>0.5</v>
          </cell>
          <cell r="H8">
            <v>0.01</v>
          </cell>
          <cell r="I8" t="str">
            <v>% of vehicle cost</v>
          </cell>
          <cell r="J8" t="str">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ell>
          <cell r="K8" t="str">
            <v>transportation-sector-main.html#ev-subsidy</v>
          </cell>
          <cell r="L8" t="str">
            <v>ev-subsidy.html</v>
          </cell>
        </row>
        <row r="9">
          <cell r="A9" t="str">
            <v>Transportation</v>
          </cell>
          <cell r="B9" t="str">
            <v>Feebate</v>
          </cell>
          <cell r="C9" t="str">
            <v>LDVs Feebate Rate</v>
          </cell>
          <cell r="D9" t="str">
            <v>Feebate</v>
          </cell>
          <cell r="E9" t="str">
            <v>trans LDVs feebate</v>
          </cell>
          <cell r="F9">
            <v>0</v>
          </cell>
          <cell r="G9">
            <v>1</v>
          </cell>
          <cell r="H9">
            <v>0.02</v>
          </cell>
          <cell r="I9" t="str">
            <v>% of global best practice rate</v>
          </cell>
          <cell r="J9" t="str">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ell>
          <cell r="K9" t="str">
            <v>transportation-sector-main.html#feebate</v>
          </cell>
          <cell r="L9" t="str">
            <v>feebate.html</v>
          </cell>
        </row>
        <row r="10">
          <cell r="A10" t="str">
            <v>Transportation</v>
          </cell>
          <cell r="B10" t="str">
            <v>Fuel Economy Standard</v>
          </cell>
          <cell r="C10" t="str">
            <v>Percentage Additional Improvement of Fuel Economy Std</v>
          </cell>
          <cell r="D10" t="str">
            <v>Vehicle Fuel Economy Standards</v>
          </cell>
          <cell r="E10" t="str">
            <v>trans fuel economy standards</v>
          </cell>
          <cell r="F10">
            <v>0</v>
          </cell>
          <cell r="G10">
            <v>1</v>
          </cell>
          <cell r="H10">
            <v>0.01</v>
          </cell>
          <cell r="I10" t="str">
            <v>% increase in miles/gal</v>
          </cell>
          <cell r="J10" t="str">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ell>
          <cell r="K10" t="str">
            <v>transportation-sector-main.html#fuel-econ-std</v>
          </cell>
          <cell r="L10" t="str">
            <v>fuel-economy-standard.html</v>
          </cell>
        </row>
        <row r="11">
          <cell r="A11" t="str">
            <v>Transportation</v>
          </cell>
          <cell r="B11" t="str">
            <v>Hydrogen Vehicle Sales Standard</v>
          </cell>
          <cell r="C11" t="str">
            <v>Minimum Required Hydrogen Vehicle Sales Percentage</v>
          </cell>
          <cell r="D11" t="str">
            <v>Hydrogen Veh Sales Standard</v>
          </cell>
          <cell r="E11" t="str">
            <v>trans hydrogen vehicle minimum</v>
          </cell>
          <cell r="F11">
            <v>0</v>
          </cell>
          <cell r="G11">
            <v>1</v>
          </cell>
          <cell r="H11">
            <v>0.01</v>
          </cell>
          <cell r="I11" t="str">
            <v>% of new vehicles sold</v>
          </cell>
          <cell r="J11" t="str">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ell>
          <cell r="L11" t="str">
            <v>hydrogen-vehicle-mandate.html</v>
          </cell>
        </row>
        <row r="12">
          <cell r="A12" t="str">
            <v>Transportation</v>
          </cell>
          <cell r="B12" t="str">
            <v>Low Carbon Fuel Standard</v>
          </cell>
          <cell r="C12" t="str">
            <v>Additional LCFS Percentage</v>
          </cell>
          <cell r="D12" t="str">
            <v>Low Carbon Fuel Standard</v>
          </cell>
          <cell r="E12" t="str">
            <v>trans LCFS</v>
          </cell>
          <cell r="F12">
            <v>0</v>
          </cell>
          <cell r="G12">
            <v>0.2</v>
          </cell>
          <cell r="H12">
            <v>0.01</v>
          </cell>
          <cell r="I12" t="str">
            <v>% reduction in carbon emissions</v>
          </cell>
          <cell r="J12" t="str">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ell>
          <cell r="K12" t="str">
            <v>transportation-sector-main.html#lcfs</v>
          </cell>
          <cell r="L12" t="str">
            <v>low-carbon-fuel-standard.html</v>
          </cell>
        </row>
        <row r="13">
          <cell r="A13" t="str">
            <v>Transportation</v>
          </cell>
          <cell r="B13" t="str">
            <v>Mode Shifting</v>
          </cell>
          <cell r="C13" t="str">
            <v>Percent of Travel Demand Shifted to Other Modes or Eliminated</v>
          </cell>
          <cell r="D13" t="str">
            <v>Mode Shifting</v>
          </cell>
          <cell r="E13" t="str">
            <v>trans mode shifting</v>
          </cell>
          <cell r="F13">
            <v>0</v>
          </cell>
          <cell r="G13">
            <v>0.26</v>
          </cell>
          <cell r="H13">
            <v>0.01</v>
          </cell>
          <cell r="I13" t="str">
            <v>% of trips shifted</v>
          </cell>
          <cell r="J13" t="str">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ell>
          <cell r="K13" t="str">
            <v>transportation-sector-main.html#tdm</v>
          </cell>
          <cell r="L13" t="str">
            <v>transportation-demand-management.html</v>
          </cell>
        </row>
        <row r="14">
          <cell r="A14" t="str">
            <v>Buildings and Appliances</v>
          </cell>
          <cell r="B14" t="str">
            <v>Building Component Electrification</v>
          </cell>
          <cell r="C14" t="str">
            <v>Fraction of New Bldg Components Shifted to Other Fuels</v>
          </cell>
          <cell r="D14" t="str">
            <v>Building Component Electrification</v>
          </cell>
          <cell r="E14" t="str">
            <v>bldgs new component fuel shifting</v>
          </cell>
          <cell r="F14">
            <v>0</v>
          </cell>
          <cell r="G14">
            <v>1</v>
          </cell>
          <cell r="H14">
            <v>0.01</v>
          </cell>
          <cell r="I14" t="str">
            <v>% of newly sold non-electric building components</v>
          </cell>
          <cell r="J14" t="str">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ell>
          <cell r="K14" t="str">
            <v>buildings-sector-main.html#component-elec</v>
          </cell>
          <cell r="L14" t="str">
            <v>building-component-electrification.html</v>
          </cell>
        </row>
        <row r="15">
          <cell r="A15" t="str">
            <v>Buildings and Appliances</v>
          </cell>
          <cell r="B15" t="str">
            <v>Building Energy Efficiency Standards</v>
          </cell>
          <cell r="C15" t="str">
            <v>Reduction in E Use Allowed by Component Eff Std</v>
          </cell>
          <cell r="D15" t="str">
            <v>Building Energy Efficiency Standards</v>
          </cell>
          <cell r="E15" t="str">
            <v>bldgs efficiency standards</v>
          </cell>
          <cell r="F15">
            <v>0</v>
          </cell>
          <cell r="G15">
            <v>0.75</v>
          </cell>
          <cell r="H15">
            <v>0.01</v>
          </cell>
          <cell r="I15" t="str">
            <v>% reduction in energy use</v>
          </cell>
          <cell r="J15" t="str">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ell>
          <cell r="K15" t="str">
            <v>buildings-sector-main.html#eff-stds</v>
          </cell>
          <cell r="L15" t="str">
            <v>building-energy-efficiency-standards.html</v>
          </cell>
        </row>
        <row r="16">
          <cell r="A16" t="str">
            <v>Buildings and Appliances</v>
          </cell>
          <cell r="B16" t="str">
            <v>Contractor Training</v>
          </cell>
          <cell r="C16" t="str">
            <v>Boolean Improved Contractor Edu and Training</v>
          </cell>
          <cell r="D16" t="str">
            <v>Contractor Training</v>
          </cell>
          <cell r="E16" t="str">
            <v>bldgs contractor training</v>
          </cell>
          <cell r="F16">
            <v>0</v>
          </cell>
          <cell r="G16">
            <v>1</v>
          </cell>
          <cell r="H16">
            <v>1</v>
          </cell>
          <cell r="I16" t="str">
            <v>on/off</v>
          </cell>
          <cell r="J16" t="str">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ell>
          <cell r="K16" t="str">
            <v>buildings-sector-main.html#contractor-ed</v>
          </cell>
          <cell r="L16" t="str">
            <v>contractor-training.html</v>
          </cell>
        </row>
        <row r="17">
          <cell r="A17" t="str">
            <v>Buildings and Appliances</v>
          </cell>
          <cell r="B17" t="str">
            <v>Distributed Solar Carve-Out</v>
          </cell>
          <cell r="C17" t="str">
            <v>Min Fraction of Total Elec Demand to be Met by Distributed Solar PV</v>
          </cell>
          <cell r="D17" t="str">
            <v>Distributed Solar Promotion</v>
          </cell>
          <cell r="E17" t="str">
            <v>bldgs min fraction distributed solar</v>
          </cell>
          <cell r="F17">
            <v>0</v>
          </cell>
          <cell r="G17">
            <v>0.24</v>
          </cell>
          <cell r="H17">
            <v>5.0000000000000001E-3</v>
          </cell>
          <cell r="I17" t="str">
            <v>minimum % elec from solar</v>
          </cell>
          <cell r="J17" t="str">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ell>
          <cell r="K17" t="str">
            <v>buildings-sector-main.html#solar-carve-out</v>
          </cell>
          <cell r="L17" t="str">
            <v>solar-carve-out.html</v>
          </cell>
        </row>
        <row r="18">
          <cell r="A18" t="str">
            <v>Buildings and Appliances</v>
          </cell>
          <cell r="B18" t="str">
            <v>Distributed Solar Subsidy</v>
          </cell>
          <cell r="C18" t="str">
            <v>Perc Subsidy for Distributed Solar PV Capacity</v>
          </cell>
          <cell r="D18" t="str">
            <v>Distributed Solar Promotion</v>
          </cell>
          <cell r="E18" t="str">
            <v>bldgs distributed solar subsidy</v>
          </cell>
          <cell r="F18">
            <v>0</v>
          </cell>
          <cell r="G18">
            <v>0.5</v>
          </cell>
          <cell r="H18">
            <v>0.01</v>
          </cell>
          <cell r="I18" t="str">
            <v>% of PV system cost</v>
          </cell>
          <cell r="J18" t="str">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ell>
          <cell r="K18" t="str">
            <v>buildings-sector-main.html#distributed-solar-subsidy</v>
          </cell>
          <cell r="L18" t="str">
            <v>distributed-solar-subsidy.html</v>
          </cell>
        </row>
        <row r="19">
          <cell r="A19" t="str">
            <v>Buildings and Appliances</v>
          </cell>
          <cell r="B19" t="str">
            <v>Improved Labeling</v>
          </cell>
          <cell r="C19" t="str">
            <v>Boolean Improved Device Labeling</v>
          </cell>
          <cell r="D19" t="str">
            <v>Improved Labeling</v>
          </cell>
          <cell r="E19" t="str">
            <v>bldgs device labeling</v>
          </cell>
          <cell r="F19">
            <v>0</v>
          </cell>
          <cell r="G19">
            <v>1</v>
          </cell>
          <cell r="H19">
            <v>1</v>
          </cell>
          <cell r="I19" t="str">
            <v>on/off</v>
          </cell>
          <cell r="J19" t="str">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ell>
          <cell r="K19" t="str">
            <v>buildings-sector-main.html#device-labeling</v>
          </cell>
          <cell r="L19" t="str">
            <v>improved-labeling.html</v>
          </cell>
        </row>
        <row r="20">
          <cell r="A20" t="str">
            <v>Buildings and Appliances</v>
          </cell>
          <cell r="B20" t="str">
            <v>Retrofit Existing Buildings</v>
          </cell>
          <cell r="C20" t="str">
            <v>Share of Preexisting Buildings Subject to Retrofitting</v>
          </cell>
          <cell r="D20" t="str">
            <v>Increased Retrofitting</v>
          </cell>
          <cell r="E20" t="str">
            <v>bldgs retrofitting</v>
          </cell>
          <cell r="F20">
            <v>0</v>
          </cell>
          <cell r="G20">
            <v>0.5</v>
          </cell>
          <cell r="H20">
            <v>0.01</v>
          </cell>
          <cell r="I20" t="str">
            <v>% of existing buildings</v>
          </cell>
          <cell r="J20" t="str">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ell>
          <cell r="K20" t="str">
            <v>buildings-sector-main.html#retrofitting</v>
          </cell>
          <cell r="L20" t="str">
            <v>increased-retrofitting.html</v>
          </cell>
        </row>
        <row r="21">
          <cell r="A21" t="str">
            <v>Buildings and Appliances</v>
          </cell>
          <cell r="B21" t="str">
            <v>Rebate for Efficient Products</v>
          </cell>
          <cell r="C21" t="str">
            <v>Boolean Rebate Program for Efficient Components</v>
          </cell>
          <cell r="D21" t="str">
            <v>Rebate for Efficient Products</v>
          </cell>
          <cell r="E21" t="str">
            <v>bldgs rebate</v>
          </cell>
          <cell r="F21">
            <v>0</v>
          </cell>
          <cell r="G21">
            <v>1</v>
          </cell>
          <cell r="H21">
            <v>1</v>
          </cell>
          <cell r="I21" t="str">
            <v>on/off</v>
          </cell>
          <cell r="J21" t="str">
            <v>**Description:** This policy represents a modest rebate paid to customers who purchase energy-efficient building equipment of the selected type(s).  Typical rebate amounts represented by this policy are $50-100 for a clothes washer and $25-50 for a dishwasher or refrigerator.</v>
          </cell>
          <cell r="K21" t="str">
            <v>buildings-sector-main.html#rebate</v>
          </cell>
          <cell r="L21" t="str">
            <v>rebate-for-efficient-products.html</v>
          </cell>
        </row>
        <row r="22">
          <cell r="A22" t="str">
            <v>Electricity Supply</v>
          </cell>
          <cell r="B22" t="str">
            <v>Ban New Power Plants</v>
          </cell>
          <cell r="C22" t="str">
            <v>Boolean Ban New Power Plants</v>
          </cell>
          <cell r="D22" t="str">
            <v>Ban New Power Plants</v>
          </cell>
          <cell r="E22" t="str">
            <v>elec ban new power plants</v>
          </cell>
          <cell r="F22">
            <v>0</v>
          </cell>
          <cell r="G22">
            <v>1</v>
          </cell>
          <cell r="H22">
            <v>1</v>
          </cell>
          <cell r="I22" t="str">
            <v>on/off</v>
          </cell>
          <cell r="J22" t="str">
            <v>**Description:** This policy prevents new capacity of the selected type(s) from being built or deployed.</v>
          </cell>
          <cell r="K22" t="str">
            <v>electricity-sector-main.html#ban</v>
          </cell>
          <cell r="L22" t="str">
            <v>ban-new-capacity.html</v>
          </cell>
        </row>
        <row r="23">
          <cell r="A23" t="str">
            <v>Electricity Supply</v>
          </cell>
          <cell r="B23" t="str">
            <v>Carbon Capture and Sequestration</v>
          </cell>
          <cell r="C23" t="str">
            <v>Electricity Sector Fraction of Potential Additional CCS Achieved</v>
          </cell>
          <cell r="D23" t="str">
            <v>Electricity Sector CCS</v>
          </cell>
          <cell r="E23" t="str">
            <v>elec CCS</v>
          </cell>
          <cell r="F23">
            <v>0</v>
          </cell>
          <cell r="G23">
            <v>1</v>
          </cell>
          <cell r="H23">
            <v>0.01</v>
          </cell>
          <cell r="I23" t="str">
            <v>% of CO2 captured</v>
          </cell>
          <cell r="J23" t="str">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ell>
          <cell r="K23" t="str">
            <v>ccs.html#ccs</v>
          </cell>
          <cell r="L23" t="str">
            <v>carbon-capture-and-sequestration.html</v>
          </cell>
        </row>
        <row r="24">
          <cell r="A24" t="str">
            <v>Electricity Supply</v>
          </cell>
          <cell r="B24" t="str">
            <v>Clean Electricity Standard</v>
          </cell>
          <cell r="C24" t="str">
            <v>Renewable Portfolio Std Percentage</v>
          </cell>
          <cell r="D24" t="str">
            <v>Clean Electricity Standard</v>
          </cell>
          <cell r="E24" t="str">
            <v>elec renewable portfolio standards</v>
          </cell>
          <cell r="F24">
            <v>0</v>
          </cell>
          <cell r="G24">
            <v>1</v>
          </cell>
          <cell r="H24">
            <v>0.01</v>
          </cell>
          <cell r="I24" t="str">
            <v>% of electricity generation</v>
          </cell>
          <cell r="J24" t="str">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ell>
          <cell r="K24" t="str">
            <v>electricity-sector-main.html#ces</v>
          </cell>
          <cell r="L24" t="str">
            <v>clean-energy-standard.html</v>
          </cell>
        </row>
        <row r="25">
          <cell r="A25" t="str">
            <v>Electricity Supply</v>
          </cell>
          <cell r="B25" t="str">
            <v>Change Electricity Exports</v>
          </cell>
          <cell r="C25" t="str">
            <v>Percent Change in Electricity Exports</v>
          </cell>
          <cell r="D25" t="str">
            <v>Electricity Imports and Exports</v>
          </cell>
          <cell r="E25" t="str">
            <v>elec change exports</v>
          </cell>
          <cell r="F25">
            <v>-0.5</v>
          </cell>
          <cell r="G25">
            <v>1</v>
          </cell>
          <cell r="H25">
            <v>0.02</v>
          </cell>
          <cell r="I25" t="str">
            <v>% change in exports</v>
          </cell>
          <cell r="J25" t="str">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ell>
          <cell r="K25" t="str">
            <v>electricity-sector-main.html#elec-exports</v>
          </cell>
          <cell r="L25" t="str">
            <v>electricity-imports-exports.html</v>
          </cell>
        </row>
        <row r="26">
          <cell r="A26" t="str">
            <v>Electricity Supply</v>
          </cell>
          <cell r="B26" t="str">
            <v>Change Electricity Imports</v>
          </cell>
          <cell r="C26" t="str">
            <v>Percent Change in Electricity Imports</v>
          </cell>
          <cell r="D26" t="str">
            <v>Electricity Imports and Exports</v>
          </cell>
          <cell r="E26" t="str">
            <v>elec change imports</v>
          </cell>
          <cell r="F26">
            <v>-0.5</v>
          </cell>
          <cell r="G26">
            <v>1</v>
          </cell>
          <cell r="H26">
            <v>0.02</v>
          </cell>
          <cell r="I26" t="str">
            <v>% change in imports</v>
          </cell>
          <cell r="J26" t="str">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ell>
          <cell r="K26" t="str">
            <v>electricity-sector-main.html#elec-imports</v>
          </cell>
          <cell r="L26" t="str">
            <v>electricity-imports-exports.html</v>
          </cell>
        </row>
        <row r="27">
          <cell r="A27" t="str">
            <v>Electricity Supply</v>
          </cell>
          <cell r="B27" t="str">
            <v>Non BAU Guaranteed Dispatch</v>
          </cell>
          <cell r="C27" t="str">
            <v>Boolean Use Non BAU Guaranteed Dispatch Settings</v>
          </cell>
          <cell r="D27" t="str">
            <v>Non BAU Guaranteed Dispatch</v>
          </cell>
          <cell r="E27" t="str">
            <v>elec non BAU guaranteed dispatch</v>
          </cell>
          <cell r="F27">
            <v>0</v>
          </cell>
          <cell r="G27">
            <v>1</v>
          </cell>
          <cell r="H27">
            <v>1</v>
          </cell>
          <cell r="I27" t="str">
            <v>on/off</v>
          </cell>
        </row>
        <row r="28">
          <cell r="A28" t="str">
            <v>Electricity Supply</v>
          </cell>
          <cell r="B28" t="str">
            <v>Demand Response</v>
          </cell>
          <cell r="C28" t="str">
            <v>Fraction of Additional Demand Response Potential Achieved</v>
          </cell>
          <cell r="D28" t="str">
            <v>Demand Response</v>
          </cell>
          <cell r="E28" t="str">
            <v>elec demand response</v>
          </cell>
          <cell r="F28">
            <v>0</v>
          </cell>
          <cell r="G28">
            <v>1</v>
          </cell>
          <cell r="H28">
            <v>0.01</v>
          </cell>
          <cell r="I28" t="str">
            <v>% of potential achieved</v>
          </cell>
          <cell r="J28" t="str">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ell>
          <cell r="K28" t="str">
            <v>electricity-sector-main.html#dr</v>
          </cell>
          <cell r="L28" t="str">
            <v>demand-response.html</v>
          </cell>
        </row>
        <row r="29">
          <cell r="A29" t="str">
            <v>Electricity Supply</v>
          </cell>
          <cell r="B29" t="str">
            <v>Early Retirement of Power Plants</v>
          </cell>
          <cell r="C29" t="str">
            <v>Annual Additional Capacity Retired due to Early Retirement Policy</v>
          </cell>
          <cell r="D29" t="str">
            <v>Early Retirement of Power Plants</v>
          </cell>
          <cell r="E29" t="str">
            <v>elec early retirement</v>
          </cell>
          <cell r="F29">
            <v>0</v>
          </cell>
          <cell r="G29">
            <v>25000</v>
          </cell>
          <cell r="H29">
            <v>500</v>
          </cell>
          <cell r="I29" t="str">
            <v>MW/year</v>
          </cell>
          <cell r="J29" t="str">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ell>
          <cell r="K29" t="str">
            <v>electricity-sector-main.html#early-ret</v>
          </cell>
          <cell r="L29" t="str">
            <v>early-retirement-of-power-plants.html</v>
          </cell>
        </row>
        <row r="30">
          <cell r="A30" t="str">
            <v>Electricity Supply</v>
          </cell>
          <cell r="B30" t="str">
            <v>Grid-Scale Electricity Storage</v>
          </cell>
          <cell r="C30" t="str">
            <v>Fraction of Additional Grid Battery Storage Potential Achieved</v>
          </cell>
          <cell r="D30" t="str">
            <v>Grid-Scale Electricity Storage</v>
          </cell>
          <cell r="E30" t="str">
            <v>elec storage growth</v>
          </cell>
          <cell r="F30">
            <v>0</v>
          </cell>
          <cell r="G30">
            <v>1</v>
          </cell>
          <cell r="H30">
            <v>0.01</v>
          </cell>
          <cell r="I30" t="str">
            <v>% of potential achieved</v>
          </cell>
          <cell r="J30" t="str">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ell>
          <cell r="K30" t="str">
            <v>electricity-sector-main.html#storage</v>
          </cell>
          <cell r="L30" t="str">
            <v>grid-scale-electricity-storage.html</v>
          </cell>
        </row>
        <row r="31">
          <cell r="A31" t="str">
            <v>Electricity Supply</v>
          </cell>
          <cell r="B31" t="str">
            <v>Increase Transmission</v>
          </cell>
          <cell r="C31" t="str">
            <v>Percentage Increase in Transmission Capacity vs BAU</v>
          </cell>
          <cell r="D31" t="str">
            <v>Increase Transmission</v>
          </cell>
          <cell r="E31" t="str">
            <v>elec transmission growth</v>
          </cell>
          <cell r="F31">
            <v>0</v>
          </cell>
          <cell r="G31">
            <v>1.1299999999999999</v>
          </cell>
          <cell r="H31">
            <v>0.01</v>
          </cell>
          <cell r="I31" t="str">
            <v>% increase in transmission capacity</v>
          </cell>
          <cell r="J31" t="str">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ell>
          <cell r="K31" t="str">
            <v>electricity-sector-main.html#transmission</v>
          </cell>
          <cell r="L31" t="str">
            <v>increase-transmission.html</v>
          </cell>
        </row>
        <row r="32">
          <cell r="A32" t="str">
            <v>Electricity Supply</v>
          </cell>
          <cell r="B32" t="str">
            <v>Non BAU Capacity Retirement Schedule</v>
          </cell>
          <cell r="C32" t="str">
            <v>Boolean Use Non BAU Capacity Retirement Schedule</v>
          </cell>
          <cell r="D32" t="str">
            <v>Non BAU Capacity Retirement Schedule</v>
          </cell>
          <cell r="F32">
            <v>0</v>
          </cell>
          <cell r="G32">
            <v>1</v>
          </cell>
          <cell r="H32">
            <v>1</v>
          </cell>
          <cell r="I32" t="str">
            <v>on/off</v>
          </cell>
          <cell r="J32" t="str">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ell>
        </row>
        <row r="33">
          <cell r="A33" t="str">
            <v>Electricity Supply</v>
          </cell>
          <cell r="B33" t="str">
            <v>Non BAU Mandated Capacity Construction</v>
          </cell>
          <cell r="C33" t="str">
            <v>Boolean Use Non BAU Mandated Capacity Construction Schedule</v>
          </cell>
          <cell r="D33" t="str">
            <v>Non BAU Mandated Capacity Construction</v>
          </cell>
          <cell r="F33">
            <v>0</v>
          </cell>
          <cell r="G33">
            <v>1</v>
          </cell>
          <cell r="H33">
            <v>1</v>
          </cell>
          <cell r="I33" t="str">
            <v>on/off</v>
          </cell>
          <cell r="J33" t="str">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ell>
        </row>
        <row r="34">
          <cell r="A34" t="str">
            <v>Electricity Supply</v>
          </cell>
          <cell r="B34" t="str">
            <v>Non BAU RPS Qualifying Resources</v>
          </cell>
          <cell r="C34" t="str">
            <v>Boolean Use Non BAU RPS Qualifying Resource Definitions</v>
          </cell>
          <cell r="D34" t="str">
            <v>Non BAU RPS Qualifying Resources</v>
          </cell>
          <cell r="E34" t="str">
            <v>elec non BAU RPS qualifying resources</v>
          </cell>
          <cell r="F34">
            <v>0</v>
          </cell>
          <cell r="G34">
            <v>1</v>
          </cell>
          <cell r="H34">
            <v>1</v>
          </cell>
          <cell r="I34" t="str">
            <v>on/off</v>
          </cell>
        </row>
        <row r="35">
          <cell r="A35" t="str">
            <v>Electricity Supply</v>
          </cell>
          <cell r="B35" t="str">
            <v>Nuclear Plant Lifetime Extension</v>
          </cell>
          <cell r="C35" t="str">
            <v>Nuclear Capacity Lifetime Extension</v>
          </cell>
          <cell r="D35" t="str">
            <v>Nuclear Lifetime Extension</v>
          </cell>
          <cell r="F35">
            <v>0</v>
          </cell>
          <cell r="G35">
            <v>20</v>
          </cell>
          <cell r="H35">
            <v>1</v>
          </cell>
          <cell r="I35" t="str">
            <v>year(s)</v>
          </cell>
          <cell r="J35" t="str">
            <v>**Description:** This policy extends the lifetime of all nuclear plants by the specified number of years.</v>
          </cell>
          <cell r="K35" t="str">
            <v>electricity-sector-main.html#life-ext</v>
          </cell>
          <cell r="L35" t="str">
            <v>nuclear-lifetime-extension.html</v>
          </cell>
        </row>
        <row r="36">
          <cell r="A36" t="str">
            <v>Electricity Supply</v>
          </cell>
          <cell r="B36" t="str">
            <v>Reduce Plant Downtime</v>
          </cell>
          <cell r="C36" t="str">
            <v>Percentage Reduction in Plant Downtime</v>
          </cell>
          <cell r="D36" t="str">
            <v>Reduce Plant Downtime</v>
          </cell>
          <cell r="E36" t="str">
            <v>elec reduce plant downtime</v>
          </cell>
          <cell r="F36">
            <v>0</v>
          </cell>
          <cell r="G36">
            <v>0.6</v>
          </cell>
          <cell r="H36">
            <v>0.01</v>
          </cell>
          <cell r="I36" t="str">
            <v>% reduction in downtime</v>
          </cell>
          <cell r="J36" t="str">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ell>
          <cell r="K36" t="str">
            <v>electricity-sector-main.html#red-downtime</v>
          </cell>
          <cell r="L36" t="str">
            <v>reduce-downtime.html</v>
          </cell>
        </row>
        <row r="37">
          <cell r="A37" t="str">
            <v>Electricity Supply</v>
          </cell>
          <cell r="B37" t="str">
            <v>Reduce Soft Costs</v>
          </cell>
          <cell r="C37" t="str">
            <v>Percent Reduction in Soft Costs of Capacity Construction</v>
          </cell>
          <cell r="D37" t="str">
            <v>Reduce Soft Costs</v>
          </cell>
          <cell r="E37" t="str">
            <v>elec reduce soft costs</v>
          </cell>
          <cell r="F37">
            <v>0</v>
          </cell>
          <cell r="G37">
            <v>0.9</v>
          </cell>
          <cell r="H37">
            <v>0.01</v>
          </cell>
          <cell r="I37" t="str">
            <v>% reduction in soft costs</v>
          </cell>
          <cell r="J37" t="str">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ell>
          <cell r="K37" t="str">
            <v>endogenous-learning.html#red-soft-costs</v>
          </cell>
          <cell r="L37" t="str">
            <v>reduce-soft-costs.html</v>
          </cell>
        </row>
        <row r="38">
          <cell r="A38" t="str">
            <v>Electricity Supply</v>
          </cell>
          <cell r="B38" t="str">
            <v>Reduce Transmission &amp; Distribution Losses</v>
          </cell>
          <cell r="C38" t="str">
            <v>Percentage TnD Losses Avoided</v>
          </cell>
          <cell r="D38" t="str">
            <v>Reduce T&amp;D Losses</v>
          </cell>
          <cell r="E38" t="str">
            <v>elec avoid TND loss</v>
          </cell>
          <cell r="F38">
            <v>0</v>
          </cell>
          <cell r="G38">
            <v>0.4</v>
          </cell>
          <cell r="H38">
            <v>0.01</v>
          </cell>
          <cell r="I38" t="str">
            <v>% of losses avoided</v>
          </cell>
          <cell r="J38" t="str">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ell>
          <cell r="K38" t="str">
            <v>electricity-sector-main.html#red-tnd-losses</v>
          </cell>
          <cell r="L38" t="str">
            <v>reduce-tnd-losses.html</v>
          </cell>
        </row>
        <row r="39">
          <cell r="A39" t="str">
            <v>Electricity Supply</v>
          </cell>
          <cell r="B39" t="str">
            <v>Subsidy for Capacity Construction</v>
          </cell>
          <cell r="C39" t="str">
            <v>Perc Subsidy for Elec Capacity Construction</v>
          </cell>
          <cell r="D39" t="str">
            <v>Subsidy for Capacity Construction</v>
          </cell>
          <cell r="E39" t="str">
            <v>elec capacity construction subsidy</v>
          </cell>
          <cell r="F39">
            <v>0</v>
          </cell>
          <cell r="G39">
            <v>0.95</v>
          </cell>
          <cell r="H39">
            <v>0.01</v>
          </cell>
          <cell r="I39" t="str">
            <v>% of construction cost</v>
          </cell>
          <cell r="J39" t="str">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ell>
          <cell r="K39" t="str">
            <v>electricity-sector-main.html#subsidies</v>
          </cell>
        </row>
        <row r="40">
          <cell r="A40" t="str">
            <v>Electricity Supply</v>
          </cell>
          <cell r="B40" t="str">
            <v>Subsidy for Electricity Production</v>
          </cell>
          <cell r="C40" t="str">
            <v>Subsidy for Elec Production by Fuel</v>
          </cell>
          <cell r="D40" t="str">
            <v>Subsidy for Electricity Production</v>
          </cell>
          <cell r="E40" t="str">
            <v>elec generation subsidy</v>
          </cell>
          <cell r="F40">
            <v>0</v>
          </cell>
          <cell r="G40">
            <v>60</v>
          </cell>
          <cell r="H40">
            <v>1</v>
          </cell>
          <cell r="I40" t="str">
            <v>$/MWh</v>
          </cell>
          <cell r="J40" t="str">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ell>
          <cell r="K40" t="str">
            <v>electricity-sector-main.html#subsidies</v>
          </cell>
          <cell r="L40" t="str">
            <v>subsidy-for-electricity-production.html</v>
          </cell>
        </row>
        <row r="41">
          <cell r="A41" t="str">
            <v>Industry</v>
          </cell>
          <cell r="B41" t="str">
            <v>Buy In-Region Products</v>
          </cell>
          <cell r="C41" t="str">
            <v>Fraction of Imported Industrial Outputs Shifted to In Region Suppliers</v>
          </cell>
          <cell r="D41" t="str">
            <v>Buy In-Region Products</v>
          </cell>
          <cell r="E41" t="str">
            <v>indst buy in region outputs</v>
          </cell>
          <cell r="F41">
            <v>0</v>
          </cell>
          <cell r="G41">
            <v>0.5</v>
          </cell>
          <cell r="H41">
            <v>0.01</v>
          </cell>
          <cell r="I41" t="str">
            <v>% of imports shifted</v>
          </cell>
          <cell r="J41" t="str">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ell>
        </row>
        <row r="42">
          <cell r="A42" t="str">
            <v>Industry</v>
          </cell>
          <cell r="B42" t="str">
            <v>Carbon Capture and Sequestration</v>
          </cell>
          <cell r="C42" t="str">
            <v>Industry Sector Fraction of Potential Additional CCS Achieved</v>
          </cell>
          <cell r="D42" t="str">
            <v>Industry CCS</v>
          </cell>
          <cell r="E42" t="str">
            <v>indst CCS</v>
          </cell>
          <cell r="F42">
            <v>0</v>
          </cell>
          <cell r="G42">
            <v>1</v>
          </cell>
          <cell r="H42">
            <v>0.01</v>
          </cell>
          <cell r="I42" t="str">
            <v>% of CO2 captured</v>
          </cell>
          <cell r="J42" t="str">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ell>
          <cell r="K42" t="str">
            <v>ccs.html#ccs</v>
          </cell>
          <cell r="L42" t="str">
            <v>carbon-capture-and-sequestration.html</v>
          </cell>
        </row>
        <row r="43">
          <cell r="A43" t="str">
            <v>Industry</v>
          </cell>
          <cell r="B43" t="str">
            <v>Cement Clinker Substitution</v>
          </cell>
          <cell r="C43" t="str">
            <v>Fraction of Cement Measures Achieved</v>
          </cell>
          <cell r="D43" t="str">
            <v>Cement Clinker Substitution</v>
          </cell>
          <cell r="E43" t="str">
            <v>indst cement measures</v>
          </cell>
          <cell r="F43">
            <v>0</v>
          </cell>
          <cell r="G43">
            <v>1</v>
          </cell>
          <cell r="H43">
            <v>0.01</v>
          </cell>
          <cell r="I43" t="str">
            <v>% of potential achieved</v>
          </cell>
          <cell r="J43" t="str">
            <v>**Description:** This policy reduces CO2 emissions from the cement industry by substituting other inputs, such as fly ash, for a portion of the clinker in cement. // **Guidance for setting values:**  If this policy is fully implemented, the share of clinker in cement is reduced to 60%.</v>
          </cell>
          <cell r="K43" t="str">
            <v>industry-ag-main.html#clinker</v>
          </cell>
          <cell r="L43" t="str">
            <v>cement-clinker-substitution.html</v>
          </cell>
        </row>
        <row r="44">
          <cell r="A44" t="str">
            <v>Industry</v>
          </cell>
          <cell r="B44" t="str">
            <v>Cogeneration and Waste Heat Recovery</v>
          </cell>
          <cell r="C44" t="str">
            <v>Fraction of Potential Cogeneration and Waste Heat Recovery Adopted</v>
          </cell>
          <cell r="D44" t="str">
            <v>Cogeneration and Waste Heat Recovery</v>
          </cell>
          <cell r="E44" t="str">
            <v>indst CHP</v>
          </cell>
          <cell r="F44">
            <v>0</v>
          </cell>
          <cell r="G44">
            <v>1</v>
          </cell>
          <cell r="H44">
            <v>0.01</v>
          </cell>
          <cell r="I44" t="str">
            <v>% of potential achieved</v>
          </cell>
          <cell r="J44" t="str">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ell>
          <cell r="K44" t="str">
            <v>industry-ag-main.html#cogen</v>
          </cell>
          <cell r="L44" t="str">
            <v>cogeneration-and-waste-heat-recovery.html</v>
          </cell>
        </row>
        <row r="45">
          <cell r="A45" t="str">
            <v>Industry</v>
          </cell>
          <cell r="B45" t="str">
            <v>Early Retirement of Industrial Facilities</v>
          </cell>
          <cell r="C45" t="str">
            <v>Fraction of Energy Savings from Early Facility Retirement Achieved</v>
          </cell>
          <cell r="D45" t="str">
            <v>Early Retirement of Industrial Facilities</v>
          </cell>
          <cell r="E45" t="str">
            <v>indst early retirement</v>
          </cell>
          <cell r="F45">
            <v>0</v>
          </cell>
          <cell r="G45">
            <v>1</v>
          </cell>
          <cell r="H45">
            <v>0.01</v>
          </cell>
          <cell r="I45" t="str">
            <v>% of potential achieved</v>
          </cell>
          <cell r="J45" t="str">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ell>
          <cell r="K45" t="str">
            <v>industry-ag-main.html#early-ret</v>
          </cell>
          <cell r="L45" t="str">
            <v>early-retirement-of-industrial-facilities.html</v>
          </cell>
        </row>
        <row r="46">
          <cell r="A46" t="str">
            <v>Industry</v>
          </cell>
          <cell r="B46" t="str">
            <v>Industry Energy Efficiency Standards</v>
          </cell>
          <cell r="C46" t="str">
            <v>Percentage Improvement in Eqpt Efficiency Standards above BAU</v>
          </cell>
          <cell r="D46" t="str">
            <v>Industry Energy Efficiency Standards</v>
          </cell>
          <cell r="E46" t="str">
            <v>indst efficiency standards</v>
          </cell>
          <cell r="F46">
            <v>0</v>
          </cell>
          <cell r="G46">
            <v>0.25</v>
          </cell>
          <cell r="H46">
            <v>0.01</v>
          </cell>
          <cell r="I46" t="str">
            <v>% reduction in energy use</v>
          </cell>
          <cell r="J46" t="str">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ell>
          <cell r="K46" t="str">
            <v>industry-ag-main.html#eff-stds</v>
          </cell>
          <cell r="L46" t="str">
            <v>industry-energy-efficiency-standards.html</v>
          </cell>
        </row>
        <row r="47">
          <cell r="A47" t="str">
            <v>Industry</v>
          </cell>
          <cell r="B47" t="str">
            <v>Improved System Design</v>
          </cell>
          <cell r="C47" t="str">
            <v>Fraction of Installation and System Integration Issues Remedied</v>
          </cell>
          <cell r="D47" t="str">
            <v>Improved System Design</v>
          </cell>
          <cell r="E47" t="str">
            <v>indst system integration</v>
          </cell>
          <cell r="F47">
            <v>0</v>
          </cell>
          <cell r="G47">
            <v>1</v>
          </cell>
          <cell r="H47">
            <v>0.01</v>
          </cell>
          <cell r="I47" t="str">
            <v>% of potential achieved</v>
          </cell>
          <cell r="J47" t="str">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ell>
          <cell r="K47" t="str">
            <v>industry-ag-main.html#system-integ</v>
          </cell>
          <cell r="L47" t="str">
            <v>improved-system-design.html</v>
          </cell>
        </row>
        <row r="48">
          <cell r="A48" t="str">
            <v>Industry</v>
          </cell>
          <cell r="B48" t="str">
            <v>Electrification + Hydrogen</v>
          </cell>
          <cell r="C48" t="str">
            <v>Fraction of Industrial Fuel Use Shifted to Other Fuels</v>
          </cell>
          <cell r="D48" t="str">
            <v>Electrification + Hydrogen</v>
          </cell>
          <cell r="E48" t="str">
            <v>indst fuel type shifting</v>
          </cell>
          <cell r="F48">
            <v>0</v>
          </cell>
          <cell r="G48">
            <v>1</v>
          </cell>
          <cell r="H48">
            <v>0.01</v>
          </cell>
          <cell r="I48" t="str">
            <v>% of fuel shifted</v>
          </cell>
          <cell r="J48" t="str">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ell>
          <cell r="K48" t="str">
            <v>industry-ag-main.html#fuel-switching</v>
          </cell>
          <cell r="L48" t="str">
            <v>industry-elec-and-hydrogen.html</v>
          </cell>
        </row>
        <row r="49">
          <cell r="A49" t="str">
            <v>Industry</v>
          </cell>
          <cell r="B49" t="str">
            <v>F-Gas Substitution</v>
          </cell>
          <cell r="C49" t="str">
            <v>Fraction of F Gas Substitution Achieved</v>
          </cell>
          <cell r="D49" t="str">
            <v>F-gas Measures</v>
          </cell>
          <cell r="E49" t="str">
            <v>indst f gas substitution</v>
          </cell>
          <cell r="F49">
            <v>0</v>
          </cell>
          <cell r="G49">
            <v>1</v>
          </cell>
          <cell r="H49">
            <v>0.01</v>
          </cell>
          <cell r="I49" t="str">
            <v>% of potential achieved</v>
          </cell>
          <cell r="J49" t="str">
            <v>**Description:** This policy reduces emissions of high-GWP, fluorinated gases (F-gases) from the industry sector by substituting less-harmful chemicals. // **Guidance for setting values:** If this policy is fully implemented, F-gas emissions in 2050 are reduced by 61%.</v>
          </cell>
          <cell r="K49" t="str">
            <v>industry-ag-main.html#avoid-f-gases</v>
          </cell>
          <cell r="L49" t="str">
            <v>avoid-f-gases.html</v>
          </cell>
        </row>
        <row r="50">
          <cell r="A50" t="str">
            <v>Industry</v>
          </cell>
          <cell r="B50" t="str">
            <v>F-Gas Destruction</v>
          </cell>
          <cell r="C50" t="str">
            <v>Fraction of F Gas Destruction Achieved</v>
          </cell>
          <cell r="D50" t="str">
            <v>F-gas Measures</v>
          </cell>
          <cell r="E50" t="str">
            <v>indst f gas destruction</v>
          </cell>
          <cell r="F50">
            <v>0</v>
          </cell>
          <cell r="G50">
            <v>1</v>
          </cell>
          <cell r="H50">
            <v>0.01</v>
          </cell>
          <cell r="I50" t="str">
            <v>% of potential achieved</v>
          </cell>
          <cell r="J50" t="str">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ell>
          <cell r="K50" t="str">
            <v>industry-ag-main.html#avoid-f-gases</v>
          </cell>
          <cell r="L50" t="str">
            <v>avoid-f-gases.html</v>
          </cell>
        </row>
        <row r="51">
          <cell r="A51" t="str">
            <v>Industry</v>
          </cell>
          <cell r="B51" t="str">
            <v>F-Gas Recovery</v>
          </cell>
          <cell r="C51" t="str">
            <v>Fraction of F Gas Recovery Achieved</v>
          </cell>
          <cell r="D51" t="str">
            <v>F-gas Measures</v>
          </cell>
          <cell r="E51" t="str">
            <v>indst f gas recovery</v>
          </cell>
          <cell r="F51">
            <v>0</v>
          </cell>
          <cell r="G51">
            <v>1</v>
          </cell>
          <cell r="H51">
            <v>0.01</v>
          </cell>
          <cell r="I51" t="str">
            <v>% of potential achieved</v>
          </cell>
          <cell r="J51" t="str">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ell>
          <cell r="K51" t="str">
            <v>industry-ag-main.html#avoid-f-gases</v>
          </cell>
          <cell r="L51" t="str">
            <v>avoid-f-gases.html</v>
          </cell>
        </row>
        <row r="52">
          <cell r="A52" t="str">
            <v>Industry</v>
          </cell>
          <cell r="B52" t="str">
            <v>F-Gas Eqpt. Maintenance &amp; Retrofits</v>
          </cell>
          <cell r="C52" t="str">
            <v>Fraction of F Gas Inspct Maint Retrofit Achieved</v>
          </cell>
          <cell r="D52" t="str">
            <v>F-gas Measures</v>
          </cell>
          <cell r="E52" t="str">
            <v>indst f gas inspct maint retrofit</v>
          </cell>
          <cell r="F52">
            <v>0</v>
          </cell>
          <cell r="G52">
            <v>1</v>
          </cell>
          <cell r="H52">
            <v>0.01</v>
          </cell>
          <cell r="I52" t="str">
            <v>% of potential achieved</v>
          </cell>
          <cell r="J52" t="str">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ell>
          <cell r="K52" t="str">
            <v>industry-ag-main.html#avoid-f-gases</v>
          </cell>
          <cell r="L52" t="str">
            <v>avoid-f-gases.html</v>
          </cell>
        </row>
        <row r="53">
          <cell r="A53" t="str">
            <v>Industry</v>
          </cell>
          <cell r="B53" t="str">
            <v>Material Efficiency, Longevity, &amp; Re-Use</v>
          </cell>
          <cell r="C53" t="str">
            <v>Percent Reduction in Nonenergy Nonagriculture Industry Product Demand</v>
          </cell>
          <cell r="D53" t="str">
            <v>Material Efficiency, Longevity, &amp; Re-Use</v>
          </cell>
          <cell r="E53" t="str">
            <v>indst reduce nonenergy product demand</v>
          </cell>
          <cell r="F53">
            <v>0</v>
          </cell>
          <cell r="G53">
            <v>1</v>
          </cell>
          <cell r="H53">
            <v>0.01</v>
          </cell>
          <cell r="I53" t="str">
            <v>% demand reduction</v>
          </cell>
          <cell r="J53" t="str">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ell>
          <cell r="L53" t="str">
            <v>material-efficiency-longevity-reuse.html</v>
          </cell>
        </row>
        <row r="54">
          <cell r="A54" t="str">
            <v>Industry</v>
          </cell>
          <cell r="B54" t="str">
            <v>Methane Capture</v>
          </cell>
          <cell r="C54" t="str">
            <v>Fraction of Methane Capture Opportunities Achieved</v>
          </cell>
          <cell r="D54" t="str">
            <v>Methane Capture and Destruction</v>
          </cell>
          <cell r="E54" t="str">
            <v>indst methane capture</v>
          </cell>
          <cell r="F54">
            <v>0</v>
          </cell>
          <cell r="G54">
            <v>1</v>
          </cell>
          <cell r="H54">
            <v>0.01</v>
          </cell>
          <cell r="I54" t="str">
            <v>% of potential achieved</v>
          </cell>
          <cell r="J54" t="str">
            <v>**Description:** This policy reduces methane emissions from the selected industry by increasing the capture of methane that is currently being released into the atmosphere (for example, stopping leaks from wellheads, pipes, coal mines, landfills, etc.).</v>
          </cell>
          <cell r="K54" t="str">
            <v>industry-ag-main.html#methane-capture</v>
          </cell>
          <cell r="L54" t="str">
            <v>methane-capture.html</v>
          </cell>
        </row>
        <row r="55">
          <cell r="A55" t="str">
            <v>Industry</v>
          </cell>
          <cell r="B55" t="str">
            <v>Methane Destruction</v>
          </cell>
          <cell r="C55" t="str">
            <v>Fraction of Methane Destruction Opportunities Achieved</v>
          </cell>
          <cell r="D55" t="str">
            <v>Methane Capture and Destruction</v>
          </cell>
          <cell r="E55" t="str">
            <v>indst methane destruction</v>
          </cell>
          <cell r="F55">
            <v>0</v>
          </cell>
          <cell r="G55">
            <v>1</v>
          </cell>
          <cell r="H55">
            <v>0.01</v>
          </cell>
          <cell r="I55" t="str">
            <v>% of potential achieved</v>
          </cell>
          <cell r="J55" t="str">
            <v>**Description:** This policy reduces methane emissions from the selected industry by increasing the burning of methane that is currently being released into the atmosphere (i.e. flaring instead of venting/leaking).</v>
          </cell>
          <cell r="K55" t="str">
            <v>industry-ag-main.html#methane-destr</v>
          </cell>
          <cell r="L55" t="str">
            <v>methane-destruction.html</v>
          </cell>
        </row>
        <row r="56">
          <cell r="A56" t="str">
            <v>Industry</v>
          </cell>
          <cell r="B56" t="str">
            <v>N2O Abatement</v>
          </cell>
          <cell r="C56" t="str">
            <v>Fraction of N2O Abatement Achieved</v>
          </cell>
          <cell r="D56" t="str">
            <v>N2O Abatement</v>
          </cell>
          <cell r="E56" t="str">
            <v>indst N2O abatement</v>
          </cell>
          <cell r="F56">
            <v>0</v>
          </cell>
          <cell r="G56">
            <v>1</v>
          </cell>
          <cell r="H56">
            <v>0.01</v>
          </cell>
          <cell r="I56" t="str">
            <v>% of potential achieved</v>
          </cell>
          <cell r="J56" t="str">
            <v>**Description:** This policy reduces nitrous oxide (N2O) process emissions from the chemicals industry (primarily from the production of nitric acid and adipic acid) by destroying the N2O rather than venting it to the atmosphere.</v>
          </cell>
        </row>
        <row r="57">
          <cell r="A57" t="str">
            <v>Industry</v>
          </cell>
          <cell r="B57" t="str">
            <v>Reduce Fossil Fuel Exports</v>
          </cell>
          <cell r="C57" t="str">
            <v>Percent Reduction in Fossil Fuel Exports</v>
          </cell>
          <cell r="D57" t="str">
            <v>Percent Reduction in Fossil Fuel Exports</v>
          </cell>
          <cell r="E57" t="str">
            <v>indst reduce fossil fuel exports</v>
          </cell>
          <cell r="F57">
            <v>0</v>
          </cell>
          <cell r="G57">
            <v>1</v>
          </cell>
          <cell r="H57">
            <v>0.01</v>
          </cell>
          <cell r="I57" t="str">
            <v>% reduction in exports</v>
          </cell>
          <cell r="J57" t="str">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ell>
          <cell r="L57" t="str">
            <v>reduce-fuel-exports.html</v>
          </cell>
        </row>
        <row r="58">
          <cell r="A58" t="str">
            <v>Agriculture, Land Use, and Forestry</v>
          </cell>
          <cell r="B58" t="str">
            <v>Afforestation and Reforestation</v>
          </cell>
          <cell r="C58" t="str">
            <v>Fraction of Afforestation and Reforestation Achieved</v>
          </cell>
          <cell r="D58" t="str">
            <v>Afforestation and Reforestation</v>
          </cell>
          <cell r="E58" t="str">
            <v>land afforestation and reforestation</v>
          </cell>
          <cell r="F58">
            <v>0</v>
          </cell>
          <cell r="G58">
            <v>1</v>
          </cell>
          <cell r="H58">
            <v>0.01</v>
          </cell>
          <cell r="I58" t="str">
            <v>% of potential achieved</v>
          </cell>
          <cell r="J58" t="str">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ell>
          <cell r="K58" t="str">
            <v>lulucf.html#aff-ref</v>
          </cell>
          <cell r="L58" t="str">
            <v>afforestation-and-reforestation.html</v>
          </cell>
        </row>
        <row r="59">
          <cell r="A59" t="str">
            <v>Agriculture, Land Use, and Forestry</v>
          </cell>
          <cell r="B59" t="str">
            <v>Avoid Deforestation</v>
          </cell>
          <cell r="C59" t="str">
            <v>Fraction of Avoided Deforestation Achieved</v>
          </cell>
          <cell r="D59" t="str">
            <v>Avoid Deforestation</v>
          </cell>
          <cell r="E59" t="str">
            <v>land avoid deforestation</v>
          </cell>
          <cell r="F59">
            <v>0</v>
          </cell>
          <cell r="G59">
            <v>1</v>
          </cell>
          <cell r="H59">
            <v>0.01</v>
          </cell>
          <cell r="I59" t="str">
            <v>% of potential achieved</v>
          </cell>
          <cell r="J59" t="str">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ell>
          <cell r="K59" t="str">
            <v>lulucf.html#avoid-def</v>
          </cell>
          <cell r="L59" t="str">
            <v>avoid-deforestation.html</v>
          </cell>
        </row>
        <row r="60">
          <cell r="A60" t="str">
            <v>Agriculture, Land Use, and Forestry</v>
          </cell>
          <cell r="B60" t="str">
            <v>Forest Restoration</v>
          </cell>
          <cell r="C60" t="str">
            <v>Fraction of Forest Restoration Achieved</v>
          </cell>
          <cell r="D60" t="str">
            <v>Forest Restoration</v>
          </cell>
          <cell r="E60" t="str">
            <v>land forest restoration</v>
          </cell>
          <cell r="F60">
            <v>0</v>
          </cell>
          <cell r="G60">
            <v>1</v>
          </cell>
          <cell r="H60">
            <v>0.01</v>
          </cell>
          <cell r="I60" t="str">
            <v>% of potential achieved</v>
          </cell>
          <cell r="L60" t="str">
            <v>forest-restoration.html</v>
          </cell>
        </row>
        <row r="61">
          <cell r="A61" t="str">
            <v>Agriculture, Land Use, and Forestry</v>
          </cell>
          <cell r="B61" t="str">
            <v>Forest Set-Asides</v>
          </cell>
          <cell r="C61" t="str">
            <v>Fraction of Forest Set Asides Achieved</v>
          </cell>
          <cell r="D61" t="str">
            <v>Forest Set-Asides</v>
          </cell>
          <cell r="E61" t="str">
            <v>land forest set asides</v>
          </cell>
          <cell r="F61">
            <v>0</v>
          </cell>
          <cell r="G61">
            <v>1</v>
          </cell>
          <cell r="H61">
            <v>0.01</v>
          </cell>
          <cell r="I61" t="str">
            <v>% of potential achieved</v>
          </cell>
          <cell r="J61" t="str">
            <v>**Description:** This policy avoids the release of CO2 from forests by reducing timber harvesting. // **Guidance for setting values:** A 100% setting of this lever reduces timber harvesting by 2% of the BAU amount per year, reaching a roughly 70% reduction in timber harvesting by 2050.</v>
          </cell>
          <cell r="K61" t="str">
            <v>lulucf.html#set-asides</v>
          </cell>
          <cell r="L61" t="str">
            <v>forest-set-asides.html</v>
          </cell>
        </row>
        <row r="62">
          <cell r="A62" t="str">
            <v>Agriculture, Land Use, and Forestry</v>
          </cell>
          <cell r="B62" t="str">
            <v>Cropland and Rice Measures</v>
          </cell>
          <cell r="C62" t="str">
            <v>Fraction of Cropland and Rice Measures Achieved</v>
          </cell>
          <cell r="D62" t="str">
            <v>Cropland and Rice Measures</v>
          </cell>
          <cell r="E62" t="str">
            <v>indst cropland and rice measures</v>
          </cell>
          <cell r="F62">
            <v>0</v>
          </cell>
          <cell r="G62">
            <v>1</v>
          </cell>
          <cell r="H62">
            <v>0.01</v>
          </cell>
          <cell r="I62" t="str">
            <v>% of potential achieved</v>
          </cell>
          <cell r="J62" t="str">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ell>
          <cell r="K62" t="str">
            <v>industry-ag-main.html#cropland</v>
          </cell>
          <cell r="L62" t="str">
            <v>cropland-management.html</v>
          </cell>
        </row>
        <row r="63">
          <cell r="A63" t="str">
            <v>Agriculture, Land Use, and Forestry</v>
          </cell>
          <cell r="B63" t="str">
            <v>Improved Forest Management</v>
          </cell>
          <cell r="C63" t="str">
            <v>Fraction of Improved Forest Management Achieved</v>
          </cell>
          <cell r="D63" t="str">
            <v>Improved Forest Management</v>
          </cell>
          <cell r="E63" t="str">
            <v>land forest management</v>
          </cell>
          <cell r="F63">
            <v>0</v>
          </cell>
          <cell r="G63">
            <v>1</v>
          </cell>
          <cell r="H63">
            <v>0.01</v>
          </cell>
          <cell r="I63" t="str">
            <v>% of potential achieved</v>
          </cell>
          <cell r="J63" t="str">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ell>
          <cell r="K63" t="str">
            <v>lulucf.html#forest-mgmt</v>
          </cell>
          <cell r="L63" t="str">
            <v>improved-forest-management.html</v>
          </cell>
        </row>
        <row r="64">
          <cell r="A64" t="str">
            <v>Agriculture, Land Use, and Forestry</v>
          </cell>
          <cell r="B64" t="str">
            <v>Livestock Measures</v>
          </cell>
          <cell r="C64" t="str">
            <v>Fraction of Livestock Measures Achieved</v>
          </cell>
          <cell r="D64" t="str">
            <v>Livestock Measures</v>
          </cell>
          <cell r="E64" t="str">
            <v>indst livestock measures</v>
          </cell>
          <cell r="F64">
            <v>0</v>
          </cell>
          <cell r="G64">
            <v>1</v>
          </cell>
          <cell r="H64">
            <v>0.01</v>
          </cell>
          <cell r="I64" t="str">
            <v>% of potential achieved</v>
          </cell>
          <cell r="J64" t="str">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ell>
          <cell r="K64" t="str">
            <v>industry-ag-main.html#livestock</v>
          </cell>
          <cell r="L64" t="str">
            <v>livestock-measures.html</v>
          </cell>
        </row>
        <row r="65">
          <cell r="A65" t="str">
            <v>Agriculture, Land Use, and Forestry</v>
          </cell>
          <cell r="B65" t="str">
            <v>Peatland Restoration</v>
          </cell>
          <cell r="C65" t="str">
            <v>Fraction of Peatland Restoration Achieved</v>
          </cell>
          <cell r="D65" t="str">
            <v>Peatland Restoration</v>
          </cell>
          <cell r="E65" t="str">
            <v>land peatland restoration</v>
          </cell>
          <cell r="F65">
            <v>0</v>
          </cell>
          <cell r="G65">
            <v>1</v>
          </cell>
          <cell r="H65">
            <v>0.01</v>
          </cell>
          <cell r="I65" t="str">
            <v>% of potential achieved</v>
          </cell>
          <cell r="L65" t="str">
            <v>peatland-restoration.html</v>
          </cell>
        </row>
        <row r="66">
          <cell r="A66" t="str">
            <v>Agriculture, Land Use, and Forestry</v>
          </cell>
          <cell r="B66" t="str">
            <v>Shift to Non-Animal Products</v>
          </cell>
          <cell r="C66" t="str">
            <v>Percent Animal Products Shifted to Nonanimal Products</v>
          </cell>
          <cell r="D66" t="str">
            <v>Shift to Non-Animal Products</v>
          </cell>
          <cell r="E66" t="str">
            <v>indst shift to nonanimal products</v>
          </cell>
          <cell r="F66">
            <v>0</v>
          </cell>
          <cell r="G66">
            <v>1</v>
          </cell>
          <cell r="H66">
            <v>0.01</v>
          </cell>
          <cell r="I66" t="str">
            <v>% reduction in animal products</v>
          </cell>
          <cell r="J66" t="str">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ell>
          <cell r="L66" t="str">
            <v>shift-to-non-animal-products.html</v>
          </cell>
        </row>
        <row r="67">
          <cell r="A67" t="str">
            <v>District Heat and Hydrogen</v>
          </cell>
          <cell r="B67" t="str">
            <v>Use CHP for District Heat</v>
          </cell>
          <cell r="C67" t="str">
            <v>Fraction of Non CHP Heat Production Converted to CHP</v>
          </cell>
          <cell r="D67" t="str">
            <v>District Heat CHP</v>
          </cell>
          <cell r="E67" t="str">
            <v>heat convert heat to CHP</v>
          </cell>
          <cell r="F67">
            <v>0</v>
          </cell>
          <cell r="G67">
            <v>1</v>
          </cell>
          <cell r="H67">
            <v>0.01</v>
          </cell>
          <cell r="I67" t="str">
            <v>% non-CHP heat converted</v>
          </cell>
          <cell r="J67" t="str">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ell>
          <cell r="K67" t="str">
            <v>district-heating.html#chp</v>
          </cell>
          <cell r="L67" t="str">
            <v>convert-non-chp-heat-production.html</v>
          </cell>
        </row>
        <row r="68">
          <cell r="A68" t="str">
            <v>District Heat and Hydrogen</v>
          </cell>
          <cell r="B68" t="str">
            <v>Produce District Heat with Hydrogen</v>
          </cell>
          <cell r="C68" t="str">
            <v>Fraction of District Heat Fuel Use Shifted to Other Fuels</v>
          </cell>
          <cell r="D68" t="str">
            <v>District Heat Fuel Switching</v>
          </cell>
          <cell r="E68" t="str">
            <v>heat fuel type shifting</v>
          </cell>
          <cell r="F68">
            <v>0</v>
          </cell>
          <cell r="G68">
            <v>1</v>
          </cell>
          <cell r="H68">
            <v>0.01</v>
          </cell>
          <cell r="I68" t="str">
            <v>% of fuel use</v>
          </cell>
          <cell r="J68" t="str">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ell>
          <cell r="K68" t="str">
            <v>district-heating.html#convert-coal</v>
          </cell>
          <cell r="L68" t="str">
            <v>district-heat-fuel-switching.html</v>
          </cell>
        </row>
        <row r="69">
          <cell r="A69" t="str">
            <v>District Heat and Hydrogen</v>
          </cell>
          <cell r="B69" t="str">
            <v>Shift Hydrogen Production to Electrolysis</v>
          </cell>
          <cell r="C69" t="str">
            <v>Fraction of Hydrogen Production Pathways Shifted</v>
          </cell>
          <cell r="D69" t="str">
            <v>Hydrogen Electrolysis</v>
          </cell>
          <cell r="E69" t="str">
            <v>hydgn shift production pathways</v>
          </cell>
          <cell r="F69">
            <v>0</v>
          </cell>
          <cell r="G69">
            <v>1</v>
          </cell>
          <cell r="H69">
            <v>0.01</v>
          </cell>
          <cell r="I69" t="str">
            <v>% of hydrogen production</v>
          </cell>
          <cell r="J69" t="str">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ell>
          <cell r="L69" t="str">
            <v>switch-hydrogen-production-pathway.html</v>
          </cell>
        </row>
        <row r="70">
          <cell r="A70" t="str">
            <v>Cross-Sector</v>
          </cell>
          <cell r="B70" t="str">
            <v>Carbon Price</v>
          </cell>
          <cell r="C70" t="str">
            <v>Additional Carbon Tax Rate</v>
          </cell>
          <cell r="D70" t="str">
            <v>Carbon Price</v>
          </cell>
          <cell r="E70" t="str">
            <v>cross carbon tax</v>
          </cell>
          <cell r="F70">
            <v>0</v>
          </cell>
          <cell r="G70">
            <v>300</v>
          </cell>
          <cell r="H70">
            <v>5</v>
          </cell>
          <cell r="I70" t="str">
            <v>$/metric ton CO2e</v>
          </cell>
          <cell r="J70" t="str">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ell>
          <cell r="K70" t="str">
            <v>fuels.html#carbon-tax</v>
          </cell>
          <cell r="L70" t="str">
            <v>carbon-tax.html</v>
          </cell>
        </row>
        <row r="71">
          <cell r="A71" t="str">
            <v>Cross-Sector</v>
          </cell>
          <cell r="B71" t="str">
            <v>End Existing Subsidies</v>
          </cell>
          <cell r="C71" t="str">
            <v>Percent Reduction in BAU Subsidies</v>
          </cell>
          <cell r="D71" t="str">
            <v>End Existing Subsidies</v>
          </cell>
          <cell r="E71" t="str">
            <v>cross reduce BAU subsidies</v>
          </cell>
          <cell r="F71">
            <v>0</v>
          </cell>
          <cell r="G71">
            <v>1</v>
          </cell>
          <cell r="H71">
            <v>0.01</v>
          </cell>
          <cell r="I71" t="str">
            <v>% reduction in BAU subsidies</v>
          </cell>
          <cell r="J71" t="str">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ell>
          <cell r="K71" t="str">
            <v>fuels.html#end-subsidies</v>
          </cell>
          <cell r="L71" t="str">
            <v>end-existing-subsidies.html</v>
          </cell>
        </row>
        <row r="72">
          <cell r="A72" t="str">
            <v>Cross-Sector</v>
          </cell>
          <cell r="B72" t="str">
            <v>Exempt Non-CO2 Emissions from C Tax</v>
          </cell>
          <cell r="C72" t="str">
            <v>Toggle Whether Carbon Tax Affects Non CO2 Emissions</v>
          </cell>
          <cell r="D72" t="str">
            <v>Carbon Tax Exemptions</v>
          </cell>
          <cell r="E72" t="str">
            <v>cross toggle whether carbon tax affects non CO2 emissions</v>
          </cell>
          <cell r="F72">
            <v>0</v>
          </cell>
          <cell r="G72">
            <v>1</v>
          </cell>
          <cell r="H72">
            <v>1</v>
          </cell>
          <cell r="I72" t="str">
            <v>on/off</v>
          </cell>
        </row>
        <row r="73">
          <cell r="A73" t="str">
            <v>Cross-Sector</v>
          </cell>
          <cell r="B73" t="str">
            <v>Exempt Process Emissions from C Tax</v>
          </cell>
          <cell r="C73" t="str">
            <v>Toggle Whether Carbon Tax Affects Process Emissions</v>
          </cell>
          <cell r="D73" t="str">
            <v>Carbon Tax on Process Emissions</v>
          </cell>
          <cell r="E73" t="str">
            <v>cross toggle whether carbon tax affects process emissions</v>
          </cell>
          <cell r="F73">
            <v>0</v>
          </cell>
          <cell r="G73">
            <v>1</v>
          </cell>
          <cell r="H73">
            <v>1</v>
          </cell>
          <cell r="I73" t="str">
            <v>on/off</v>
          </cell>
          <cell r="J73" t="str">
            <v>**Description:** This policy prevents the carbon tax from being levied on process emissions (non-energy greenhouse gas emissions from industrial and agricultural operations).</v>
          </cell>
          <cell r="K73" t="str">
            <v>fuels.html#carbon-tax</v>
          </cell>
          <cell r="L73" t="str">
            <v>carbon-tax.html</v>
          </cell>
        </row>
        <row r="74">
          <cell r="A74" t="str">
            <v>Cross-Sector</v>
          </cell>
          <cell r="B74" t="str">
            <v>Fixed Energy Prices</v>
          </cell>
          <cell r="C74" t="str">
            <v>Toggle Whether Policies Affect Energy Prices</v>
          </cell>
          <cell r="D74" t="str">
            <v>Fixed Energy Prices</v>
          </cell>
          <cell r="E74" t="str">
            <v>cross toggle whether policies affect energy prices</v>
          </cell>
          <cell r="F74">
            <v>0</v>
          </cell>
          <cell r="G74">
            <v>1</v>
          </cell>
          <cell r="H74">
            <v>1</v>
          </cell>
          <cell r="I74" t="str">
            <v>on/off</v>
          </cell>
        </row>
        <row r="75">
          <cell r="A75" t="str">
            <v>Cross-Sector</v>
          </cell>
          <cell r="B75" t="str">
            <v>Fuel Price Deregulation</v>
          </cell>
          <cell r="C75" t="str">
            <v>Fuel Price Deregulation</v>
          </cell>
          <cell r="D75" t="str">
            <v>Fuel Price Deregulation</v>
          </cell>
          <cell r="E75" t="str">
            <v>cross fuel price deregulation</v>
          </cell>
          <cell r="F75">
            <v>0</v>
          </cell>
          <cell r="G75">
            <v>1</v>
          </cell>
          <cell r="H75">
            <v>0.01</v>
          </cell>
          <cell r="I75" t="str">
            <v>% of price deregulated</v>
          </cell>
          <cell r="J75" t="str">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ell>
          <cell r="K75" t="str">
            <v>fuels.html#fuel-price-deregulation</v>
          </cell>
        </row>
        <row r="76">
          <cell r="A76" t="str">
            <v>Cross-Sector</v>
          </cell>
          <cell r="B76" t="str">
            <v>Fuel Taxes or Subsidies</v>
          </cell>
          <cell r="C76" t="str">
            <v>Additional Fuel Tax or Subsidy Rate by Fuel</v>
          </cell>
          <cell r="D76" t="str">
            <v>Fuel Taxes or Subsidies</v>
          </cell>
          <cell r="E76" t="str">
            <v>cross fuel tax</v>
          </cell>
          <cell r="F76">
            <v>-0.5</v>
          </cell>
          <cell r="G76">
            <v>0.5</v>
          </cell>
          <cell r="H76">
            <v>0.01</v>
          </cell>
          <cell r="I76" t="str">
            <v>% of BAU price</v>
          </cell>
          <cell r="J76" t="str">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ell>
          <cell r="K76" t="str">
            <v>fuels.html#fuel-taxes</v>
          </cell>
          <cell r="L76" t="str">
            <v>fuel-taxes.html</v>
          </cell>
        </row>
        <row r="77">
          <cell r="A77" t="str">
            <v>Research and Development</v>
          </cell>
          <cell r="B77" t="str">
            <v>Capital Cost Reduction</v>
          </cell>
          <cell r="C77" t="str">
            <v>RnD Building Capital Cost Perc Reduction</v>
          </cell>
          <cell r="D77" t="str">
            <v>R&amp;D Capital Cost Reductions</v>
          </cell>
          <cell r="E77" t="str">
            <v>RnD building capital cost reduction</v>
          </cell>
          <cell r="F77">
            <v>0</v>
          </cell>
          <cell r="G77">
            <v>0.4</v>
          </cell>
          <cell r="H77">
            <v>0.01</v>
          </cell>
          <cell r="I77" t="str">
            <v>% reduction in cost</v>
          </cell>
          <cell r="J77"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77" t="str">
            <v>architectural-design.html#rnd</v>
          </cell>
          <cell r="L77" t="str">
            <v>research-and-development.html</v>
          </cell>
        </row>
        <row r="78">
          <cell r="A78" t="str">
            <v>Research and Development</v>
          </cell>
          <cell r="B78" t="str">
            <v>Capital Cost Reduction</v>
          </cell>
          <cell r="C78" t="str">
            <v>RnD CCS Capital Cost Perc Reduction</v>
          </cell>
          <cell r="D78" t="str">
            <v>R&amp;D Capital Cost Reductions</v>
          </cell>
          <cell r="E78" t="str">
            <v>RnD CCS capital cost reduction</v>
          </cell>
          <cell r="F78">
            <v>0</v>
          </cell>
          <cell r="G78">
            <v>0.4</v>
          </cell>
          <cell r="H78">
            <v>0.01</v>
          </cell>
          <cell r="I78" t="str">
            <v>% reduction in cost</v>
          </cell>
          <cell r="J78"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78" t="str">
            <v>architectural-design.html#rnd</v>
          </cell>
          <cell r="L78" t="str">
            <v>research-and-development.html</v>
          </cell>
        </row>
        <row r="79">
          <cell r="A79" t="str">
            <v>Research and Development</v>
          </cell>
          <cell r="B79" t="str">
            <v>Capital Cost Reduction</v>
          </cell>
          <cell r="C79" t="str">
            <v>RnD Electricity Capital Cost Perc Reduction</v>
          </cell>
          <cell r="D79" t="str">
            <v>R&amp;D Capital Cost Reductions</v>
          </cell>
          <cell r="E79" t="str">
            <v>RnD electricity capital cost reduction</v>
          </cell>
          <cell r="F79">
            <v>0</v>
          </cell>
          <cell r="G79">
            <v>0.4</v>
          </cell>
          <cell r="H79">
            <v>0.01</v>
          </cell>
          <cell r="I79" t="str">
            <v>% reduction in cost</v>
          </cell>
          <cell r="J79"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79" t="str">
            <v>architectural-design.html#rnd</v>
          </cell>
          <cell r="L79" t="str">
            <v>research-and-development.html</v>
          </cell>
        </row>
        <row r="80">
          <cell r="A80" t="str">
            <v>Research and Development</v>
          </cell>
          <cell r="B80" t="str">
            <v>Capital Cost Reduction</v>
          </cell>
          <cell r="C80" t="str">
            <v>RnD Industry Capital Cost Perc Reduction</v>
          </cell>
          <cell r="D80" t="str">
            <v>R&amp;D Capital Cost Reductions</v>
          </cell>
          <cell r="E80" t="str">
            <v>RnD industry capital cost reduction</v>
          </cell>
          <cell r="F80">
            <v>0</v>
          </cell>
          <cell r="G80">
            <v>0.4</v>
          </cell>
          <cell r="H80">
            <v>0.01</v>
          </cell>
          <cell r="I80" t="str">
            <v>% reduction in cost</v>
          </cell>
          <cell r="J80"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0" t="str">
            <v>architectural-design.html#rnd</v>
          </cell>
          <cell r="L80" t="str">
            <v>research-and-development.html</v>
          </cell>
        </row>
        <row r="81">
          <cell r="A81" t="str">
            <v>Research and Development</v>
          </cell>
          <cell r="B81" t="str">
            <v>Capital Cost Reduction</v>
          </cell>
          <cell r="C81" t="str">
            <v>RnD Transportation Capital Cost Perc Reduction</v>
          </cell>
          <cell r="D81" t="str">
            <v>R&amp;D Capital Cost Reductions</v>
          </cell>
          <cell r="E81" t="str">
            <v>RnD transportation capital cost reduction</v>
          </cell>
          <cell r="F81">
            <v>0</v>
          </cell>
          <cell r="G81">
            <v>0.4</v>
          </cell>
          <cell r="H81">
            <v>0.01</v>
          </cell>
          <cell r="I81" t="str">
            <v>% reduction in cost</v>
          </cell>
          <cell r="J81"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1" t="str">
            <v>architectural-design.html#rnd</v>
          </cell>
          <cell r="L81" t="str">
            <v>research-and-development.html</v>
          </cell>
        </row>
        <row r="82">
          <cell r="A82" t="str">
            <v>Research and Development</v>
          </cell>
          <cell r="B82" t="str">
            <v>Direct Air Capture</v>
          </cell>
          <cell r="C82" t="str">
            <v>Fraction of Direct Air Capture Potential Achieved</v>
          </cell>
          <cell r="D82" t="str">
            <v>Direct Air Capture</v>
          </cell>
          <cell r="E82" t="str">
            <v>geoeng direct air capture</v>
          </cell>
          <cell r="F82">
            <v>0</v>
          </cell>
          <cell r="G82">
            <v>1</v>
          </cell>
          <cell r="H82">
            <v>0.01</v>
          </cell>
          <cell r="I82" t="str">
            <v>% of potential achieved</v>
          </cell>
          <cell r="J82" t="str">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ell>
          <cell r="K82" t="str">
            <v>direct-air-capture.html#dac</v>
          </cell>
          <cell r="L82" t="str">
            <v>direct-air-capture.html</v>
          </cell>
        </row>
        <row r="83">
          <cell r="A83" t="str">
            <v>Research and Development</v>
          </cell>
          <cell r="B83" t="str">
            <v>Fuel Use Reduction</v>
          </cell>
          <cell r="C83" t="str">
            <v>RnD Building Fuel Use Perc Reduction</v>
          </cell>
          <cell r="D83" t="str">
            <v>R&amp;D Fuel Use Reductions</v>
          </cell>
          <cell r="E83" t="str">
            <v>RnD building fuel use reduction</v>
          </cell>
          <cell r="F83">
            <v>0</v>
          </cell>
          <cell r="G83">
            <v>0.4</v>
          </cell>
          <cell r="H83">
            <v>0.01</v>
          </cell>
          <cell r="I83" t="str">
            <v>% reduction in fuel use</v>
          </cell>
          <cell r="J83"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3" t="str">
            <v>architectural-design.html#rnd</v>
          </cell>
          <cell r="L83" t="str">
            <v>research-and-development.html</v>
          </cell>
        </row>
        <row r="84">
          <cell r="A84" t="str">
            <v>Research and Development</v>
          </cell>
          <cell r="B84" t="str">
            <v>Fuel Use Reduction</v>
          </cell>
          <cell r="C84" t="str">
            <v>RnD CCS Fuel Use Perc Reduction</v>
          </cell>
          <cell r="D84" t="str">
            <v>R&amp;D Fuel Use Reductions</v>
          </cell>
          <cell r="E84" t="str">
            <v>RnD CCS fuel use reduction</v>
          </cell>
          <cell r="F84">
            <v>0</v>
          </cell>
          <cell r="G84">
            <v>0.4</v>
          </cell>
          <cell r="H84">
            <v>0.01</v>
          </cell>
          <cell r="I84" t="str">
            <v>% reduction in fuel use</v>
          </cell>
          <cell r="J84"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4" t="str">
            <v>architectural-design.html#rnd</v>
          </cell>
          <cell r="L84" t="str">
            <v>research-and-development.html</v>
          </cell>
        </row>
        <row r="85">
          <cell r="A85" t="str">
            <v>Research and Development</v>
          </cell>
          <cell r="B85" t="str">
            <v>Fuel Use Reduction</v>
          </cell>
          <cell r="C85" t="str">
            <v>RnD Electricity Fuel Use Perc Reduction</v>
          </cell>
          <cell r="D85" t="str">
            <v>R&amp;D Fuel Use Reductions</v>
          </cell>
          <cell r="E85" t="str">
            <v>RnD electricity fuel use reduction</v>
          </cell>
          <cell r="F85">
            <v>0</v>
          </cell>
          <cell r="G85">
            <v>0.4</v>
          </cell>
          <cell r="H85">
            <v>0.01</v>
          </cell>
          <cell r="I85" t="str">
            <v>% reduction in fuel use</v>
          </cell>
          <cell r="J85"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5" t="str">
            <v>architectural-design.html#rnd</v>
          </cell>
          <cell r="L85" t="str">
            <v>research-and-development.html</v>
          </cell>
        </row>
        <row r="86">
          <cell r="A86" t="str">
            <v>Research and Development</v>
          </cell>
          <cell r="B86" t="str">
            <v>Fuel Use Reduction</v>
          </cell>
          <cell r="C86" t="str">
            <v>RnD Industry Fuel Use Perc Reduction</v>
          </cell>
          <cell r="D86" t="str">
            <v>R&amp;D Fuel Use Reductions</v>
          </cell>
          <cell r="E86" t="str">
            <v>RnD industry fuel use reduction</v>
          </cell>
          <cell r="F86">
            <v>0</v>
          </cell>
          <cell r="G86">
            <v>0.4</v>
          </cell>
          <cell r="H86">
            <v>0.01</v>
          </cell>
          <cell r="I86" t="str">
            <v>% reduction in fuel use</v>
          </cell>
          <cell r="J86"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6" t="str">
            <v>architectural-design.html#rnd</v>
          </cell>
          <cell r="L86" t="str">
            <v>research-and-development.html</v>
          </cell>
        </row>
        <row r="87">
          <cell r="A87" t="str">
            <v>Research and Development</v>
          </cell>
          <cell r="B87" t="str">
            <v>Fuel Use Reduction</v>
          </cell>
          <cell r="C87" t="str">
            <v>RnD Transportation Fuel Use Perc Reduction</v>
          </cell>
          <cell r="D87" t="str">
            <v>R&amp;D Fuel Use Reductions</v>
          </cell>
          <cell r="E87" t="str">
            <v>RnD transportation fuel use reduction</v>
          </cell>
          <cell r="F87">
            <v>0</v>
          </cell>
          <cell r="G87">
            <v>0.4</v>
          </cell>
          <cell r="H87">
            <v>0.01</v>
          </cell>
          <cell r="I87" t="str">
            <v>% reduction in fuel use</v>
          </cell>
          <cell r="J87"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7" t="str">
            <v>architectural-design.html#rnd</v>
          </cell>
          <cell r="L87" t="str">
            <v>research-and-development.html</v>
          </cell>
        </row>
        <row r="88">
          <cell r="A88" t="str">
            <v>Government Revenue Accounting</v>
          </cell>
          <cell r="B88" t="str">
            <v>Carbon Tax Revenue</v>
          </cell>
          <cell r="C88" t="str">
            <v>GRA for Carbon Tax Revenue</v>
          </cell>
          <cell r="E88" t="str">
            <v>GRA carbon tax revenue</v>
          </cell>
          <cell r="F88">
            <v>0</v>
          </cell>
          <cell r="G88">
            <v>10</v>
          </cell>
          <cell r="H88">
            <v>1</v>
          </cell>
          <cell r="I88" t="str">
            <v>weight</v>
          </cell>
          <cell r="J88"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88" t="str">
            <v>io-model.html</v>
          </cell>
        </row>
        <row r="89">
          <cell r="A89" t="str">
            <v>Government Revenue Accounting</v>
          </cell>
          <cell r="B89" t="str">
            <v>Fuel Tax Revenue</v>
          </cell>
          <cell r="C89" t="str">
            <v>GRA for Fuel Tax Revenue</v>
          </cell>
          <cell r="E89" t="str">
            <v>GRA fuel tax revenue</v>
          </cell>
          <cell r="F89">
            <v>0</v>
          </cell>
          <cell r="G89">
            <v>10</v>
          </cell>
          <cell r="H89">
            <v>1</v>
          </cell>
          <cell r="I89" t="str">
            <v>weight</v>
          </cell>
          <cell r="J89"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89" t="str">
            <v>io-model.html</v>
          </cell>
        </row>
        <row r="90">
          <cell r="A90" t="str">
            <v>Government Revenue Accounting</v>
          </cell>
          <cell r="B90" t="str">
            <v>EV Subsidy</v>
          </cell>
          <cell r="C90" t="str">
            <v>GRA for EV Subsidy</v>
          </cell>
          <cell r="E90" t="str">
            <v>GRA EV subsidy</v>
          </cell>
          <cell r="F90">
            <v>0</v>
          </cell>
          <cell r="G90">
            <v>10</v>
          </cell>
          <cell r="H90">
            <v>1</v>
          </cell>
          <cell r="I90" t="str">
            <v>weight</v>
          </cell>
          <cell r="J90"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0" t="str">
            <v>io-model.html</v>
          </cell>
        </row>
        <row r="91">
          <cell r="A91" t="str">
            <v>Government Revenue Accounting</v>
          </cell>
          <cell r="B91" t="str">
            <v>Electricity Generation Subsidy</v>
          </cell>
          <cell r="C91" t="str">
            <v>GRA for Electricity Generation Subsidies</v>
          </cell>
          <cell r="E91" t="str">
            <v>GRA elec gen subsidy</v>
          </cell>
          <cell r="F91">
            <v>0</v>
          </cell>
          <cell r="G91">
            <v>10</v>
          </cell>
          <cell r="H91">
            <v>1</v>
          </cell>
          <cell r="I91" t="str">
            <v>weight</v>
          </cell>
          <cell r="J91"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1" t="str">
            <v>io-model.html</v>
          </cell>
        </row>
        <row r="92">
          <cell r="A92" t="str">
            <v>Government Revenue Accounting</v>
          </cell>
          <cell r="B92" t="str">
            <v>Electricity Capacity Construction Subsidy</v>
          </cell>
          <cell r="C92" t="str">
            <v>GRA for Electricity Capacity Construction Subsidies</v>
          </cell>
          <cell r="E92" t="str">
            <v>GRA elec cap const subsidy</v>
          </cell>
          <cell r="F92">
            <v>0</v>
          </cell>
          <cell r="G92">
            <v>10</v>
          </cell>
          <cell r="H92">
            <v>1</v>
          </cell>
          <cell r="I92" t="str">
            <v>weight</v>
          </cell>
          <cell r="J92"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2" t="str">
            <v>io-model.html</v>
          </cell>
        </row>
        <row r="93">
          <cell r="A93" t="str">
            <v>Government Revenue Accounting</v>
          </cell>
          <cell r="B93" t="str">
            <v>Distributed Solar Subsidy</v>
          </cell>
          <cell r="C93" t="str">
            <v>GRA for Distributed Solar Subsidy</v>
          </cell>
          <cell r="E93" t="str">
            <v>GRA dist solar subsidy</v>
          </cell>
          <cell r="F93">
            <v>0</v>
          </cell>
          <cell r="G93">
            <v>10</v>
          </cell>
          <cell r="H93">
            <v>1</v>
          </cell>
          <cell r="I93" t="str">
            <v>weight</v>
          </cell>
          <cell r="J93"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3" t="str">
            <v>io-model.html</v>
          </cell>
        </row>
        <row r="94">
          <cell r="A94" t="str">
            <v>Government Revenue Accounting</v>
          </cell>
          <cell r="B94" t="str">
            <v>Fuel Subsidy</v>
          </cell>
          <cell r="C94" t="str">
            <v>GRA for Fuel Subsidies</v>
          </cell>
          <cell r="E94" t="str">
            <v>GRA fuel subsidy</v>
          </cell>
          <cell r="F94">
            <v>0</v>
          </cell>
          <cell r="G94">
            <v>10</v>
          </cell>
          <cell r="H94">
            <v>1</v>
          </cell>
          <cell r="I94" t="str">
            <v>weight</v>
          </cell>
          <cell r="J94"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4" t="str">
            <v>io-model.html</v>
          </cell>
        </row>
        <row r="95">
          <cell r="A95" t="str">
            <v>Government Revenue Accounting</v>
          </cell>
          <cell r="B95" t="str">
            <v>National Debt Interest</v>
          </cell>
          <cell r="C95" t="str">
            <v>GRA for National Debt Interest</v>
          </cell>
          <cell r="E95" t="str">
            <v>GRA national debt interest</v>
          </cell>
          <cell r="F95">
            <v>0</v>
          </cell>
          <cell r="G95">
            <v>10</v>
          </cell>
          <cell r="H95">
            <v>1</v>
          </cell>
          <cell r="I95" t="str">
            <v>weight</v>
          </cell>
          <cell r="J95"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5" t="str">
            <v>io-model.html</v>
          </cell>
        </row>
        <row r="96">
          <cell r="A96" t="str">
            <v>Government Revenue Accounting</v>
          </cell>
          <cell r="B96" t="str">
            <v>Remaining Government Cash Flows</v>
          </cell>
          <cell r="C96" t="str">
            <v>GRA for Remaining Government Cash Flow Changes</v>
          </cell>
          <cell r="E96" t="str">
            <v>GRA remaining cash flow changes</v>
          </cell>
          <cell r="F96">
            <v>0</v>
          </cell>
          <cell r="G96">
            <v>10</v>
          </cell>
          <cell r="H96">
            <v>1</v>
          </cell>
          <cell r="I96" t="str">
            <v>weight</v>
          </cell>
          <cell r="J96"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6" t="str">
            <v>io-model.html</v>
          </cell>
        </row>
        <row r="97">
          <cell r="A97" t="str">
            <v>Control Settings</v>
          </cell>
          <cell r="B97" t="str">
            <v>COVID-19 Recession</v>
          </cell>
          <cell r="C97" t="str">
            <v>GDPGR Alternative Base Case GDP Growth Rate</v>
          </cell>
          <cell r="E97" t="str">
            <v>settings exogenous GDP adjustment</v>
          </cell>
          <cell r="F97">
            <v>-0.08</v>
          </cell>
          <cell r="G97">
            <v>0.02</v>
          </cell>
          <cell r="H97">
            <v>1E-3</v>
          </cell>
          <cell r="I97" t="str">
            <v>GDP growth rate (%)</v>
          </cell>
          <cell r="J97" t="str">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ell>
        </row>
        <row r="98">
          <cell r="A98" t="str">
            <v>Control Settings</v>
          </cell>
          <cell r="B98" t="str">
            <v>Use 20-Year GWP Values</v>
          </cell>
          <cell r="C98" t="str">
            <v>BUTYGV Boolean Use Twenty Year GWP Values</v>
          </cell>
          <cell r="F98">
            <v>0</v>
          </cell>
          <cell r="G98">
            <v>1</v>
          </cell>
          <cell r="H98">
            <v>1</v>
          </cell>
          <cell r="I98" t="str">
            <v>on/off</v>
          </cell>
          <cell r="J98" t="str">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ell>
        </row>
      </sheetData>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144</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2864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2956</v>
      </c>
      <c r="B16" s="247"/>
    </row>
    <row r="17" spans="1:3" x14ac:dyDescent="0.25">
      <c r="A17" s="249" t="s">
        <v>2939</v>
      </c>
      <c r="B17" s="204">
        <f>MAX(PolicyLevers!H:H)</f>
        <v>1601</v>
      </c>
    </row>
    <row r="18" spans="1:3" x14ac:dyDescent="0.25">
      <c r="A18" s="250" t="s">
        <v>2955</v>
      </c>
      <c r="B18" s="204" t="str">
        <f t="array" ref="B18">IF(MIN(IF(COUNTIF(PolicyLevers!$H$2:$H$1218,PolicyLevers!$H$2:$H$1218)&gt;1,PolicyLevers!$H$2:$H$1218, ""))=0,"No duplicate ID numbers",MIN(IF(COUNTIF(PolicyLevers!$H$2:$H$1218,PolicyLevers!$H$2:$H$1218)&gt;1,PolicyLevers!$H$2:$H$1218, "")))</f>
        <v>No duplicate ID numbers</v>
      </c>
    </row>
    <row r="19" spans="1:3" ht="30" x14ac:dyDescent="0.25">
      <c r="A19" s="102" t="s">
        <v>3098</v>
      </c>
      <c r="B19" s="204" t="str">
        <f t="array" ref="B19">IF(MIN(IF((NOT(ISNUMBER(PolicyLevers!$H$2:$H$1218)))*(ISTEXT(PolicyLevers!$I$2:$I$1218)),ROW(PolicyLevers!$H$2:$H$1218)))=0,"No missing ID numbers",MIN(IF((NOT(ISNUMBER(PolicyLevers!$H$2:$H$1218)))*(ISTEXT(PolicyLevers!$I$2:$I$1218)),ROW(PolicyLevers!$H$2:$H$1218))))</f>
        <v>No missing ID numbers</v>
      </c>
    </row>
    <row r="21" spans="1:3" x14ac:dyDescent="0.25">
      <c r="A21" s="48" t="s">
        <v>3342</v>
      </c>
      <c r="B21" s="247"/>
    </row>
    <row r="22" spans="1:3" x14ac:dyDescent="0.25">
      <c r="A22" s="8" t="s">
        <v>3336</v>
      </c>
    </row>
    <row r="23" spans="1:3" x14ac:dyDescent="0.25">
      <c r="A23" s="8" t="s">
        <v>3337</v>
      </c>
    </row>
    <row r="24" spans="1:3" x14ac:dyDescent="0.25">
      <c r="A24" s="8" t="s">
        <v>3338</v>
      </c>
    </row>
    <row r="25" spans="1:3" x14ac:dyDescent="0.25">
      <c r="A25" s="8" t="s">
        <v>3339</v>
      </c>
    </row>
    <row r="27" spans="1:3" x14ac:dyDescent="0.25">
      <c r="A27" s="48" t="s">
        <v>3340</v>
      </c>
      <c r="B27" s="247"/>
      <c r="C27" s="247"/>
    </row>
    <row r="28" spans="1:3" x14ac:dyDescent="0.25">
      <c r="A28" s="8" t="s">
        <v>2949</v>
      </c>
    </row>
    <row r="29" spans="1:3" x14ac:dyDescent="0.25">
      <c r="A29" s="8" t="s">
        <v>2935</v>
      </c>
    </row>
    <row r="30" spans="1:3" x14ac:dyDescent="0.25">
      <c r="A30" s="8" t="s">
        <v>2936</v>
      </c>
    </row>
    <row r="31" spans="1:3" x14ac:dyDescent="0.25">
      <c r="A31" s="8" t="s">
        <v>2937</v>
      </c>
    </row>
    <row r="32" spans="1:3" x14ac:dyDescent="0.25">
      <c r="A32" s="8" t="s">
        <v>2938</v>
      </c>
    </row>
    <row r="34" spans="1:2" x14ac:dyDescent="0.25">
      <c r="A34" s="8" t="s">
        <v>2950</v>
      </c>
    </row>
    <row r="35" spans="1:2" x14ac:dyDescent="0.25">
      <c r="A35" s="8" t="s">
        <v>2933</v>
      </c>
    </row>
    <row r="36" spans="1:2" x14ac:dyDescent="0.25">
      <c r="A36" s="8" t="s">
        <v>2934</v>
      </c>
    </row>
    <row r="38" spans="1:2" x14ac:dyDescent="0.25">
      <c r="A38" s="8" t="s">
        <v>2951</v>
      </c>
    </row>
    <row r="39" spans="1:2" x14ac:dyDescent="0.25">
      <c r="A39" s="8" t="s">
        <v>2940</v>
      </c>
    </row>
    <row r="40" spans="1:2" x14ac:dyDescent="0.25">
      <c r="A40" s="8" t="s">
        <v>2941</v>
      </c>
    </row>
    <row r="42" spans="1:2" x14ac:dyDescent="0.25">
      <c r="A42" s="8" t="s">
        <v>2952</v>
      </c>
    </row>
    <row r="43" spans="1:2" x14ac:dyDescent="0.25">
      <c r="A43" s="8" t="s">
        <v>2942</v>
      </c>
    </row>
    <row r="44" spans="1:2" x14ac:dyDescent="0.25">
      <c r="A44" s="8" t="s">
        <v>2943</v>
      </c>
    </row>
    <row r="46" spans="1:2" x14ac:dyDescent="0.25">
      <c r="A46" s="48" t="s">
        <v>3341</v>
      </c>
      <c r="B46" s="247"/>
    </row>
    <row r="47" spans="1:2" x14ac:dyDescent="0.25">
      <c r="A47" s="8" t="s">
        <v>2944</v>
      </c>
    </row>
    <row r="48" spans="1:2" x14ac:dyDescent="0.25">
      <c r="A48" s="8" t="s">
        <v>2945</v>
      </c>
    </row>
    <row r="50" spans="1:1" x14ac:dyDescent="0.25">
      <c r="A50" s="8" t="s">
        <v>2946</v>
      </c>
    </row>
    <row r="51" spans="1:1" x14ac:dyDescent="0.25">
      <c r="A51" s="8" t="s">
        <v>2953</v>
      </c>
    </row>
    <row r="52" spans="1:1" x14ac:dyDescent="0.25">
      <c r="A52" s="8" t="s">
        <v>2947</v>
      </c>
    </row>
    <row r="53" spans="1:1" x14ac:dyDescent="0.25">
      <c r="A53" s="8" t="s">
        <v>2948</v>
      </c>
    </row>
  </sheetData>
  <conditionalFormatting sqref="B18">
    <cfRule type="containsText" dxfId="65" priority="3" stopIfTrue="1" operator="containsText" text="No duplicate ID numbers">
      <formula>NOT(ISERROR(SEARCH("No duplicate ID numbers",B18)))</formula>
    </cfRule>
    <cfRule type="cellIs" dxfId="64" priority="4" operator="greaterThan">
      <formula>0</formula>
    </cfRule>
  </conditionalFormatting>
  <conditionalFormatting sqref="B19">
    <cfRule type="containsText" dxfId="63" priority="1" stopIfTrue="1" operator="containsText" text="No missing ID numbers">
      <formula>NOT(ISERROR(SEARCH("No missing ID numbers",B19)))</formula>
    </cfRule>
    <cfRule type="cellIs" dxfId="6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30" activePane="bottomLeft" state="frozen"/>
      <selection pane="bottomLeft" activeCell="I33" sqref="I33"/>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3326</v>
      </c>
      <c r="M1" s="361"/>
    </row>
    <row r="2" spans="1:14" x14ac:dyDescent="0.25">
      <c r="A2" s="336" t="s">
        <v>3327</v>
      </c>
      <c r="M2" s="361"/>
    </row>
    <row r="3" spans="1:14" ht="45" x14ac:dyDescent="0.2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60" x14ac:dyDescent="0.25">
      <c r="A4" s="191" t="s">
        <v>4</v>
      </c>
      <c r="B4" s="191" t="s">
        <v>2432</v>
      </c>
      <c r="C4" s="4" t="s">
        <v>2427</v>
      </c>
      <c r="D4" s="2" t="s">
        <v>2426</v>
      </c>
      <c r="E4" s="2" t="s">
        <v>2428</v>
      </c>
      <c r="F4" s="439">
        <v>0</v>
      </c>
      <c r="G4" s="439">
        <v>1</v>
      </c>
      <c r="H4" s="439">
        <v>0.02</v>
      </c>
      <c r="I4" s="440" t="s">
        <v>2429</v>
      </c>
      <c r="J4" s="441" t="s">
        <v>3411</v>
      </c>
      <c r="K4" s="59" t="s">
        <v>2431</v>
      </c>
      <c r="L4" s="196" t="s">
        <v>2430</v>
      </c>
    </row>
    <row r="5" spans="1:14" ht="60" x14ac:dyDescent="0.25">
      <c r="A5" s="190" t="s">
        <v>4</v>
      </c>
      <c r="B5" s="191" t="s">
        <v>2506</v>
      </c>
      <c r="C5" s="4" t="s">
        <v>2507</v>
      </c>
      <c r="D5" s="2" t="s">
        <v>2507</v>
      </c>
      <c r="E5" s="2" t="s">
        <v>2508</v>
      </c>
      <c r="F5" s="442">
        <v>0</v>
      </c>
      <c r="G5" s="442">
        <v>300</v>
      </c>
      <c r="H5" s="442">
        <v>5</v>
      </c>
      <c r="I5" s="440" t="s">
        <v>2509</v>
      </c>
      <c r="J5" s="443" t="s">
        <v>3412</v>
      </c>
      <c r="K5" s="2"/>
      <c r="L5" s="196" t="s">
        <v>2786</v>
      </c>
      <c r="M5" s="338" t="s">
        <v>3484</v>
      </c>
    </row>
    <row r="6" spans="1:14" ht="45" x14ac:dyDescent="0.25">
      <c r="A6" s="190" t="s">
        <v>4</v>
      </c>
      <c r="B6" s="190" t="s">
        <v>2502</v>
      </c>
      <c r="C6" s="4" t="s">
        <v>2503</v>
      </c>
      <c r="D6" s="190" t="s">
        <v>2510</v>
      </c>
      <c r="E6" s="189" t="s">
        <v>2504</v>
      </c>
      <c r="F6" s="444">
        <v>0</v>
      </c>
      <c r="G6" s="444">
        <v>1</v>
      </c>
      <c r="H6" s="444">
        <v>0.02</v>
      </c>
      <c r="I6" s="441" t="s">
        <v>2505</v>
      </c>
      <c r="J6" s="441" t="s">
        <v>3413</v>
      </c>
      <c r="K6" s="59"/>
      <c r="L6" s="59" t="s">
        <v>2787</v>
      </c>
      <c r="M6" s="263" t="s">
        <v>3485</v>
      </c>
    </row>
    <row r="7" spans="1:14" ht="90" x14ac:dyDescent="0.25">
      <c r="A7" s="190" t="s">
        <v>4</v>
      </c>
      <c r="B7" s="190" t="s">
        <v>3141</v>
      </c>
      <c r="C7" s="4" t="s">
        <v>488</v>
      </c>
      <c r="D7" s="190" t="s">
        <v>3142</v>
      </c>
      <c r="E7" s="189" t="s">
        <v>2336</v>
      </c>
      <c r="F7" s="444">
        <v>0</v>
      </c>
      <c r="G7" s="444">
        <v>1</v>
      </c>
      <c r="H7" s="444">
        <v>0.01</v>
      </c>
      <c r="I7" s="441" t="s">
        <v>489</v>
      </c>
      <c r="J7" s="441" t="s">
        <v>3414</v>
      </c>
      <c r="K7" s="59" t="s">
        <v>490</v>
      </c>
      <c r="L7" s="59" t="s">
        <v>491</v>
      </c>
      <c r="M7" s="359" t="s">
        <v>3328</v>
      </c>
    </row>
    <row r="8" spans="1:14" ht="45" x14ac:dyDescent="0.25">
      <c r="A8" s="190" t="s">
        <v>4</v>
      </c>
      <c r="B8" s="190" t="s">
        <v>487</v>
      </c>
      <c r="C8" s="4" t="s">
        <v>482</v>
      </c>
      <c r="D8" s="190" t="s">
        <v>481</v>
      </c>
      <c r="E8" s="189" t="s">
        <v>2335</v>
      </c>
      <c r="F8" s="444">
        <v>0</v>
      </c>
      <c r="G8" s="444">
        <v>0.5</v>
      </c>
      <c r="H8" s="444">
        <v>0.01</v>
      </c>
      <c r="I8" s="445" t="s">
        <v>483</v>
      </c>
      <c r="J8" s="446" t="s">
        <v>3415</v>
      </c>
      <c r="K8" s="59" t="s">
        <v>484</v>
      </c>
      <c r="L8" s="59" t="s">
        <v>485</v>
      </c>
      <c r="M8" s="263" t="s">
        <v>486</v>
      </c>
    </row>
    <row r="9" spans="1:14" ht="60" x14ac:dyDescent="0.25">
      <c r="A9" s="189" t="s">
        <v>4</v>
      </c>
      <c r="B9" s="189" t="s">
        <v>11</v>
      </c>
      <c r="C9" s="4" t="s">
        <v>116</v>
      </c>
      <c r="D9" s="54" t="s">
        <v>11</v>
      </c>
      <c r="E9" s="189" t="s">
        <v>2334</v>
      </c>
      <c r="F9" s="447">
        <v>0</v>
      </c>
      <c r="G9" s="447">
        <v>1</v>
      </c>
      <c r="H9" s="448">
        <v>0.02</v>
      </c>
      <c r="I9" s="441" t="s">
        <v>464</v>
      </c>
      <c r="J9" s="441" t="s">
        <v>3416</v>
      </c>
      <c r="K9" s="53" t="s">
        <v>198</v>
      </c>
      <c r="L9" s="9" t="s">
        <v>199</v>
      </c>
      <c r="M9" s="265" t="s">
        <v>152</v>
      </c>
      <c r="N9" s="53" t="s">
        <v>181</v>
      </c>
    </row>
    <row r="10" spans="1:14" ht="270" x14ac:dyDescent="0.25">
      <c r="A10" s="189" t="s">
        <v>4</v>
      </c>
      <c r="B10" s="189" t="s">
        <v>5</v>
      </c>
      <c r="C10" s="4" t="s">
        <v>315</v>
      </c>
      <c r="D10" s="54" t="s">
        <v>366</v>
      </c>
      <c r="E10" s="189" t="s">
        <v>2333</v>
      </c>
      <c r="F10" s="447">
        <v>0</v>
      </c>
      <c r="G10" s="447">
        <v>1</v>
      </c>
      <c r="H10" s="447">
        <v>0.01</v>
      </c>
      <c r="I10" s="441" t="s">
        <v>117</v>
      </c>
      <c r="J10" s="441" t="s">
        <v>3417</v>
      </c>
      <c r="K10" s="53" t="s">
        <v>200</v>
      </c>
      <c r="L10" s="9" t="s">
        <v>201</v>
      </c>
      <c r="M10" s="265" t="s">
        <v>3329</v>
      </c>
      <c r="N10" s="53" t="s">
        <v>3330</v>
      </c>
    </row>
    <row r="11" spans="1:14" ht="45" x14ac:dyDescent="0.25">
      <c r="A11" s="190" t="s">
        <v>4</v>
      </c>
      <c r="B11" s="190" t="s">
        <v>3143</v>
      </c>
      <c r="C11" s="4" t="s">
        <v>2548</v>
      </c>
      <c r="D11" s="190" t="s">
        <v>3144</v>
      </c>
      <c r="E11" s="189" t="s">
        <v>2549</v>
      </c>
      <c r="F11" s="444">
        <v>0</v>
      </c>
      <c r="G11" s="444">
        <v>1</v>
      </c>
      <c r="H11" s="444">
        <v>0.01</v>
      </c>
      <c r="I11" s="441" t="s">
        <v>489</v>
      </c>
      <c r="J11" s="441" t="s">
        <v>3418</v>
      </c>
      <c r="K11" s="59"/>
      <c r="L11" s="59" t="s">
        <v>2788</v>
      </c>
      <c r="M11" s="360" t="s">
        <v>2550</v>
      </c>
    </row>
    <row r="12" spans="1:14" ht="30" x14ac:dyDescent="0.25">
      <c r="A12" s="190" t="s">
        <v>4</v>
      </c>
      <c r="B12" s="190" t="s">
        <v>492</v>
      </c>
      <c r="C12" s="4" t="s">
        <v>493</v>
      </c>
      <c r="D12" s="190" t="s">
        <v>492</v>
      </c>
      <c r="E12" s="189" t="s">
        <v>2332</v>
      </c>
      <c r="F12" s="439">
        <v>0</v>
      </c>
      <c r="G12" s="439">
        <v>0.2</v>
      </c>
      <c r="H12" s="439">
        <v>0.01</v>
      </c>
      <c r="I12" s="443" t="s">
        <v>494</v>
      </c>
      <c r="J12" s="441" t="s">
        <v>3419</v>
      </c>
      <c r="K12" s="53" t="s">
        <v>495</v>
      </c>
      <c r="L12" s="9" t="s">
        <v>496</v>
      </c>
      <c r="M12" s="266" t="s">
        <v>497</v>
      </c>
    </row>
    <row r="13" spans="1:14" ht="60" x14ac:dyDescent="0.25">
      <c r="A13" s="189" t="s">
        <v>4</v>
      </c>
      <c r="B13" s="189" t="s">
        <v>3109</v>
      </c>
      <c r="C13" s="4" t="s">
        <v>3110</v>
      </c>
      <c r="D13" s="189" t="s">
        <v>3109</v>
      </c>
      <c r="E13" s="189" t="s">
        <v>3111</v>
      </c>
      <c r="F13" s="448">
        <v>0</v>
      </c>
      <c r="G13" s="448">
        <v>0.3</v>
      </c>
      <c r="H13" s="448">
        <v>0.01</v>
      </c>
      <c r="I13" s="441" t="s">
        <v>3112</v>
      </c>
      <c r="J13" s="441" t="s">
        <v>3420</v>
      </c>
      <c r="K13" s="53" t="s">
        <v>202</v>
      </c>
      <c r="L13" s="9" t="s">
        <v>203</v>
      </c>
      <c r="M13" s="267" t="s">
        <v>3335</v>
      </c>
    </row>
    <row r="14" spans="1:14" ht="45" x14ac:dyDescent="0.25">
      <c r="A14" s="189" t="s">
        <v>73</v>
      </c>
      <c r="B14" s="189" t="s">
        <v>15</v>
      </c>
      <c r="C14" s="4" t="s">
        <v>2540</v>
      </c>
      <c r="D14" s="189" t="s">
        <v>15</v>
      </c>
      <c r="E14" s="189" t="s">
        <v>2539</v>
      </c>
      <c r="F14" s="447">
        <v>0</v>
      </c>
      <c r="G14" s="447">
        <v>1</v>
      </c>
      <c r="H14" s="447">
        <v>0.01</v>
      </c>
      <c r="I14" s="441" t="s">
        <v>3492</v>
      </c>
      <c r="J14" s="441" t="s">
        <v>3421</v>
      </c>
      <c r="K14" s="53" t="s">
        <v>204</v>
      </c>
      <c r="L14" s="9" t="s">
        <v>205</v>
      </c>
      <c r="M14" s="265" t="s">
        <v>3331</v>
      </c>
    </row>
    <row r="15" spans="1:14" ht="75" x14ac:dyDescent="0.25">
      <c r="A15" s="189" t="s">
        <v>73</v>
      </c>
      <c r="B15" s="189" t="s">
        <v>105</v>
      </c>
      <c r="C15" s="4" t="s">
        <v>316</v>
      </c>
      <c r="D15" s="189" t="s">
        <v>105</v>
      </c>
      <c r="E15" s="189" t="s">
        <v>2331</v>
      </c>
      <c r="F15" s="447">
        <v>0</v>
      </c>
      <c r="G15" s="447">
        <v>0.75</v>
      </c>
      <c r="H15" s="447">
        <v>0.01</v>
      </c>
      <c r="I15" s="441" t="s">
        <v>32</v>
      </c>
      <c r="J15" s="441" t="s">
        <v>3422</v>
      </c>
      <c r="K15" s="53" t="s">
        <v>206</v>
      </c>
      <c r="L15" s="9" t="s">
        <v>207</v>
      </c>
      <c r="M15" s="265" t="s">
        <v>153</v>
      </c>
      <c r="N15" s="53" t="s">
        <v>452</v>
      </c>
    </row>
    <row r="16" spans="1:14" ht="45" x14ac:dyDescent="0.25">
      <c r="A16" s="189" t="s">
        <v>73</v>
      </c>
      <c r="B16" s="189" t="s">
        <v>14</v>
      </c>
      <c r="C16" s="4" t="s">
        <v>7</v>
      </c>
      <c r="D16" s="189" t="s">
        <v>14</v>
      </c>
      <c r="E16" s="189" t="s">
        <v>2330</v>
      </c>
      <c r="F16" s="449">
        <v>0</v>
      </c>
      <c r="G16" s="449">
        <v>1</v>
      </c>
      <c r="H16" s="449">
        <v>1</v>
      </c>
      <c r="I16" s="441" t="s">
        <v>31</v>
      </c>
      <c r="J16" s="441" t="s">
        <v>2337</v>
      </c>
      <c r="K16" s="53" t="s">
        <v>208</v>
      </c>
      <c r="L16" s="9" t="s">
        <v>209</v>
      </c>
    </row>
    <row r="17" spans="1:14" ht="60" x14ac:dyDescent="0.25">
      <c r="A17" s="189" t="s">
        <v>73</v>
      </c>
      <c r="B17" s="189" t="s">
        <v>273</v>
      </c>
      <c r="C17" s="4" t="s">
        <v>317</v>
      </c>
      <c r="D17" s="54" t="s">
        <v>367</v>
      </c>
      <c r="E17" s="189" t="s">
        <v>2329</v>
      </c>
      <c r="F17" s="449">
        <v>0</v>
      </c>
      <c r="G17" s="448">
        <v>0.24</v>
      </c>
      <c r="H17" s="450">
        <v>5.0000000000000001E-3</v>
      </c>
      <c r="I17" s="441" t="s">
        <v>274</v>
      </c>
      <c r="J17" s="441" t="s">
        <v>3423</v>
      </c>
      <c r="K17" s="53" t="s">
        <v>275</v>
      </c>
      <c r="L17" s="9" t="s">
        <v>276</v>
      </c>
      <c r="M17" s="266" t="s">
        <v>322</v>
      </c>
      <c r="N17" s="9" t="s">
        <v>417</v>
      </c>
    </row>
    <row r="18" spans="1:14" ht="45" x14ac:dyDescent="0.25">
      <c r="A18" s="189" t="s">
        <v>73</v>
      </c>
      <c r="B18" s="189" t="s">
        <v>277</v>
      </c>
      <c r="C18" s="4" t="s">
        <v>280</v>
      </c>
      <c r="D18" s="54" t="s">
        <v>367</v>
      </c>
      <c r="E18" s="189" t="s">
        <v>2328</v>
      </c>
      <c r="F18" s="449">
        <v>0</v>
      </c>
      <c r="G18" s="447">
        <v>0.5</v>
      </c>
      <c r="H18" s="448">
        <v>0.01</v>
      </c>
      <c r="I18" s="441" t="s">
        <v>281</v>
      </c>
      <c r="J18" s="441" t="s">
        <v>3424</v>
      </c>
      <c r="K18" s="53" t="s">
        <v>278</v>
      </c>
      <c r="L18" s="9" t="s">
        <v>279</v>
      </c>
      <c r="M18" s="266" t="s">
        <v>323</v>
      </c>
      <c r="N18" s="55"/>
    </row>
    <row r="19" spans="1:14" ht="45" x14ac:dyDescent="0.25">
      <c r="A19" s="189" t="s">
        <v>73</v>
      </c>
      <c r="B19" s="189" t="s">
        <v>13</v>
      </c>
      <c r="C19" s="4" t="s">
        <v>131</v>
      </c>
      <c r="D19" s="189" t="s">
        <v>13</v>
      </c>
      <c r="E19" s="189" t="s">
        <v>2327</v>
      </c>
      <c r="F19" s="449">
        <v>0</v>
      </c>
      <c r="G19" s="449">
        <v>1</v>
      </c>
      <c r="H19" s="449">
        <v>1</v>
      </c>
      <c r="I19" s="441" t="s">
        <v>31</v>
      </c>
      <c r="J19" s="441" t="s">
        <v>3052</v>
      </c>
      <c r="K19" s="53" t="s">
        <v>210</v>
      </c>
      <c r="L19" s="9" t="s">
        <v>211</v>
      </c>
      <c r="M19" s="266" t="s">
        <v>76</v>
      </c>
      <c r="N19" s="55"/>
    </row>
    <row r="20" spans="1:14" ht="45" x14ac:dyDescent="0.25">
      <c r="A20" s="189" t="s">
        <v>73</v>
      </c>
      <c r="B20" s="189" t="s">
        <v>2515</v>
      </c>
      <c r="C20" s="4" t="s">
        <v>2514</v>
      </c>
      <c r="D20" s="189" t="s">
        <v>16</v>
      </c>
      <c r="E20" s="189" t="s">
        <v>2326</v>
      </c>
      <c r="F20" s="447">
        <v>0</v>
      </c>
      <c r="G20" s="447">
        <v>0.5</v>
      </c>
      <c r="H20" s="447">
        <v>0.01</v>
      </c>
      <c r="I20" s="441" t="s">
        <v>2516</v>
      </c>
      <c r="J20" s="441" t="s">
        <v>3425</v>
      </c>
      <c r="K20" s="53" t="s">
        <v>212</v>
      </c>
      <c r="L20" s="9" t="s">
        <v>213</v>
      </c>
      <c r="M20" s="265" t="s">
        <v>160</v>
      </c>
    </row>
    <row r="21" spans="1:14" ht="45" x14ac:dyDescent="0.25">
      <c r="A21" s="189" t="s">
        <v>73</v>
      </c>
      <c r="B21" s="189" t="s">
        <v>12</v>
      </c>
      <c r="C21" s="4" t="s">
        <v>6</v>
      </c>
      <c r="D21" s="189" t="s">
        <v>12</v>
      </c>
      <c r="E21" s="189" t="s">
        <v>2325</v>
      </c>
      <c r="F21" s="449">
        <v>0</v>
      </c>
      <c r="G21" s="449">
        <v>1</v>
      </c>
      <c r="H21" s="449">
        <v>1</v>
      </c>
      <c r="I21" s="441" t="s">
        <v>31</v>
      </c>
      <c r="J21" s="441" t="s">
        <v>3426</v>
      </c>
      <c r="K21" s="53" t="s">
        <v>214</v>
      </c>
      <c r="L21" s="9" t="s">
        <v>215</v>
      </c>
    </row>
    <row r="22" spans="1:14" ht="30" x14ac:dyDescent="0.25">
      <c r="A22" s="190" t="s">
        <v>8</v>
      </c>
      <c r="B22" s="190" t="s">
        <v>350</v>
      </c>
      <c r="C22" s="4" t="s">
        <v>351</v>
      </c>
      <c r="D22" s="190" t="s">
        <v>350</v>
      </c>
      <c r="E22" s="189" t="s">
        <v>2324</v>
      </c>
      <c r="F22" s="440">
        <v>0</v>
      </c>
      <c r="G22" s="440">
        <v>1</v>
      </c>
      <c r="H22" s="440">
        <v>1</v>
      </c>
      <c r="I22" s="443" t="s">
        <v>31</v>
      </c>
      <c r="J22" s="441" t="s">
        <v>3427</v>
      </c>
      <c r="K22" s="53" t="s">
        <v>352</v>
      </c>
      <c r="L22" s="9" t="s">
        <v>353</v>
      </c>
    </row>
    <row r="23" spans="1:14" ht="60" x14ac:dyDescent="0.25">
      <c r="A23" s="190" t="s">
        <v>8</v>
      </c>
      <c r="B23" s="190" t="s">
        <v>28</v>
      </c>
      <c r="C23" s="4" t="s">
        <v>3147</v>
      </c>
      <c r="D23" s="53" t="s">
        <v>3260</v>
      </c>
      <c r="E23" s="190" t="s">
        <v>3148</v>
      </c>
      <c r="F23" s="444">
        <v>0</v>
      </c>
      <c r="G23" s="444">
        <v>1</v>
      </c>
      <c r="H23" s="444">
        <v>0.01</v>
      </c>
      <c r="I23" s="443" t="s">
        <v>2914</v>
      </c>
      <c r="J23" s="441" t="s">
        <v>3428</v>
      </c>
      <c r="K23" s="53" t="s">
        <v>252</v>
      </c>
      <c r="L23" s="9" t="s">
        <v>253</v>
      </c>
    </row>
    <row r="24" spans="1:14" ht="30" x14ac:dyDescent="0.25">
      <c r="A24" s="189" t="s">
        <v>8</v>
      </c>
      <c r="B24" s="53" t="s">
        <v>3261</v>
      </c>
      <c r="C24" s="4" t="s">
        <v>2833</v>
      </c>
      <c r="D24" s="53" t="s">
        <v>3261</v>
      </c>
      <c r="E24" s="189" t="s">
        <v>2313</v>
      </c>
      <c r="F24" s="447">
        <v>0</v>
      </c>
      <c r="G24" s="448">
        <v>1</v>
      </c>
      <c r="H24" s="448">
        <v>0.01</v>
      </c>
      <c r="I24" s="441" t="s">
        <v>36</v>
      </c>
      <c r="J24" s="441" t="s">
        <v>3429</v>
      </c>
      <c r="K24" s="53" t="s">
        <v>2499</v>
      </c>
      <c r="L24" s="9" t="s">
        <v>2500</v>
      </c>
      <c r="M24" s="266" t="s">
        <v>158</v>
      </c>
    </row>
    <row r="25" spans="1:14" ht="45" x14ac:dyDescent="0.25">
      <c r="A25" s="190" t="s">
        <v>8</v>
      </c>
      <c r="B25" s="190" t="s">
        <v>282</v>
      </c>
      <c r="C25" s="4" t="s">
        <v>285</v>
      </c>
      <c r="D25" s="190" t="s">
        <v>368</v>
      </c>
      <c r="E25" s="189" t="s">
        <v>2323</v>
      </c>
      <c r="F25" s="439">
        <v>-0.5</v>
      </c>
      <c r="G25" s="439">
        <v>1</v>
      </c>
      <c r="H25" s="439">
        <v>0.02</v>
      </c>
      <c r="I25" s="443" t="s">
        <v>286</v>
      </c>
      <c r="J25" s="441" t="s">
        <v>3430</v>
      </c>
      <c r="K25" s="53" t="s">
        <v>288</v>
      </c>
      <c r="L25" s="9" t="s">
        <v>290</v>
      </c>
      <c r="M25" s="266" t="s">
        <v>324</v>
      </c>
    </row>
    <row r="26" spans="1:14" ht="45" x14ac:dyDescent="0.25">
      <c r="A26" s="190" t="s">
        <v>8</v>
      </c>
      <c r="B26" s="190" t="s">
        <v>283</v>
      </c>
      <c r="C26" s="4" t="s">
        <v>284</v>
      </c>
      <c r="D26" s="190" t="s">
        <v>368</v>
      </c>
      <c r="E26" s="189" t="s">
        <v>2322</v>
      </c>
      <c r="F26" s="439">
        <v>-1</v>
      </c>
      <c r="G26" s="439">
        <v>3</v>
      </c>
      <c r="H26" s="439">
        <v>0.02</v>
      </c>
      <c r="I26" s="443" t="s">
        <v>287</v>
      </c>
      <c r="J26" s="441" t="s">
        <v>3431</v>
      </c>
      <c r="K26" s="53" t="s">
        <v>289</v>
      </c>
      <c r="L26" s="9" t="s">
        <v>290</v>
      </c>
      <c r="M26" s="266" t="s">
        <v>324</v>
      </c>
    </row>
    <row r="27" spans="1:14" ht="45" x14ac:dyDescent="0.25">
      <c r="A27" s="189" t="s">
        <v>8</v>
      </c>
      <c r="B27" s="189" t="s">
        <v>319</v>
      </c>
      <c r="C27" s="4" t="s">
        <v>318</v>
      </c>
      <c r="D27" s="189" t="s">
        <v>319</v>
      </c>
      <c r="E27" s="189" t="s">
        <v>2321</v>
      </c>
      <c r="F27" s="449">
        <v>0</v>
      </c>
      <c r="G27" s="449">
        <v>0</v>
      </c>
      <c r="H27" s="449"/>
      <c r="I27" s="441"/>
      <c r="J27" s="449" t="s">
        <v>3432</v>
      </c>
    </row>
    <row r="28" spans="1:14" ht="60" x14ac:dyDescent="0.25">
      <c r="A28" s="189" t="s">
        <v>8</v>
      </c>
      <c r="B28" s="189" t="s">
        <v>17</v>
      </c>
      <c r="C28" s="4" t="s">
        <v>29</v>
      </c>
      <c r="D28" s="189" t="s">
        <v>17</v>
      </c>
      <c r="E28" s="189" t="s">
        <v>2320</v>
      </c>
      <c r="F28" s="447">
        <v>0</v>
      </c>
      <c r="G28" s="448">
        <v>1</v>
      </c>
      <c r="H28" s="448">
        <v>0.01</v>
      </c>
      <c r="I28" s="441" t="s">
        <v>35</v>
      </c>
      <c r="J28" s="441" t="s">
        <v>3433</v>
      </c>
      <c r="K28" s="53" t="s">
        <v>216</v>
      </c>
      <c r="L28" s="9" t="s">
        <v>217</v>
      </c>
      <c r="M28" s="265" t="s">
        <v>160</v>
      </c>
    </row>
    <row r="29" spans="1:14" ht="75" x14ac:dyDescent="0.25">
      <c r="A29" s="189" t="s">
        <v>8</v>
      </c>
      <c r="B29" s="189" t="s">
        <v>133</v>
      </c>
      <c r="C29" s="4" t="s">
        <v>132</v>
      </c>
      <c r="D29" s="189" t="s">
        <v>133</v>
      </c>
      <c r="E29" s="189" t="s">
        <v>2319</v>
      </c>
      <c r="F29" s="451">
        <v>0</v>
      </c>
      <c r="G29" s="451">
        <v>25000</v>
      </c>
      <c r="H29" s="451">
        <v>500</v>
      </c>
      <c r="I29" s="441" t="s">
        <v>194</v>
      </c>
      <c r="J29" s="441" t="s">
        <v>3434</v>
      </c>
      <c r="K29" s="53" t="s">
        <v>218</v>
      </c>
      <c r="L29" s="9" t="s">
        <v>219</v>
      </c>
      <c r="M29" s="265" t="s">
        <v>154</v>
      </c>
      <c r="N29" s="53" t="s">
        <v>195</v>
      </c>
    </row>
    <row r="30" spans="1:14" ht="60" x14ac:dyDescent="0.25">
      <c r="A30" s="189" t="s">
        <v>8</v>
      </c>
      <c r="B30" s="189" t="s">
        <v>19</v>
      </c>
      <c r="C30" s="4" t="s">
        <v>3093</v>
      </c>
      <c r="D30" s="189" t="s">
        <v>19</v>
      </c>
      <c r="E30" s="189" t="s">
        <v>2318</v>
      </c>
      <c r="F30" s="447">
        <v>0</v>
      </c>
      <c r="G30" s="447">
        <v>1</v>
      </c>
      <c r="H30" s="447">
        <v>0.01</v>
      </c>
      <c r="I30" s="441" t="s">
        <v>35</v>
      </c>
      <c r="J30" s="441" t="s">
        <v>3435</v>
      </c>
      <c r="K30" s="53" t="s">
        <v>220</v>
      </c>
      <c r="L30" s="9" t="s">
        <v>221</v>
      </c>
      <c r="M30" s="265" t="s">
        <v>155</v>
      </c>
      <c r="N30" s="53"/>
    </row>
    <row r="31" spans="1:14" ht="60" x14ac:dyDescent="0.25">
      <c r="A31" s="189" t="s">
        <v>8</v>
      </c>
      <c r="B31" s="189" t="s">
        <v>137</v>
      </c>
      <c r="C31" s="4" t="s">
        <v>296</v>
      </c>
      <c r="D31" s="189" t="s">
        <v>137</v>
      </c>
      <c r="E31" s="189" t="s">
        <v>2317</v>
      </c>
      <c r="F31" s="447">
        <v>0</v>
      </c>
      <c r="G31" s="447">
        <v>1.1299999999999999</v>
      </c>
      <c r="H31" s="447">
        <v>0.01</v>
      </c>
      <c r="I31" s="441" t="s">
        <v>138</v>
      </c>
      <c r="J31" s="441" t="s">
        <v>3436</v>
      </c>
      <c r="K31" s="53" t="s">
        <v>222</v>
      </c>
      <c r="L31" s="9" t="s">
        <v>223</v>
      </c>
      <c r="M31" s="265" t="s">
        <v>156</v>
      </c>
      <c r="N31" s="53" t="s">
        <v>422</v>
      </c>
    </row>
    <row r="32" spans="1:14" ht="45" x14ac:dyDescent="0.25">
      <c r="A32" s="189" t="s">
        <v>8</v>
      </c>
      <c r="B32" s="189" t="s">
        <v>3145</v>
      </c>
      <c r="C32" s="4" t="s">
        <v>3146</v>
      </c>
      <c r="D32" s="189" t="s">
        <v>3145</v>
      </c>
      <c r="E32" s="183"/>
      <c r="F32" s="449">
        <v>0</v>
      </c>
      <c r="G32" s="449">
        <v>1</v>
      </c>
      <c r="H32" s="449">
        <v>1</v>
      </c>
      <c r="I32" s="441" t="s">
        <v>31</v>
      </c>
      <c r="J32" s="446" t="s">
        <v>3437</v>
      </c>
    </row>
    <row r="33" spans="1:14" ht="75" x14ac:dyDescent="0.25">
      <c r="A33" s="189" t="s">
        <v>8</v>
      </c>
      <c r="B33" s="189" t="s">
        <v>61</v>
      </c>
      <c r="C33" s="4" t="s">
        <v>134</v>
      </c>
      <c r="D33" s="189" t="s">
        <v>61</v>
      </c>
      <c r="E33" s="183"/>
      <c r="F33" s="449">
        <v>0</v>
      </c>
      <c r="G33" s="449">
        <v>1</v>
      </c>
      <c r="H33" s="449">
        <v>1</v>
      </c>
      <c r="I33" s="441" t="s">
        <v>31</v>
      </c>
      <c r="J33" s="446" t="s">
        <v>3438</v>
      </c>
    </row>
    <row r="34" spans="1:14" ht="45" x14ac:dyDescent="0.25">
      <c r="A34" s="189" t="s">
        <v>8</v>
      </c>
      <c r="B34" s="189" t="s">
        <v>379</v>
      </c>
      <c r="C34" s="4" t="s">
        <v>380</v>
      </c>
      <c r="D34" s="189" t="s">
        <v>379</v>
      </c>
      <c r="E34" s="189" t="s">
        <v>2316</v>
      </c>
      <c r="F34" s="449">
        <v>0</v>
      </c>
      <c r="G34" s="449">
        <v>1</v>
      </c>
      <c r="H34" s="449">
        <v>1</v>
      </c>
      <c r="I34" s="441" t="s">
        <v>31</v>
      </c>
      <c r="J34" s="441" t="s">
        <v>3439</v>
      </c>
    </row>
    <row r="35" spans="1:14" ht="45" x14ac:dyDescent="0.25">
      <c r="A35" s="189" t="s">
        <v>8</v>
      </c>
      <c r="B35" s="189" t="s">
        <v>2290</v>
      </c>
      <c r="C35" s="4" t="s">
        <v>2289</v>
      </c>
      <c r="D35" s="189" t="s">
        <v>2291</v>
      </c>
      <c r="E35" s="183"/>
      <c r="F35" s="452">
        <v>0</v>
      </c>
      <c r="G35" s="449">
        <v>20</v>
      </c>
      <c r="H35" s="449">
        <v>1</v>
      </c>
      <c r="I35" s="443" t="s">
        <v>135</v>
      </c>
      <c r="J35" s="441" t="s">
        <v>3440</v>
      </c>
      <c r="K35" s="53" t="s">
        <v>224</v>
      </c>
      <c r="L35" s="9" t="s">
        <v>2292</v>
      </c>
      <c r="M35" s="266" t="s">
        <v>157</v>
      </c>
      <c r="N35" s="9" t="s">
        <v>157</v>
      </c>
    </row>
    <row r="36" spans="1:14" ht="75" x14ac:dyDescent="0.25">
      <c r="A36" s="190" t="s">
        <v>8</v>
      </c>
      <c r="B36" s="190" t="s">
        <v>267</v>
      </c>
      <c r="C36" s="4" t="s">
        <v>268</v>
      </c>
      <c r="D36" s="190" t="s">
        <v>267</v>
      </c>
      <c r="E36" s="189" t="s">
        <v>2315</v>
      </c>
      <c r="F36" s="439">
        <v>0</v>
      </c>
      <c r="G36" s="439">
        <v>0.6</v>
      </c>
      <c r="H36" s="439">
        <v>0.01</v>
      </c>
      <c r="I36" s="443" t="s">
        <v>3513</v>
      </c>
      <c r="J36" s="441" t="s">
        <v>3441</v>
      </c>
      <c r="K36" s="9" t="s">
        <v>2271</v>
      </c>
      <c r="L36" s="9" t="s">
        <v>272</v>
      </c>
      <c r="M36" s="265" t="s">
        <v>3334</v>
      </c>
    </row>
    <row r="37" spans="1:14" ht="45" x14ac:dyDescent="0.25">
      <c r="A37" s="190" t="s">
        <v>8</v>
      </c>
      <c r="B37" s="56" t="s">
        <v>2362</v>
      </c>
      <c r="C37" s="4" t="s">
        <v>2363</v>
      </c>
      <c r="D37" s="56" t="s">
        <v>2362</v>
      </c>
      <c r="E37" s="190" t="s">
        <v>2364</v>
      </c>
      <c r="F37" s="439">
        <v>0</v>
      </c>
      <c r="G37" s="439">
        <v>0.9</v>
      </c>
      <c r="H37" s="439">
        <v>0.01</v>
      </c>
      <c r="I37" s="443" t="s">
        <v>2365</v>
      </c>
      <c r="J37" s="441" t="s">
        <v>3442</v>
      </c>
      <c r="K37" s="9" t="s">
        <v>2423</v>
      </c>
      <c r="L37" s="9" t="s">
        <v>2422</v>
      </c>
    </row>
    <row r="38" spans="1:14" ht="45" x14ac:dyDescent="0.25">
      <c r="A38" s="190" t="s">
        <v>8</v>
      </c>
      <c r="B38" s="190" t="s">
        <v>264</v>
      </c>
      <c r="C38" s="4" t="s">
        <v>297</v>
      </c>
      <c r="D38" s="190" t="s">
        <v>369</v>
      </c>
      <c r="E38" s="189" t="s">
        <v>2314</v>
      </c>
      <c r="F38" s="439">
        <v>0</v>
      </c>
      <c r="G38" s="439">
        <v>0.4</v>
      </c>
      <c r="H38" s="439">
        <v>0.01</v>
      </c>
      <c r="I38" s="443" t="s">
        <v>265</v>
      </c>
      <c r="J38" s="441" t="s">
        <v>3443</v>
      </c>
      <c r="K38" s="9" t="s">
        <v>2272</v>
      </c>
      <c r="L38" s="9" t="s">
        <v>266</v>
      </c>
      <c r="M38" s="266" t="s">
        <v>325</v>
      </c>
    </row>
    <row r="39" spans="1:14" ht="45" x14ac:dyDescent="0.25">
      <c r="A39" s="190" t="s">
        <v>8</v>
      </c>
      <c r="B39" s="189" t="s">
        <v>2887</v>
      </c>
      <c r="C39" s="4" t="s">
        <v>2889</v>
      </c>
      <c r="D39" s="189" t="s">
        <v>2887</v>
      </c>
      <c r="E39" s="189" t="s">
        <v>2890</v>
      </c>
      <c r="F39" s="439">
        <v>0</v>
      </c>
      <c r="G39" s="439">
        <v>0.95</v>
      </c>
      <c r="H39" s="439">
        <v>0.01</v>
      </c>
      <c r="I39" s="443" t="s">
        <v>2891</v>
      </c>
      <c r="J39" s="441" t="s">
        <v>3444</v>
      </c>
      <c r="K39" s="53" t="s">
        <v>225</v>
      </c>
      <c r="L39" s="9"/>
      <c r="M39" s="265" t="s">
        <v>3333</v>
      </c>
    </row>
    <row r="40" spans="1:14" ht="45" x14ac:dyDescent="0.25">
      <c r="A40" s="189" t="s">
        <v>8</v>
      </c>
      <c r="B40" s="189" t="s">
        <v>18</v>
      </c>
      <c r="C40" s="4" t="s">
        <v>136</v>
      </c>
      <c r="D40" s="189" t="s">
        <v>18</v>
      </c>
      <c r="E40" s="189" t="s">
        <v>2888</v>
      </c>
      <c r="F40" s="440">
        <v>0</v>
      </c>
      <c r="G40" s="440">
        <v>60</v>
      </c>
      <c r="H40" s="440">
        <v>1</v>
      </c>
      <c r="I40" s="440" t="s">
        <v>147</v>
      </c>
      <c r="J40" s="441" t="s">
        <v>3445</v>
      </c>
      <c r="K40" s="53" t="s">
        <v>225</v>
      </c>
      <c r="L40" s="9" t="s">
        <v>226</v>
      </c>
      <c r="M40" s="265" t="s">
        <v>159</v>
      </c>
    </row>
    <row r="41" spans="1:14" ht="60" x14ac:dyDescent="0.25">
      <c r="A41" s="189" t="s">
        <v>9</v>
      </c>
      <c r="B41" s="189" t="s">
        <v>3351</v>
      </c>
      <c r="C41" s="4" t="s">
        <v>3324</v>
      </c>
      <c r="D41" s="189" t="s">
        <v>3351</v>
      </c>
      <c r="E41" s="189" t="s">
        <v>3325</v>
      </c>
      <c r="F41" s="439">
        <v>0</v>
      </c>
      <c r="G41" s="439">
        <v>0.5</v>
      </c>
      <c r="H41" s="439">
        <v>0.01</v>
      </c>
      <c r="I41" s="443" t="s">
        <v>3323</v>
      </c>
      <c r="J41" s="441" t="s">
        <v>3352</v>
      </c>
    </row>
    <row r="42" spans="1:14" ht="60" x14ac:dyDescent="0.25">
      <c r="A42" s="189" t="s">
        <v>9</v>
      </c>
      <c r="B42" s="189" t="s">
        <v>28</v>
      </c>
      <c r="C42" s="4" t="s">
        <v>3150</v>
      </c>
      <c r="D42" s="189" t="s">
        <v>3151</v>
      </c>
      <c r="E42" s="189" t="s">
        <v>3149</v>
      </c>
      <c r="F42" s="447">
        <v>0</v>
      </c>
      <c r="G42" s="448">
        <v>1</v>
      </c>
      <c r="H42" s="448">
        <v>0.01</v>
      </c>
      <c r="I42" s="441" t="s">
        <v>2914</v>
      </c>
      <c r="J42" s="441" t="s">
        <v>3446</v>
      </c>
      <c r="K42" s="53" t="s">
        <v>252</v>
      </c>
      <c r="L42" s="9" t="s">
        <v>253</v>
      </c>
    </row>
    <row r="43" spans="1:14" ht="30" x14ac:dyDescent="0.25">
      <c r="A43" s="189" t="s">
        <v>9</v>
      </c>
      <c r="B43" s="189" t="s">
        <v>21</v>
      </c>
      <c r="C43" s="4" t="s">
        <v>2869</v>
      </c>
      <c r="D43" s="189" t="s">
        <v>21</v>
      </c>
      <c r="E43" s="189" t="s">
        <v>2870</v>
      </c>
      <c r="F43" s="447">
        <v>0</v>
      </c>
      <c r="G43" s="448">
        <v>1</v>
      </c>
      <c r="H43" s="448">
        <v>0.01</v>
      </c>
      <c r="I43" s="441" t="s">
        <v>35</v>
      </c>
      <c r="J43" s="441" t="s">
        <v>3447</v>
      </c>
      <c r="K43" s="53" t="s">
        <v>227</v>
      </c>
      <c r="L43" s="9" t="s">
        <v>228</v>
      </c>
      <c r="M43" s="265" t="s">
        <v>2435</v>
      </c>
    </row>
    <row r="44" spans="1:14" ht="60" x14ac:dyDescent="0.25">
      <c r="A44" s="189" t="s">
        <v>9</v>
      </c>
      <c r="B44" s="189" t="s">
        <v>25</v>
      </c>
      <c r="C44" s="4" t="s">
        <v>298</v>
      </c>
      <c r="D44" s="189" t="s">
        <v>25</v>
      </c>
      <c r="E44" s="189" t="s">
        <v>2312</v>
      </c>
      <c r="F44" s="447">
        <v>0</v>
      </c>
      <c r="G44" s="448">
        <v>1</v>
      </c>
      <c r="H44" s="448">
        <v>0.01</v>
      </c>
      <c r="I44" s="441" t="s">
        <v>35</v>
      </c>
      <c r="J44" s="441" t="s">
        <v>3448</v>
      </c>
      <c r="K44" s="53" t="s">
        <v>229</v>
      </c>
      <c r="L44" s="9" t="s">
        <v>230</v>
      </c>
      <c r="M44" s="265" t="s">
        <v>160</v>
      </c>
    </row>
    <row r="45" spans="1:14" ht="60" x14ac:dyDescent="0.25">
      <c r="A45" s="189" t="s">
        <v>9</v>
      </c>
      <c r="B45" s="189" t="s">
        <v>23</v>
      </c>
      <c r="C45" s="4" t="s">
        <v>60</v>
      </c>
      <c r="D45" s="189" t="s">
        <v>23</v>
      </c>
      <c r="E45" s="189" t="s">
        <v>2311</v>
      </c>
      <c r="F45" s="447">
        <v>0</v>
      </c>
      <c r="G45" s="448">
        <v>1</v>
      </c>
      <c r="H45" s="448">
        <v>0.01</v>
      </c>
      <c r="I45" s="441" t="s">
        <v>35</v>
      </c>
      <c r="J45" s="441" t="s">
        <v>3449</v>
      </c>
      <c r="K45" s="53" t="s">
        <v>231</v>
      </c>
      <c r="L45" s="9" t="s">
        <v>232</v>
      </c>
      <c r="M45" s="265" t="s">
        <v>160</v>
      </c>
    </row>
    <row r="46" spans="1:14" ht="60" x14ac:dyDescent="0.25">
      <c r="A46" s="189" t="s">
        <v>9</v>
      </c>
      <c r="B46" s="189" t="s">
        <v>106</v>
      </c>
      <c r="C46" s="4" t="s">
        <v>299</v>
      </c>
      <c r="D46" s="189" t="s">
        <v>106</v>
      </c>
      <c r="E46" s="189" t="s">
        <v>2310</v>
      </c>
      <c r="F46" s="448">
        <v>0</v>
      </c>
      <c r="G46" s="448">
        <v>0.25</v>
      </c>
      <c r="H46" s="448">
        <v>0.01</v>
      </c>
      <c r="I46" s="441" t="s">
        <v>32</v>
      </c>
      <c r="J46" s="441" t="s">
        <v>3450</v>
      </c>
      <c r="K46" s="53" t="s">
        <v>233</v>
      </c>
      <c r="L46" s="9" t="s">
        <v>234</v>
      </c>
      <c r="M46" s="266" t="s">
        <v>2284</v>
      </c>
      <c r="N46" s="9" t="s">
        <v>2284</v>
      </c>
    </row>
    <row r="47" spans="1:14" ht="60" x14ac:dyDescent="0.25">
      <c r="A47" s="189" t="s">
        <v>9</v>
      </c>
      <c r="B47" s="189" t="s">
        <v>24</v>
      </c>
      <c r="C47" s="4" t="s">
        <v>300</v>
      </c>
      <c r="D47" s="189" t="s">
        <v>24</v>
      </c>
      <c r="E47" s="189" t="s">
        <v>2309</v>
      </c>
      <c r="F47" s="447">
        <v>0</v>
      </c>
      <c r="G47" s="448">
        <v>1</v>
      </c>
      <c r="H47" s="448">
        <v>0.01</v>
      </c>
      <c r="I47" s="441" t="s">
        <v>35</v>
      </c>
      <c r="J47" s="441" t="s">
        <v>3451</v>
      </c>
      <c r="K47" s="53" t="s">
        <v>235</v>
      </c>
      <c r="L47" s="9" t="s">
        <v>236</v>
      </c>
      <c r="M47" s="265" t="s">
        <v>160</v>
      </c>
    </row>
    <row r="48" spans="1:14" ht="45" x14ac:dyDescent="0.25">
      <c r="A48" s="189" t="s">
        <v>9</v>
      </c>
      <c r="B48" s="189" t="s">
        <v>2779</v>
      </c>
      <c r="C48" s="4" t="s">
        <v>2443</v>
      </c>
      <c r="D48" s="189" t="s">
        <v>2779</v>
      </c>
      <c r="E48" s="189" t="s">
        <v>2457</v>
      </c>
      <c r="F48" s="447">
        <v>0</v>
      </c>
      <c r="G48" s="447">
        <v>1</v>
      </c>
      <c r="H48" s="448">
        <v>0.01</v>
      </c>
      <c r="I48" s="441" t="s">
        <v>2456</v>
      </c>
      <c r="J48" s="441" t="s">
        <v>3452</v>
      </c>
      <c r="K48" s="53" t="s">
        <v>237</v>
      </c>
      <c r="L48" s="9" t="s">
        <v>2794</v>
      </c>
      <c r="M48" s="265"/>
    </row>
    <row r="49" spans="1:14" ht="45" x14ac:dyDescent="0.25">
      <c r="A49" s="190" t="s">
        <v>9</v>
      </c>
      <c r="B49" s="190" t="s">
        <v>2874</v>
      </c>
      <c r="C49" s="4" t="s">
        <v>2877</v>
      </c>
      <c r="D49" s="190" t="s">
        <v>2881</v>
      </c>
      <c r="E49" s="190" t="s">
        <v>2882</v>
      </c>
      <c r="F49" s="444">
        <v>0</v>
      </c>
      <c r="G49" s="439">
        <v>1</v>
      </c>
      <c r="H49" s="439">
        <v>0.01</v>
      </c>
      <c r="I49" s="443" t="s">
        <v>35</v>
      </c>
      <c r="J49" s="443" t="s">
        <v>3453</v>
      </c>
      <c r="K49" s="9" t="s">
        <v>2287</v>
      </c>
      <c r="L49" s="9" t="s">
        <v>2288</v>
      </c>
      <c r="M49" s="266" t="s">
        <v>160</v>
      </c>
    </row>
    <row r="50" spans="1:14" ht="45" x14ac:dyDescent="0.25">
      <c r="A50" s="190" t="s">
        <v>9</v>
      </c>
      <c r="B50" s="190" t="s">
        <v>2875</v>
      </c>
      <c r="C50" s="4" t="s">
        <v>2878</v>
      </c>
      <c r="D50" s="190" t="s">
        <v>2881</v>
      </c>
      <c r="E50" s="190" t="s">
        <v>2883</v>
      </c>
      <c r="F50" s="444">
        <v>0</v>
      </c>
      <c r="G50" s="439">
        <v>1</v>
      </c>
      <c r="H50" s="439">
        <v>0.01</v>
      </c>
      <c r="I50" s="443" t="s">
        <v>35</v>
      </c>
      <c r="J50" s="443" t="s">
        <v>3454</v>
      </c>
      <c r="K50" s="9" t="s">
        <v>2287</v>
      </c>
      <c r="L50" s="9" t="s">
        <v>2288</v>
      </c>
      <c r="M50" s="266"/>
    </row>
    <row r="51" spans="1:14" ht="45" x14ac:dyDescent="0.25">
      <c r="A51" s="190" t="s">
        <v>9</v>
      </c>
      <c r="B51" s="190" t="s">
        <v>2876</v>
      </c>
      <c r="C51" s="4" t="s">
        <v>2879</v>
      </c>
      <c r="D51" s="190" t="s">
        <v>2881</v>
      </c>
      <c r="E51" s="190" t="s">
        <v>2884</v>
      </c>
      <c r="F51" s="444">
        <v>0</v>
      </c>
      <c r="G51" s="439">
        <v>1</v>
      </c>
      <c r="H51" s="439">
        <v>0.01</v>
      </c>
      <c r="I51" s="443" t="s">
        <v>35</v>
      </c>
      <c r="J51" s="443" t="s">
        <v>3455</v>
      </c>
      <c r="K51" s="9" t="s">
        <v>2287</v>
      </c>
      <c r="L51" s="9" t="s">
        <v>2288</v>
      </c>
      <c r="M51" s="266"/>
    </row>
    <row r="52" spans="1:14" ht="45" x14ac:dyDescent="0.25">
      <c r="A52" s="190" t="s">
        <v>9</v>
      </c>
      <c r="B52" s="190" t="s">
        <v>2886</v>
      </c>
      <c r="C52" s="4" t="s">
        <v>2880</v>
      </c>
      <c r="D52" s="190" t="s">
        <v>2881</v>
      </c>
      <c r="E52" s="190" t="s">
        <v>2885</v>
      </c>
      <c r="F52" s="444">
        <v>0</v>
      </c>
      <c r="G52" s="439">
        <v>1</v>
      </c>
      <c r="H52" s="439">
        <v>0.01</v>
      </c>
      <c r="I52" s="443" t="s">
        <v>35</v>
      </c>
      <c r="J52" s="443" t="s">
        <v>3456</v>
      </c>
      <c r="K52" s="9" t="s">
        <v>2287</v>
      </c>
      <c r="L52" s="9" t="s">
        <v>2288</v>
      </c>
      <c r="M52" s="266"/>
    </row>
    <row r="53" spans="1:14" ht="75" x14ac:dyDescent="0.25">
      <c r="A53" s="189" t="s">
        <v>9</v>
      </c>
      <c r="B53" s="189" t="s">
        <v>2484</v>
      </c>
      <c r="C53" s="4" t="s">
        <v>2483</v>
      </c>
      <c r="D53" s="189" t="s">
        <v>2484</v>
      </c>
      <c r="E53" s="189" t="s">
        <v>2486</v>
      </c>
      <c r="F53" s="447">
        <v>0</v>
      </c>
      <c r="G53" s="448">
        <v>1</v>
      </c>
      <c r="H53" s="448">
        <v>0.01</v>
      </c>
      <c r="I53" s="441" t="s">
        <v>2487</v>
      </c>
      <c r="J53" s="441" t="s">
        <v>3457</v>
      </c>
      <c r="K53" s="53"/>
      <c r="L53" s="9" t="s">
        <v>2789</v>
      </c>
      <c r="M53" s="265" t="s">
        <v>3332</v>
      </c>
    </row>
    <row r="54" spans="1:14" ht="60" x14ac:dyDescent="0.25">
      <c r="A54" s="189" t="s">
        <v>9</v>
      </c>
      <c r="B54" s="189" t="s">
        <v>22</v>
      </c>
      <c r="C54" s="4" t="s">
        <v>301</v>
      </c>
      <c r="D54" s="54" t="s">
        <v>370</v>
      </c>
      <c r="E54" s="189" t="s">
        <v>2308</v>
      </c>
      <c r="F54" s="447">
        <v>0</v>
      </c>
      <c r="G54" s="448">
        <v>1</v>
      </c>
      <c r="H54" s="448">
        <v>0.01</v>
      </c>
      <c r="I54" s="441" t="s">
        <v>35</v>
      </c>
      <c r="J54" s="441" t="s">
        <v>3458</v>
      </c>
      <c r="K54" s="53" t="s">
        <v>238</v>
      </c>
      <c r="L54" s="9" t="s">
        <v>239</v>
      </c>
      <c r="M54" s="265"/>
    </row>
    <row r="55" spans="1:14" ht="60" x14ac:dyDescent="0.25">
      <c r="A55" s="189" t="s">
        <v>9</v>
      </c>
      <c r="B55" s="189" t="s">
        <v>20</v>
      </c>
      <c r="C55" s="4" t="s">
        <v>302</v>
      </c>
      <c r="D55" s="54" t="s">
        <v>370</v>
      </c>
      <c r="E55" s="189" t="s">
        <v>2307</v>
      </c>
      <c r="F55" s="447">
        <v>0</v>
      </c>
      <c r="G55" s="448">
        <v>1</v>
      </c>
      <c r="H55" s="448">
        <v>0.01</v>
      </c>
      <c r="I55" s="441" t="s">
        <v>35</v>
      </c>
      <c r="J55" s="441" t="s">
        <v>3459</v>
      </c>
      <c r="K55" s="53" t="s">
        <v>240</v>
      </c>
      <c r="L55" s="9" t="s">
        <v>241</v>
      </c>
      <c r="M55" s="265"/>
    </row>
    <row r="56" spans="1:14" s="188" customFormat="1" ht="30" x14ac:dyDescent="0.25">
      <c r="A56" s="189" t="s">
        <v>9</v>
      </c>
      <c r="B56" s="189" t="s">
        <v>3359</v>
      </c>
      <c r="C56" s="4" t="s">
        <v>3360</v>
      </c>
      <c r="D56" s="189" t="s">
        <v>3359</v>
      </c>
      <c r="E56" s="189" t="s">
        <v>3361</v>
      </c>
      <c r="F56" s="447">
        <v>0</v>
      </c>
      <c r="G56" s="448">
        <v>1</v>
      </c>
      <c r="H56" s="448">
        <v>0.01</v>
      </c>
      <c r="I56" s="441" t="s">
        <v>35</v>
      </c>
      <c r="J56" s="441" t="s">
        <v>3362</v>
      </c>
      <c r="K56" s="53"/>
      <c r="L56" s="9"/>
      <c r="M56" s="265"/>
    </row>
    <row r="57" spans="1:14" ht="30" x14ac:dyDescent="0.25">
      <c r="A57" s="189" t="s">
        <v>9</v>
      </c>
      <c r="B57" s="189" t="s">
        <v>2544</v>
      </c>
      <c r="C57" s="4" t="s">
        <v>2545</v>
      </c>
      <c r="D57" s="189" t="s">
        <v>2545</v>
      </c>
      <c r="E57" s="189" t="s">
        <v>2546</v>
      </c>
      <c r="F57" s="447">
        <v>0</v>
      </c>
      <c r="G57" s="448">
        <v>1</v>
      </c>
      <c r="H57" s="448">
        <v>0.01</v>
      </c>
      <c r="I57" s="441" t="s">
        <v>2547</v>
      </c>
      <c r="J57" s="441" t="s">
        <v>3460</v>
      </c>
      <c r="K57" s="53"/>
      <c r="L57" s="9" t="s">
        <v>2790</v>
      </c>
      <c r="M57" s="265" t="s">
        <v>160</v>
      </c>
    </row>
    <row r="58" spans="1:14" ht="60" x14ac:dyDescent="0.25">
      <c r="A58" s="189" t="s">
        <v>140</v>
      </c>
      <c r="B58" s="183" t="s">
        <v>3497</v>
      </c>
      <c r="C58" s="4" t="s">
        <v>453</v>
      </c>
      <c r="D58" s="183" t="s">
        <v>3497</v>
      </c>
      <c r="E58" s="189" t="s">
        <v>2306</v>
      </c>
      <c r="F58" s="447">
        <v>0</v>
      </c>
      <c r="G58" s="448">
        <v>1</v>
      </c>
      <c r="H58" s="448">
        <v>0.01</v>
      </c>
      <c r="I58" s="441" t="s">
        <v>35</v>
      </c>
      <c r="J58" s="459" t="s">
        <v>3503</v>
      </c>
      <c r="K58" s="53" t="s">
        <v>242</v>
      </c>
      <c r="L58" s="9" t="s">
        <v>243</v>
      </c>
      <c r="M58" s="265" t="s">
        <v>160</v>
      </c>
      <c r="N58" s="53" t="s">
        <v>193</v>
      </c>
    </row>
    <row r="59" spans="1:14" ht="45" x14ac:dyDescent="0.25">
      <c r="A59" s="189" t="s">
        <v>140</v>
      </c>
      <c r="B59" s="183" t="s">
        <v>3498</v>
      </c>
      <c r="C59" s="4" t="s">
        <v>460</v>
      </c>
      <c r="D59" s="183" t="s">
        <v>3498</v>
      </c>
      <c r="E59" s="189" t="s">
        <v>2305</v>
      </c>
      <c r="F59" s="447">
        <v>0</v>
      </c>
      <c r="G59" s="448">
        <v>1</v>
      </c>
      <c r="H59" s="448">
        <v>0.01</v>
      </c>
      <c r="I59" s="441" t="s">
        <v>35</v>
      </c>
      <c r="J59" s="459" t="s">
        <v>3502</v>
      </c>
      <c r="K59" s="53" t="s">
        <v>333</v>
      </c>
      <c r="L59" s="9" t="s">
        <v>334</v>
      </c>
      <c r="M59" s="265" t="s">
        <v>160</v>
      </c>
      <c r="N59" s="53"/>
    </row>
    <row r="60" spans="1:14" ht="45" x14ac:dyDescent="0.25">
      <c r="A60" s="189" t="s">
        <v>140</v>
      </c>
      <c r="B60" s="183" t="s">
        <v>3499</v>
      </c>
      <c r="C60" s="4" t="s">
        <v>457</v>
      </c>
      <c r="D60" s="183" t="s">
        <v>3499</v>
      </c>
      <c r="E60" s="189" t="s">
        <v>2304</v>
      </c>
      <c r="F60" s="447">
        <v>0</v>
      </c>
      <c r="G60" s="448">
        <v>1</v>
      </c>
      <c r="H60" s="448">
        <v>0.01</v>
      </c>
      <c r="I60" s="441" t="s">
        <v>35</v>
      </c>
      <c r="J60" s="459" t="s">
        <v>3504</v>
      </c>
      <c r="K60" s="53"/>
      <c r="L60" s="9" t="s">
        <v>2795</v>
      </c>
      <c r="M60" s="265" t="s">
        <v>160</v>
      </c>
      <c r="N60" s="53"/>
    </row>
    <row r="61" spans="1:14" ht="30" x14ac:dyDescent="0.25">
      <c r="A61" s="189" t="s">
        <v>140</v>
      </c>
      <c r="B61" s="183" t="s">
        <v>3500</v>
      </c>
      <c r="C61" s="4" t="s">
        <v>454</v>
      </c>
      <c r="D61" s="183" t="s">
        <v>3500</v>
      </c>
      <c r="E61" s="189" t="s">
        <v>2303</v>
      </c>
      <c r="F61" s="447">
        <v>0</v>
      </c>
      <c r="G61" s="448">
        <v>1</v>
      </c>
      <c r="H61" s="448">
        <v>0.01</v>
      </c>
      <c r="I61" s="441" t="s">
        <v>35</v>
      </c>
      <c r="J61" s="459" t="s">
        <v>3505</v>
      </c>
      <c r="K61" s="53" t="s">
        <v>244</v>
      </c>
      <c r="L61" s="9" t="s">
        <v>245</v>
      </c>
      <c r="M61" s="265" t="s">
        <v>160</v>
      </c>
      <c r="N61" s="53"/>
    </row>
    <row r="62" spans="1:14" ht="45" x14ac:dyDescent="0.25">
      <c r="A62" s="189" t="s">
        <v>140</v>
      </c>
      <c r="B62" s="189" t="s">
        <v>2871</v>
      </c>
      <c r="C62" s="4" t="s">
        <v>2872</v>
      </c>
      <c r="D62" s="189" t="s">
        <v>2871</v>
      </c>
      <c r="E62" s="189" t="s">
        <v>2873</v>
      </c>
      <c r="F62" s="447">
        <v>0</v>
      </c>
      <c r="G62" s="448">
        <v>1</v>
      </c>
      <c r="H62" s="448">
        <v>0.01</v>
      </c>
      <c r="I62" s="441" t="s">
        <v>35</v>
      </c>
      <c r="J62" s="441" t="s">
        <v>3461</v>
      </c>
      <c r="K62" s="53" t="s">
        <v>246</v>
      </c>
      <c r="L62" s="9" t="s">
        <v>247</v>
      </c>
      <c r="M62" s="265" t="s">
        <v>160</v>
      </c>
      <c r="N62" s="53"/>
    </row>
    <row r="63" spans="1:14" ht="45" x14ac:dyDescent="0.25">
      <c r="A63" s="189" t="s">
        <v>140</v>
      </c>
      <c r="B63" s="189" t="s">
        <v>142</v>
      </c>
      <c r="C63" s="4" t="s">
        <v>455</v>
      </c>
      <c r="D63" s="189" t="s">
        <v>142</v>
      </c>
      <c r="E63" s="189" t="s">
        <v>2302</v>
      </c>
      <c r="F63" s="447">
        <v>0</v>
      </c>
      <c r="G63" s="448">
        <v>1</v>
      </c>
      <c r="H63" s="448">
        <v>0.01</v>
      </c>
      <c r="I63" s="441" t="s">
        <v>35</v>
      </c>
      <c r="J63" s="441" t="s">
        <v>3462</v>
      </c>
      <c r="K63" s="53" t="s">
        <v>248</v>
      </c>
      <c r="L63" s="9" t="s">
        <v>249</v>
      </c>
      <c r="M63" s="265" t="s">
        <v>160</v>
      </c>
      <c r="N63" s="53"/>
    </row>
    <row r="64" spans="1:14" ht="30" x14ac:dyDescent="0.25">
      <c r="A64" s="189" t="s">
        <v>140</v>
      </c>
      <c r="B64" s="189" t="s">
        <v>141</v>
      </c>
      <c r="C64" s="4" t="s">
        <v>2904</v>
      </c>
      <c r="D64" s="189" t="s">
        <v>141</v>
      </c>
      <c r="E64" s="189" t="s">
        <v>2301</v>
      </c>
      <c r="F64" s="447">
        <v>0</v>
      </c>
      <c r="G64" s="448">
        <v>1</v>
      </c>
      <c r="H64" s="448">
        <v>0.01</v>
      </c>
      <c r="I64" s="441" t="s">
        <v>35</v>
      </c>
      <c r="J64" s="441" t="s">
        <v>3463</v>
      </c>
      <c r="K64" s="53" t="s">
        <v>250</v>
      </c>
      <c r="L64" s="9" t="s">
        <v>251</v>
      </c>
      <c r="M64" s="265" t="s">
        <v>160</v>
      </c>
      <c r="N64" s="53"/>
    </row>
    <row r="65" spans="1:14" ht="45" x14ac:dyDescent="0.25">
      <c r="A65" s="189" t="s">
        <v>140</v>
      </c>
      <c r="B65" s="183" t="s">
        <v>3501</v>
      </c>
      <c r="C65" s="4" t="s">
        <v>456</v>
      </c>
      <c r="D65" s="183" t="s">
        <v>3501</v>
      </c>
      <c r="E65" s="189" t="s">
        <v>2300</v>
      </c>
      <c r="F65" s="447">
        <v>0</v>
      </c>
      <c r="G65" s="448">
        <v>1</v>
      </c>
      <c r="H65" s="448">
        <v>1.01</v>
      </c>
      <c r="I65" s="441" t="s">
        <v>35</v>
      </c>
      <c r="J65" s="459" t="s">
        <v>3506</v>
      </c>
      <c r="K65" s="53"/>
      <c r="L65" s="9" t="s">
        <v>2796</v>
      </c>
      <c r="M65" s="265" t="s">
        <v>160</v>
      </c>
      <c r="N65" s="53"/>
    </row>
    <row r="66" spans="1:14" ht="45" x14ac:dyDescent="0.25">
      <c r="A66" s="189" t="s">
        <v>140</v>
      </c>
      <c r="B66" s="189" t="s">
        <v>2488</v>
      </c>
      <c r="C66" s="4" t="s">
        <v>2489</v>
      </c>
      <c r="D66" s="189" t="s">
        <v>2488</v>
      </c>
      <c r="E66" s="189" t="s">
        <v>2490</v>
      </c>
      <c r="F66" s="447">
        <v>0</v>
      </c>
      <c r="G66" s="448">
        <v>1</v>
      </c>
      <c r="H66" s="448">
        <v>0.01</v>
      </c>
      <c r="I66" s="441" t="s">
        <v>2491</v>
      </c>
      <c r="J66" s="441" t="s">
        <v>3464</v>
      </c>
      <c r="K66" s="53"/>
      <c r="L66" s="9" t="s">
        <v>2791</v>
      </c>
      <c r="M66" s="264" t="s">
        <v>2492</v>
      </c>
      <c r="N66" s="53"/>
    </row>
    <row r="67" spans="1:14" ht="45" x14ac:dyDescent="0.25">
      <c r="A67" s="190" t="s">
        <v>2531</v>
      </c>
      <c r="B67" s="190" t="s">
        <v>2535</v>
      </c>
      <c r="C67" s="4" t="s">
        <v>303</v>
      </c>
      <c r="D67" s="190" t="s">
        <v>2534</v>
      </c>
      <c r="E67" s="189" t="s">
        <v>2299</v>
      </c>
      <c r="F67" s="439">
        <v>0</v>
      </c>
      <c r="G67" s="439">
        <v>1</v>
      </c>
      <c r="H67" s="439">
        <v>0.01</v>
      </c>
      <c r="I67" s="443" t="s">
        <v>59</v>
      </c>
      <c r="J67" s="443" t="s">
        <v>3465</v>
      </c>
      <c r="K67" s="9" t="s">
        <v>256</v>
      </c>
      <c r="L67" s="9" t="s">
        <v>257</v>
      </c>
      <c r="M67" s="265" t="s">
        <v>160</v>
      </c>
      <c r="N67" s="9"/>
    </row>
    <row r="68" spans="1:14" ht="60" x14ac:dyDescent="0.25">
      <c r="A68" s="190" t="s">
        <v>2531</v>
      </c>
      <c r="B68" s="190" t="s">
        <v>2832</v>
      </c>
      <c r="C68" s="4" t="s">
        <v>2831</v>
      </c>
      <c r="D68" s="190" t="s">
        <v>371</v>
      </c>
      <c r="E68" s="189" t="s">
        <v>2829</v>
      </c>
      <c r="F68" s="439">
        <v>0</v>
      </c>
      <c r="G68" s="439">
        <v>1</v>
      </c>
      <c r="H68" s="439">
        <v>0.01</v>
      </c>
      <c r="I68" s="441" t="s">
        <v>2830</v>
      </c>
      <c r="J68" s="443" t="s">
        <v>3466</v>
      </c>
      <c r="K68" s="9" t="s">
        <v>364</v>
      </c>
      <c r="L68" s="9" t="s">
        <v>2792</v>
      </c>
      <c r="M68" s="265" t="s">
        <v>160</v>
      </c>
      <c r="N68" s="9"/>
    </row>
    <row r="69" spans="1:14" ht="45" x14ac:dyDescent="0.25">
      <c r="A69" s="190" t="s">
        <v>2531</v>
      </c>
      <c r="B69" s="190" t="s">
        <v>2532</v>
      </c>
      <c r="C69" s="4" t="s">
        <v>2533</v>
      </c>
      <c r="D69" s="190" t="s">
        <v>2536</v>
      </c>
      <c r="E69" s="189" t="s">
        <v>2537</v>
      </c>
      <c r="F69" s="439">
        <v>0</v>
      </c>
      <c r="G69" s="439">
        <v>1</v>
      </c>
      <c r="H69" s="439">
        <v>0.01</v>
      </c>
      <c r="I69" s="441" t="s">
        <v>2538</v>
      </c>
      <c r="J69" s="443" t="s">
        <v>3467</v>
      </c>
      <c r="K69" s="9"/>
      <c r="L69" s="9" t="s">
        <v>2793</v>
      </c>
      <c r="M69" s="265"/>
      <c r="N69" s="9"/>
    </row>
    <row r="70" spans="1:14" ht="30" x14ac:dyDescent="0.25">
      <c r="A70" s="189" t="s">
        <v>10</v>
      </c>
      <c r="B70" s="189" t="s">
        <v>3259</v>
      </c>
      <c r="C70" s="4" t="s">
        <v>2458</v>
      </c>
      <c r="D70" s="189" t="s">
        <v>3259</v>
      </c>
      <c r="E70" s="189" t="s">
        <v>2298</v>
      </c>
      <c r="F70" s="449">
        <v>0</v>
      </c>
      <c r="G70" s="449">
        <v>300</v>
      </c>
      <c r="H70" s="449">
        <v>5</v>
      </c>
      <c r="I70" s="449" t="s">
        <v>145</v>
      </c>
      <c r="J70" s="441" t="s">
        <v>3468</v>
      </c>
      <c r="K70" s="53" t="s">
        <v>254</v>
      </c>
      <c r="L70" s="9" t="s">
        <v>255</v>
      </c>
      <c r="M70" s="266" t="s">
        <v>2433</v>
      </c>
      <c r="N70" s="9" t="s">
        <v>419</v>
      </c>
    </row>
    <row r="71" spans="1:14" ht="30" x14ac:dyDescent="0.25">
      <c r="A71" s="189" t="s">
        <v>10</v>
      </c>
      <c r="B71" s="189" t="s">
        <v>27</v>
      </c>
      <c r="C71" s="4" t="s">
        <v>146</v>
      </c>
      <c r="D71" s="189" t="s">
        <v>27</v>
      </c>
      <c r="E71" s="189" t="s">
        <v>2297</v>
      </c>
      <c r="F71" s="439">
        <v>0</v>
      </c>
      <c r="G71" s="439">
        <v>1</v>
      </c>
      <c r="H71" s="439">
        <v>0.01</v>
      </c>
      <c r="I71" s="441" t="s">
        <v>3512</v>
      </c>
      <c r="J71" s="441" t="s">
        <v>3469</v>
      </c>
      <c r="K71" s="9" t="s">
        <v>258</v>
      </c>
      <c r="L71" s="9" t="s">
        <v>259</v>
      </c>
      <c r="M71" s="265" t="s">
        <v>160</v>
      </c>
    </row>
    <row r="72" spans="1:14" ht="45" x14ac:dyDescent="0.25">
      <c r="A72" s="190" t="s">
        <v>10</v>
      </c>
      <c r="B72" s="190" t="s">
        <v>2493</v>
      </c>
      <c r="C72" s="4" t="s">
        <v>2495</v>
      </c>
      <c r="D72" s="190" t="s">
        <v>2496</v>
      </c>
      <c r="E72" s="190" t="s">
        <v>2498</v>
      </c>
      <c r="F72" s="449">
        <v>0</v>
      </c>
      <c r="G72" s="449">
        <v>0</v>
      </c>
      <c r="H72" s="449"/>
      <c r="I72" s="441"/>
      <c r="J72" s="441" t="s">
        <v>3432</v>
      </c>
    </row>
    <row r="73" spans="1:14" ht="45" x14ac:dyDescent="0.25">
      <c r="A73" s="190" t="s">
        <v>10</v>
      </c>
      <c r="B73" s="190" t="s">
        <v>3096</v>
      </c>
      <c r="C73" s="4" t="s">
        <v>2494</v>
      </c>
      <c r="D73" s="190" t="s">
        <v>2644</v>
      </c>
      <c r="E73" s="190" t="s">
        <v>2497</v>
      </c>
      <c r="F73" s="449">
        <v>0</v>
      </c>
      <c r="G73" s="449">
        <v>1</v>
      </c>
      <c r="H73" s="449">
        <v>1</v>
      </c>
      <c r="I73" s="441" t="s">
        <v>31</v>
      </c>
      <c r="J73" s="441" t="s">
        <v>3097</v>
      </c>
      <c r="K73" s="53" t="s">
        <v>254</v>
      </c>
      <c r="L73" s="9" t="s">
        <v>255</v>
      </c>
    </row>
    <row r="74" spans="1:14" ht="45" x14ac:dyDescent="0.25">
      <c r="A74" s="190" t="s">
        <v>10</v>
      </c>
      <c r="B74" s="190" t="s">
        <v>2806</v>
      </c>
      <c r="C74" s="4" t="s">
        <v>2805</v>
      </c>
      <c r="D74" s="190" t="s">
        <v>2806</v>
      </c>
      <c r="E74" s="189" t="s">
        <v>2807</v>
      </c>
      <c r="F74" s="449">
        <v>0</v>
      </c>
      <c r="G74" s="449">
        <v>0</v>
      </c>
      <c r="H74" s="449"/>
      <c r="I74" s="441"/>
      <c r="J74" s="443" t="s">
        <v>3432</v>
      </c>
    </row>
    <row r="75" spans="1:14" ht="30" x14ac:dyDescent="0.25">
      <c r="A75" s="190" t="s">
        <v>10</v>
      </c>
      <c r="B75" s="190" t="s">
        <v>2854</v>
      </c>
      <c r="C75" s="4" t="s">
        <v>2854</v>
      </c>
      <c r="D75" s="190" t="s">
        <v>2854</v>
      </c>
      <c r="E75" s="190" t="s">
        <v>2855</v>
      </c>
      <c r="F75" s="439">
        <v>0</v>
      </c>
      <c r="G75" s="439">
        <v>1</v>
      </c>
      <c r="H75" s="439">
        <v>0.01</v>
      </c>
      <c r="I75" s="441" t="s">
        <v>2856</v>
      </c>
      <c r="J75" s="441">
        <v>0</v>
      </c>
      <c r="K75" s="9" t="s">
        <v>3017</v>
      </c>
    </row>
    <row r="76" spans="1:14" ht="45" x14ac:dyDescent="0.25">
      <c r="A76" s="189" t="s">
        <v>10</v>
      </c>
      <c r="B76" s="189" t="s">
        <v>26</v>
      </c>
      <c r="C76" s="4" t="s">
        <v>304</v>
      </c>
      <c r="D76" s="189" t="s">
        <v>26</v>
      </c>
      <c r="E76" s="189" t="s">
        <v>2296</v>
      </c>
      <c r="F76" s="447">
        <v>0</v>
      </c>
      <c r="G76" s="447">
        <v>0.2</v>
      </c>
      <c r="H76" s="453">
        <v>5.0000000000000001E-3</v>
      </c>
      <c r="I76" s="441" t="s">
        <v>148</v>
      </c>
      <c r="J76" s="441" t="s">
        <v>3470</v>
      </c>
      <c r="K76" s="9" t="s">
        <v>260</v>
      </c>
      <c r="L76" s="9" t="s">
        <v>261</v>
      </c>
      <c r="M76" s="266" t="s">
        <v>161</v>
      </c>
    </row>
    <row r="77" spans="1:14" ht="30" x14ac:dyDescent="0.25">
      <c r="A77" s="189" t="s">
        <v>2749</v>
      </c>
      <c r="B77" s="183" t="s">
        <v>335</v>
      </c>
      <c r="C77" s="1" t="s">
        <v>305</v>
      </c>
      <c r="D77" s="189" t="s">
        <v>372</v>
      </c>
      <c r="E77" s="189" t="s">
        <v>2295</v>
      </c>
      <c r="F77" s="448">
        <v>0</v>
      </c>
      <c r="G77" s="448">
        <v>0.4</v>
      </c>
      <c r="H77" s="447">
        <v>0.01</v>
      </c>
      <c r="I77" s="441" t="s">
        <v>33</v>
      </c>
      <c r="J77" s="441" t="s">
        <v>3471</v>
      </c>
      <c r="K77" s="53" t="s">
        <v>262</v>
      </c>
      <c r="L77" s="9" t="s">
        <v>263</v>
      </c>
      <c r="M77" s="265"/>
    </row>
    <row r="78" spans="1:14" s="188" customFormat="1" ht="30" x14ac:dyDescent="0.25">
      <c r="A78" s="60" t="str">
        <f>A$77</f>
        <v>Research and Development</v>
      </c>
      <c r="B78" s="60" t="str">
        <f t="shared" ref="B78:B81" si="0">B$77</f>
        <v>Capital Cost Reduction</v>
      </c>
      <c r="C78" s="189" t="s">
        <v>306</v>
      </c>
      <c r="D78" s="60" t="str">
        <f t="shared" ref="D78:L81" si="1">D$77</f>
        <v>R&amp;D Capital Cost Reductions</v>
      </c>
      <c r="E78" s="4" t="s">
        <v>3343</v>
      </c>
      <c r="F78" s="454">
        <v>0</v>
      </c>
      <c r="G78" s="454">
        <v>0.4</v>
      </c>
      <c r="H78" s="454">
        <v>0.01</v>
      </c>
      <c r="I78" s="455" t="s">
        <v>33</v>
      </c>
      <c r="J78" s="455" t="s">
        <v>3472</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307</v>
      </c>
      <c r="D79" s="60" t="str">
        <f t="shared" si="1"/>
        <v>R&amp;D Capital Cost Reductions</v>
      </c>
      <c r="E79" s="4" t="s">
        <v>3344</v>
      </c>
      <c r="F79" s="454">
        <v>0</v>
      </c>
      <c r="G79" s="454">
        <v>0.4</v>
      </c>
      <c r="H79" s="454">
        <v>0.01</v>
      </c>
      <c r="I79" s="455" t="s">
        <v>33</v>
      </c>
      <c r="J79" s="455" t="s">
        <v>3473</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308</v>
      </c>
      <c r="D80" s="60" t="str">
        <f t="shared" si="1"/>
        <v>R&amp;D Capital Cost Reductions</v>
      </c>
      <c r="E80" s="4" t="s">
        <v>3345</v>
      </c>
      <c r="F80" s="454">
        <v>0</v>
      </c>
      <c r="G80" s="454">
        <v>0.4</v>
      </c>
      <c r="H80" s="454">
        <v>0.01</v>
      </c>
      <c r="I80" s="455" t="s">
        <v>33</v>
      </c>
      <c r="J80" s="455" t="s">
        <v>3474</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309</v>
      </c>
      <c r="D81" s="60" t="str">
        <f t="shared" si="1"/>
        <v>R&amp;D Capital Cost Reductions</v>
      </c>
      <c r="E81" s="4" t="s">
        <v>3346</v>
      </c>
      <c r="F81" s="454">
        <v>0</v>
      </c>
      <c r="G81" s="454">
        <v>0.4</v>
      </c>
      <c r="H81" s="454">
        <v>0.01</v>
      </c>
      <c r="I81" s="455" t="s">
        <v>33</v>
      </c>
      <c r="J81" s="455" t="s">
        <v>3475</v>
      </c>
      <c r="K81" s="60" t="str">
        <f t="shared" si="1"/>
        <v>architectural-design.html#rnd</v>
      </c>
      <c r="L81" s="60" t="str">
        <f t="shared" si="1"/>
        <v>research-and-development.html</v>
      </c>
      <c r="M81" s="265"/>
    </row>
    <row r="82" spans="1:13" ht="45" x14ac:dyDescent="0.25">
      <c r="A82" s="190" t="s">
        <v>2749</v>
      </c>
      <c r="B82" s="190" t="s">
        <v>2902</v>
      </c>
      <c r="C82" s="4" t="s">
        <v>2903</v>
      </c>
      <c r="D82" s="190" t="s">
        <v>2902</v>
      </c>
      <c r="E82" s="57" t="s">
        <v>2905</v>
      </c>
      <c r="F82" s="448">
        <v>0</v>
      </c>
      <c r="G82" s="448">
        <v>1</v>
      </c>
      <c r="H82" s="447">
        <v>0.01</v>
      </c>
      <c r="I82" s="441" t="s">
        <v>35</v>
      </c>
      <c r="J82" s="441" t="s">
        <v>3476</v>
      </c>
      <c r="K82" s="9" t="s">
        <v>2908</v>
      </c>
      <c r="L82" s="9" t="s">
        <v>2907</v>
      </c>
      <c r="M82" s="266" t="s">
        <v>2906</v>
      </c>
    </row>
    <row r="83" spans="1:13" ht="30" x14ac:dyDescent="0.25">
      <c r="A83" s="189" t="s">
        <v>2749</v>
      </c>
      <c r="B83" s="183" t="s">
        <v>349</v>
      </c>
      <c r="C83" s="4" t="s">
        <v>310</v>
      </c>
      <c r="D83" s="189" t="s">
        <v>373</v>
      </c>
      <c r="E83" s="189" t="s">
        <v>2294</v>
      </c>
      <c r="F83" s="448">
        <v>0</v>
      </c>
      <c r="G83" s="448">
        <v>0.4</v>
      </c>
      <c r="H83" s="447">
        <v>0.01</v>
      </c>
      <c r="I83" s="441" t="s">
        <v>34</v>
      </c>
      <c r="J83" s="441" t="s">
        <v>3477</v>
      </c>
      <c r="K83" s="53" t="s">
        <v>262</v>
      </c>
      <c r="L83" s="9" t="s">
        <v>263</v>
      </c>
    </row>
    <row r="84" spans="1:13" ht="30" x14ac:dyDescent="0.25">
      <c r="A84" s="5" t="str">
        <f>A$83</f>
        <v>Research and Development</v>
      </c>
      <c r="B84" s="5" t="str">
        <f>B$83</f>
        <v>Fuel Use Reduction</v>
      </c>
      <c r="C84" s="4" t="s">
        <v>311</v>
      </c>
      <c r="D84" s="5" t="str">
        <f t="shared" ref="D84:L87" si="3">D$83</f>
        <v>R&amp;D Fuel Use Reductions</v>
      </c>
      <c r="E84" s="4" t="s">
        <v>3347</v>
      </c>
      <c r="F84" s="456">
        <v>0</v>
      </c>
      <c r="G84" s="456">
        <v>0.4</v>
      </c>
      <c r="H84" s="456">
        <v>0.01</v>
      </c>
      <c r="I84" s="455" t="s">
        <v>34</v>
      </c>
      <c r="J84" s="455" t="s">
        <v>3478</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312</v>
      </c>
      <c r="D85" s="5" t="str">
        <f t="shared" si="3"/>
        <v>R&amp;D Fuel Use Reductions</v>
      </c>
      <c r="E85" s="4" t="s">
        <v>3348</v>
      </c>
      <c r="F85" s="456">
        <v>0</v>
      </c>
      <c r="G85" s="456">
        <v>0.4</v>
      </c>
      <c r="H85" s="456">
        <v>0.01</v>
      </c>
      <c r="I85" s="455" t="s">
        <v>34</v>
      </c>
      <c r="J85" s="455" t="s">
        <v>3479</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313</v>
      </c>
      <c r="D86" s="5" t="str">
        <f t="shared" si="3"/>
        <v>R&amp;D Fuel Use Reductions</v>
      </c>
      <c r="E86" s="4" t="s">
        <v>3349</v>
      </c>
      <c r="F86" s="456">
        <v>0</v>
      </c>
      <c r="G86" s="456">
        <v>0.4</v>
      </c>
      <c r="H86" s="456">
        <v>0.01</v>
      </c>
      <c r="I86" s="455" t="s">
        <v>34</v>
      </c>
      <c r="J86" s="455" t="s">
        <v>3480</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314</v>
      </c>
      <c r="D87" s="5" t="str">
        <f t="shared" si="3"/>
        <v>R&amp;D Fuel Use Reductions</v>
      </c>
      <c r="E87" s="4" t="s">
        <v>3350</v>
      </c>
      <c r="F87" s="456">
        <v>0</v>
      </c>
      <c r="G87" s="456">
        <v>0.4</v>
      </c>
      <c r="H87" s="456">
        <v>0.01</v>
      </c>
      <c r="I87" s="455" t="s">
        <v>34</v>
      </c>
      <c r="J87" s="455" t="s">
        <v>3481</v>
      </c>
      <c r="K87" s="5" t="str">
        <f t="shared" si="3"/>
        <v>architectural-design.html#rnd</v>
      </c>
      <c r="L87" s="5" t="str">
        <f t="shared" si="3"/>
        <v>research-and-development.html</v>
      </c>
    </row>
    <row r="88" spans="1:13" ht="45" x14ac:dyDescent="0.25">
      <c r="A88" s="4" t="s">
        <v>2923</v>
      </c>
      <c r="B88" s="4" t="s">
        <v>2924</v>
      </c>
      <c r="C88" s="4" t="s">
        <v>2928</v>
      </c>
      <c r="D88" s="183"/>
      <c r="E88" s="4" t="s">
        <v>2925</v>
      </c>
      <c r="F88" s="448">
        <v>-0.08</v>
      </c>
      <c r="G88" s="448">
        <v>0.02</v>
      </c>
      <c r="H88" s="450">
        <v>1E-3</v>
      </c>
      <c r="I88" s="449" t="s">
        <v>2932</v>
      </c>
      <c r="J88" s="449" t="s">
        <v>3482</v>
      </c>
      <c r="K88" s="4"/>
      <c r="L88" s="7"/>
      <c r="M88" s="339" t="s">
        <v>2926</v>
      </c>
    </row>
    <row r="89" spans="1:13" ht="30" x14ac:dyDescent="0.25">
      <c r="A89" s="4" t="s">
        <v>3054</v>
      </c>
      <c r="B89" s="4" t="s">
        <v>3055</v>
      </c>
      <c r="C89" s="4" t="s">
        <v>3062</v>
      </c>
      <c r="D89" s="183"/>
      <c r="E89" s="189" t="s">
        <v>3100</v>
      </c>
      <c r="F89" s="449">
        <v>0</v>
      </c>
      <c r="G89" s="449">
        <v>10</v>
      </c>
      <c r="H89" s="449">
        <v>1</v>
      </c>
      <c r="I89" s="449" t="s">
        <v>3030</v>
      </c>
      <c r="J89" s="449" t="s">
        <v>3483</v>
      </c>
      <c r="K89" s="4" t="s">
        <v>3031</v>
      </c>
    </row>
    <row r="90" spans="1:13" ht="30" x14ac:dyDescent="0.25">
      <c r="A90" s="4" t="s">
        <v>3054</v>
      </c>
      <c r="B90" s="4" t="s">
        <v>3056</v>
      </c>
      <c r="C90" s="4" t="s">
        <v>3063</v>
      </c>
      <c r="D90" s="183"/>
      <c r="E90" s="189" t="s">
        <v>3101</v>
      </c>
      <c r="F90" s="449">
        <v>0</v>
      </c>
      <c r="G90" s="449">
        <v>10</v>
      </c>
      <c r="H90" s="449">
        <v>1</v>
      </c>
      <c r="I90" s="449" t="s">
        <v>3030</v>
      </c>
      <c r="J90" s="455" t="s">
        <v>3483</v>
      </c>
      <c r="K90" s="5" t="str">
        <f t="shared" ref="K90:K97" si="5">K$89</f>
        <v>io-model.html</v>
      </c>
      <c r="L90" s="279"/>
    </row>
    <row r="91" spans="1:13" ht="30" x14ac:dyDescent="0.25">
      <c r="A91" s="4" t="s">
        <v>3054</v>
      </c>
      <c r="B91" s="4" t="s">
        <v>481</v>
      </c>
      <c r="C91" s="4" t="s">
        <v>3064</v>
      </c>
      <c r="D91" s="183"/>
      <c r="E91" s="189" t="s">
        <v>3102</v>
      </c>
      <c r="F91" s="449">
        <v>0</v>
      </c>
      <c r="G91" s="449">
        <v>10</v>
      </c>
      <c r="H91" s="449">
        <v>1</v>
      </c>
      <c r="I91" s="449" t="s">
        <v>3030</v>
      </c>
      <c r="J91" s="455" t="s">
        <v>3483</v>
      </c>
      <c r="K91" s="5" t="str">
        <f t="shared" si="5"/>
        <v>io-model.html</v>
      </c>
    </row>
    <row r="92" spans="1:13" ht="30" x14ac:dyDescent="0.25">
      <c r="A92" s="4" t="s">
        <v>3054</v>
      </c>
      <c r="B92" s="4" t="s">
        <v>3057</v>
      </c>
      <c r="C92" s="4" t="s">
        <v>3065</v>
      </c>
      <c r="D92" s="183"/>
      <c r="E92" s="189" t="s">
        <v>3103</v>
      </c>
      <c r="F92" s="449">
        <v>0</v>
      </c>
      <c r="G92" s="449">
        <v>10</v>
      </c>
      <c r="H92" s="449">
        <v>1</v>
      </c>
      <c r="I92" s="449" t="s">
        <v>3030</v>
      </c>
      <c r="J92" s="455" t="s">
        <v>3483</v>
      </c>
      <c r="K92" s="5" t="str">
        <f t="shared" si="5"/>
        <v>io-model.html</v>
      </c>
    </row>
    <row r="93" spans="1:13" ht="60" x14ac:dyDescent="0.25">
      <c r="A93" s="4" t="s">
        <v>3054</v>
      </c>
      <c r="B93" s="4" t="s">
        <v>3058</v>
      </c>
      <c r="C93" s="4" t="s">
        <v>3066</v>
      </c>
      <c r="D93" s="183"/>
      <c r="E93" s="189" t="s">
        <v>3104</v>
      </c>
      <c r="F93" s="449">
        <v>0</v>
      </c>
      <c r="G93" s="449">
        <v>10</v>
      </c>
      <c r="H93" s="449">
        <v>1</v>
      </c>
      <c r="I93" s="449" t="s">
        <v>3030</v>
      </c>
      <c r="J93" s="455" t="s">
        <v>3483</v>
      </c>
      <c r="K93" s="5" t="str">
        <f t="shared" si="5"/>
        <v>io-model.html</v>
      </c>
    </row>
    <row r="94" spans="1:13" ht="30" x14ac:dyDescent="0.25">
      <c r="A94" s="4" t="s">
        <v>3054</v>
      </c>
      <c r="B94" s="4" t="s">
        <v>277</v>
      </c>
      <c r="C94" s="4" t="s">
        <v>3067</v>
      </c>
      <c r="D94" s="183"/>
      <c r="E94" s="189" t="s">
        <v>3105</v>
      </c>
      <c r="F94" s="449">
        <v>0</v>
      </c>
      <c r="G94" s="449">
        <v>10</v>
      </c>
      <c r="H94" s="449">
        <v>1</v>
      </c>
      <c r="I94" s="449" t="s">
        <v>3030</v>
      </c>
      <c r="J94" s="455" t="s">
        <v>3483</v>
      </c>
      <c r="K94" s="5" t="str">
        <f t="shared" si="5"/>
        <v>io-model.html</v>
      </c>
    </row>
    <row r="95" spans="1:13" ht="30" x14ac:dyDescent="0.25">
      <c r="A95" s="4" t="s">
        <v>3054</v>
      </c>
      <c r="B95" s="4" t="s">
        <v>3059</v>
      </c>
      <c r="C95" s="4" t="s">
        <v>3068</v>
      </c>
      <c r="D95" s="183"/>
      <c r="E95" s="189" t="s">
        <v>3106</v>
      </c>
      <c r="F95" s="449">
        <v>0</v>
      </c>
      <c r="G95" s="449">
        <v>10</v>
      </c>
      <c r="H95" s="449">
        <v>1</v>
      </c>
      <c r="I95" s="449" t="s">
        <v>3030</v>
      </c>
      <c r="J95" s="455" t="s">
        <v>3483</v>
      </c>
      <c r="K95" s="5" t="str">
        <f t="shared" si="5"/>
        <v>io-model.html</v>
      </c>
    </row>
    <row r="96" spans="1:13" ht="30" x14ac:dyDescent="0.25">
      <c r="A96" s="4" t="s">
        <v>3054</v>
      </c>
      <c r="B96" s="4" t="s">
        <v>3060</v>
      </c>
      <c r="C96" s="4" t="s">
        <v>3069</v>
      </c>
      <c r="D96" s="183"/>
      <c r="E96" s="189" t="s">
        <v>3107</v>
      </c>
      <c r="F96" s="449">
        <v>0</v>
      </c>
      <c r="G96" s="449">
        <v>10</v>
      </c>
      <c r="H96" s="449">
        <v>1</v>
      </c>
      <c r="I96" s="449" t="s">
        <v>3030</v>
      </c>
      <c r="J96" s="455" t="s">
        <v>3483</v>
      </c>
      <c r="K96" s="5" t="str">
        <f t="shared" si="5"/>
        <v>io-model.html</v>
      </c>
    </row>
    <row r="97" spans="1:11" ht="45" x14ac:dyDescent="0.25">
      <c r="A97" s="4" t="s">
        <v>3054</v>
      </c>
      <c r="B97" s="4" t="s">
        <v>3061</v>
      </c>
      <c r="C97" s="4" t="s">
        <v>3070</v>
      </c>
      <c r="D97" s="183"/>
      <c r="E97" s="189" t="s">
        <v>3108</v>
      </c>
      <c r="F97" s="449">
        <v>0</v>
      </c>
      <c r="G97" s="449">
        <v>10</v>
      </c>
      <c r="H97" s="449">
        <v>1</v>
      </c>
      <c r="I97" s="449" t="s">
        <v>3030</v>
      </c>
      <c r="J97" s="455" t="s">
        <v>3483</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19"/>
  <sheetViews>
    <sheetView zoomScaleNormal="100" workbookViewId="0">
      <pane ySplit="1" topLeftCell="A1189" activePane="bottomLeft" state="frozen"/>
      <selection pane="bottomLeft" activeCell="A1219" sqref="A1219:XFD1219"/>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60.140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2427</v>
      </c>
      <c r="D2" s="2" t="s">
        <v>39</v>
      </c>
      <c r="E2" s="2" t="s">
        <v>2249</v>
      </c>
      <c r="F2" s="2" t="s">
        <v>39</v>
      </c>
      <c r="G2" s="2" t="s">
        <v>2474</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2346</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2474</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2346</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2474</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2346</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2474</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2346</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2474</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2346</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2474</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2346</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2507</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2503</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46</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46</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46</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2548</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46</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46</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v>0.55000000000000004</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3110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2540</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2514</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2473</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2843</v>
      </c>
      <c r="E185" s="53"/>
      <c r="F185" s="9" t="s">
        <v>2523</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2844</v>
      </c>
      <c r="E186" s="53"/>
      <c r="F186" s="9" t="s">
        <v>2671</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2845</v>
      </c>
      <c r="E187" s="53"/>
      <c r="F187" s="9" t="s">
        <v>2525</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3147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2473</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2843</v>
      </c>
      <c r="E201" s="53"/>
      <c r="F201" s="9" t="s">
        <v>2523</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2844</v>
      </c>
      <c r="E202" s="53"/>
      <c r="F202" s="9" t="s">
        <v>2671</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2845</v>
      </c>
      <c r="E203" s="53"/>
      <c r="F203" s="9" t="s">
        <v>2525</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2473</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2843</v>
      </c>
      <c r="E219" s="53"/>
      <c r="F219" s="9" t="s">
        <v>2523</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2844</v>
      </c>
      <c r="E220" s="53"/>
      <c r="F220" s="9" t="s">
        <v>2671</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2845</v>
      </c>
      <c r="E221" s="53"/>
      <c r="F221" s="9" t="s">
        <v>2525</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2473</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2843</v>
      </c>
      <c r="E237" s="53"/>
      <c r="F237" s="9" t="s">
        <v>2523</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2844</v>
      </c>
      <c r="E238" s="53"/>
      <c r="F238" s="9" t="s">
        <v>2671</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2845</v>
      </c>
      <c r="E239" s="53"/>
      <c r="F239" s="9" t="s">
        <v>2525</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3093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3146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f>IF(ISBLANK(INDEX('Policy Characteristics'!H:H,MATCH($C242,'Policy Characteristics'!$C:$C,0))),"",INDEX('Policy Characteristics'!H:H,MATCH($C242,'Policy Characteristics'!$C:$C,0)))</f>
        <v>1</v>
      </c>
      <c r="O242" s="340" t="str">
        <f>IF(ISBLANK(INDEX('Policy Characteristics'!I:I,MATCH($C242,'Policy Characteristics'!$C:$C,0))),"",INDEX('Policy Characteristics'!I:I,MATCH($C242,'Policy Characteristics'!$C:$C,0)))</f>
        <v>on/off</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f>IF(ISBLANK(INDEX('Policy Characteristics'!H:H,MATCH($C243,'Policy Characteristics'!$C:$C,0))),"",INDEX('Policy Characteristics'!H:H,MATCH($C243,'Policy Characteristics'!$C:$C,0)))</f>
        <v>1</v>
      </c>
      <c r="O243" s="340" t="str">
        <f>IF(ISBLANK(INDEX('Policy Characteristics'!I:I,MATCH($C243,'Policy Characteristics'!$C:$C,0))),"",INDEX('Policy Characteristics'!I:I,MATCH($C243,'Policy Characteristics'!$C:$C,0)))</f>
        <v>on/off</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f>IF(ISBLANK(INDEX('Policy Characteristics'!H:H,MATCH($C244,'Policy Characteristics'!$C:$C,0))),"",INDEX('Policy Characteristics'!H:H,MATCH($C244,'Policy Characteristics'!$C:$C,0)))</f>
        <v>1</v>
      </c>
      <c r="O244" s="340" t="str">
        <f>IF(ISBLANK(INDEX('Policy Characteristics'!I:I,MATCH($C244,'Policy Characteristics'!$C:$C,0))),"",INDEX('Policy Characteristics'!I:I,MATCH($C244,'Policy Characteristics'!$C:$C,0)))</f>
        <v>on/off</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f>IF(ISBLANK(INDEX('Policy Characteristics'!H:H,MATCH($C245,'Policy Characteristics'!$C:$C,0))),"",INDEX('Policy Characteristics'!H:H,MATCH($C245,'Policy Characteristics'!$C:$C,0)))</f>
        <v>1</v>
      </c>
      <c r="O245" s="340" t="str">
        <f>IF(ISBLANK(INDEX('Policy Characteristics'!I:I,MATCH($C245,'Policy Characteristics'!$C:$C,0))),"",INDEX('Policy Characteristics'!I:I,MATCH($C245,'Policy Characteristics'!$C:$C,0)))</f>
        <v>on/off</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f>IF(ISBLANK(INDEX('Policy Characteristics'!H:H,MATCH($C246,'Policy Characteristics'!$C:$C,0))),"",INDEX('Policy Characteristics'!H:H,MATCH($C246,'Policy Characteristics'!$C:$C,0)))</f>
        <v>1</v>
      </c>
      <c r="O246" s="340" t="str">
        <f>IF(ISBLANK(INDEX('Policy Characteristics'!I:I,MATCH($C246,'Policy Characteristics'!$C:$C,0))),"",INDEX('Policy Characteristics'!I:I,MATCH($C246,'Policy Characteristics'!$C:$C,0)))</f>
        <v>on/off</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f>IF(ISBLANK(INDEX('Policy Characteristics'!H:H,MATCH($C247,'Policy Characteristics'!$C:$C,0))),"",INDEX('Policy Characteristics'!H:H,MATCH($C247,'Policy Characteristics'!$C:$C,0)))</f>
        <v>1</v>
      </c>
      <c r="O247" s="340" t="str">
        <f>IF(ISBLANK(INDEX('Policy Characteristics'!I:I,MATCH($C247,'Policy Characteristics'!$C:$C,0))),"",INDEX('Policy Characteristics'!I:I,MATCH($C247,'Policy Characteristics'!$C:$C,0)))</f>
        <v>on/off</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f>IF(ISBLANK(INDEX('Policy Characteristics'!H:H,MATCH($C248,'Policy Characteristics'!$C:$C,0))),"",INDEX('Policy Characteristics'!H:H,MATCH($C248,'Policy Characteristics'!$C:$C,0)))</f>
        <v>1</v>
      </c>
      <c r="O248" s="340" t="str">
        <f>IF(ISBLANK(INDEX('Policy Characteristics'!I:I,MATCH($C248,'Policy Characteristics'!$C:$C,0))),"",INDEX('Policy Characteristics'!I:I,MATCH($C248,'Policy Characteristics'!$C:$C,0)))</f>
        <v>on/off</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f>IF(ISBLANK(INDEX('Policy Characteristics'!H:H,MATCH($C249,'Policy Characteristics'!$C:$C,0))),"",INDEX('Policy Characteristics'!H:H,MATCH($C249,'Policy Characteristics'!$C:$C,0)))</f>
        <v>1</v>
      </c>
      <c r="O249" s="340" t="str">
        <f>IF(ISBLANK(INDEX('Policy Characteristics'!I:I,MATCH($C249,'Policy Characteristics'!$C:$C,0))),"",INDEX('Policy Characteristics'!I:I,MATCH($C249,'Policy Characteristics'!$C:$C,0)))</f>
        <v>on/off</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2473</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f>IF(ISBLANK(INDEX('Policy Characteristics'!H:H,MATCH($C250,'Policy Characteristics'!$C:$C,0))),"",INDEX('Policy Characteristics'!H:H,MATCH($C250,'Policy Characteristics'!$C:$C,0)))</f>
        <v>1</v>
      </c>
      <c r="O250" s="340" t="str">
        <f>IF(ISBLANK(INDEX('Policy Characteristics'!I:I,MATCH($C250,'Policy Characteristics'!$C:$C,0))),"",INDEX('Policy Characteristics'!I:I,MATCH($C250,'Policy Characteristics'!$C:$C,0)))</f>
        <v>on/off</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f>IF(ISBLANK(INDEX('Policy Characteristics'!H:H,MATCH($C251,'Policy Characteristics'!$C:$C,0))),"",INDEX('Policy Characteristics'!H:H,MATCH($C251,'Policy Characteristics'!$C:$C,0)))</f>
        <v>1</v>
      </c>
      <c r="O251" s="340" t="str">
        <f>IF(ISBLANK(INDEX('Policy Characteristics'!I:I,MATCH($C251,'Policy Characteristics'!$C:$C,0))),"",INDEX('Policy Characteristics'!I:I,MATCH($C251,'Policy Characteristics'!$C:$C,0)))</f>
        <v>on/off</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f>IF(ISBLANK(INDEX('Policy Characteristics'!H:H,MATCH($C252,'Policy Characteristics'!$C:$C,0))),"",INDEX('Policy Characteristics'!H:H,MATCH($C252,'Policy Characteristics'!$C:$C,0)))</f>
        <v>1</v>
      </c>
      <c r="O252" s="340" t="str">
        <f>IF(ISBLANK(INDEX('Policy Characteristics'!I:I,MATCH($C252,'Policy Characteristics'!$C:$C,0))),"",INDEX('Policy Characteristics'!I:I,MATCH($C252,'Policy Characteristics'!$C:$C,0)))</f>
        <v>on/off</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f>IF(ISBLANK(INDEX('Policy Characteristics'!H:H,MATCH($C253,'Policy Characteristics'!$C:$C,0))),"",INDEX('Policy Characteristics'!H:H,MATCH($C253,'Policy Characteristics'!$C:$C,0)))</f>
        <v>1</v>
      </c>
      <c r="O253" s="340" t="str">
        <f>IF(ISBLANK(INDEX('Policy Characteristics'!I:I,MATCH($C253,'Policy Characteristics'!$C:$C,0))),"",INDEX('Policy Characteristics'!I:I,MATCH($C253,'Policy Characteristics'!$C:$C,0)))</f>
        <v>on/off</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f>IF(ISBLANK(INDEX('Policy Characteristics'!H:H,MATCH($C254,'Policy Characteristics'!$C:$C,0))),"",INDEX('Policy Characteristics'!H:H,MATCH($C254,'Policy Characteristics'!$C:$C,0)))</f>
        <v>1</v>
      </c>
      <c r="O254" s="340" t="str">
        <f>IF(ISBLANK(INDEX('Policy Characteristics'!I:I,MATCH($C254,'Policy Characteristics'!$C:$C,0))),"",INDEX('Policy Characteristics'!I:I,MATCH($C254,'Policy Characteristics'!$C:$C,0)))</f>
        <v>on/off</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2843</v>
      </c>
      <c r="E255" s="53"/>
      <c r="F255" s="9" t="s">
        <v>2523</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f>IF(ISBLANK(INDEX('Policy Characteristics'!H:H,MATCH($C255,'Policy Characteristics'!$C:$C,0))),"",INDEX('Policy Characteristics'!H:H,MATCH($C255,'Policy Characteristics'!$C:$C,0)))</f>
        <v>1</v>
      </c>
      <c r="O255" s="340" t="str">
        <f>IF(ISBLANK(INDEX('Policy Characteristics'!I:I,MATCH($C255,'Policy Characteristics'!$C:$C,0))),"",INDEX('Policy Characteristics'!I:I,MATCH($C255,'Policy Characteristics'!$C:$C,0)))</f>
        <v>on/off</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2844</v>
      </c>
      <c r="E256" s="53"/>
      <c r="F256" s="9" t="s">
        <v>2671</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f>IF(ISBLANK(INDEX('Policy Characteristics'!H:H,MATCH($C256,'Policy Characteristics'!$C:$C,0))),"",INDEX('Policy Characteristics'!H:H,MATCH($C256,'Policy Characteristics'!$C:$C,0)))</f>
        <v>1</v>
      </c>
      <c r="O256" s="340" t="str">
        <f>IF(ISBLANK(INDEX('Policy Characteristics'!I:I,MATCH($C256,'Policy Characteristics'!$C:$C,0))),"",INDEX('Policy Characteristics'!I:I,MATCH($C256,'Policy Characteristics'!$C:$C,0)))</f>
        <v>on/off</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2845</v>
      </c>
      <c r="E257" s="53"/>
      <c r="F257" s="9" t="s">
        <v>2525</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f>IF(ISBLANK(INDEX('Policy Characteristics'!H:H,MATCH($C257,'Policy Characteristics'!$C:$C,0))),"",INDEX('Policy Characteristics'!H:H,MATCH($C257,'Policy Characteristics'!$C:$C,0)))</f>
        <v>1</v>
      </c>
      <c r="O257" s="340" t="str">
        <f>IF(ISBLANK(INDEX('Policy Characteristics'!I:I,MATCH($C257,'Policy Characteristics'!$C:$C,0))),"",INDEX('Policy Characteristics'!I:I,MATCH($C257,'Policy Characteristics'!$C:$C,0)))</f>
        <v>on/off</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f>IF(ISBLANK(INDEX('Policy Characteristics'!H:H,MATCH($C258,'Policy Characteristics'!$C:$C,0))),"",INDEX('Policy Characteristics'!H:H,MATCH($C258,'Policy Characteristics'!$C:$C,0)))</f>
        <v>1</v>
      </c>
      <c r="O258" s="340" t="str">
        <f>IF(ISBLANK(INDEX('Policy Characteristics'!I:I,MATCH($C258,'Policy Characteristics'!$C:$C,0))),"",INDEX('Policy Characteristics'!I:I,MATCH($C258,'Policy Characteristics'!$C:$C,0)))</f>
        <v>on/off</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f>IF(ISBLANK(INDEX('Policy Characteristics'!H:H,MATCH($C259,'Policy Characteristics'!$C:$C,0))),"",INDEX('Policy Characteristics'!H:H,MATCH($C259,'Policy Characteristics'!$C:$C,0)))</f>
        <v>1</v>
      </c>
      <c r="O259" s="340" t="str">
        <f>IF(ISBLANK(INDEX('Policy Characteristics'!I:I,MATCH($C259,'Policy Characteristics'!$C:$C,0))),"",INDEX('Policy Characteristics'!I:I,MATCH($C259,'Policy Characteristics'!$C:$C,0)))</f>
        <v>on/off</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f>IF(ISBLANK(INDEX('Policy Characteristics'!H:H,MATCH($C260,'Policy Characteristics'!$C:$C,0))),"",INDEX('Policy Characteristics'!H:H,MATCH($C260,'Policy Characteristics'!$C:$C,0)))</f>
        <v>1</v>
      </c>
      <c r="O260" s="340" t="str">
        <f>IF(ISBLANK(INDEX('Policy Characteristics'!I:I,MATCH($C260,'Policy Characteristics'!$C:$C,0))),"",INDEX('Policy Characteristics'!I:I,MATCH($C260,'Policy Characteristics'!$C:$C,0)))</f>
        <v>on/off</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f>IF(ISBLANK(INDEX('Policy Characteristics'!H:H,MATCH($C261,'Policy Characteristics'!$C:$C,0))),"",INDEX('Policy Characteristics'!H:H,MATCH($C261,'Policy Characteristics'!$C:$C,0)))</f>
        <v>1</v>
      </c>
      <c r="O261" s="340" t="str">
        <f>IF(ISBLANK(INDEX('Policy Characteristics'!I:I,MATCH($C261,'Policy Characteristics'!$C:$C,0))),"",INDEX('Policy Characteristics'!I:I,MATCH($C261,'Policy Characteristics'!$C:$C,0)))</f>
        <v>on/off</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f>IF(ISBLANK(INDEX('Policy Characteristics'!H:H,MATCH($C262,'Policy Characteristics'!$C:$C,0))),"",INDEX('Policy Characteristics'!H:H,MATCH($C262,'Policy Characteristics'!$C:$C,0)))</f>
        <v>1</v>
      </c>
      <c r="O262" s="340" t="str">
        <f>IF(ISBLANK(INDEX('Policy Characteristics'!I:I,MATCH($C262,'Policy Characteristics'!$C:$C,0))),"",INDEX('Policy Characteristics'!I:I,MATCH($C262,'Policy Characteristics'!$C:$C,0)))</f>
        <v>on/off</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f>IF(ISBLANK(INDEX('Policy Characteristics'!H:H,MATCH($C263,'Policy Characteristics'!$C:$C,0))),"",INDEX('Policy Characteristics'!H:H,MATCH($C263,'Policy Characteristics'!$C:$C,0)))</f>
        <v>1</v>
      </c>
      <c r="O263" s="340" t="str">
        <f>IF(ISBLANK(INDEX('Policy Characteristics'!I:I,MATCH($C263,'Policy Characteristics'!$C:$C,0))),"",INDEX('Policy Characteristics'!I:I,MATCH($C263,'Policy Characteristics'!$C:$C,0)))</f>
        <v>on/off</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f>IF(ISBLANK(INDEX('Policy Characteristics'!H:H,MATCH($C264,'Policy Characteristics'!$C:$C,0))),"",INDEX('Policy Characteristics'!H:H,MATCH($C264,'Policy Characteristics'!$C:$C,0)))</f>
        <v>1</v>
      </c>
      <c r="O264" s="340" t="str">
        <f>IF(ISBLANK(INDEX('Policy Characteristics'!I:I,MATCH($C264,'Policy Characteristics'!$C:$C,0))),"",INDEX('Policy Characteristics'!I:I,MATCH($C264,'Policy Characteristics'!$C:$C,0)))</f>
        <v>on/off</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f>IF(ISBLANK(INDEX('Policy Characteristics'!H:H,MATCH($C265,'Policy Characteristics'!$C:$C,0))),"",INDEX('Policy Characteristics'!H:H,MATCH($C265,'Policy Characteristics'!$C:$C,0)))</f>
        <v>1</v>
      </c>
      <c r="O265" s="340" t="str">
        <f>IF(ISBLANK(INDEX('Policy Characteristics'!I:I,MATCH($C265,'Policy Characteristics'!$C:$C,0))),"",INDEX('Policy Characteristics'!I:I,MATCH($C265,'Policy Characteristics'!$C:$C,0)))</f>
        <v>on/off</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2473</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f>IF(ISBLANK(INDEX('Policy Characteristics'!H:H,MATCH($C266,'Policy Characteristics'!$C:$C,0))),"",INDEX('Policy Characteristics'!H:H,MATCH($C266,'Policy Characteristics'!$C:$C,0)))</f>
        <v>1</v>
      </c>
      <c r="O266" s="340" t="str">
        <f>IF(ISBLANK(INDEX('Policy Characteristics'!I:I,MATCH($C266,'Policy Characteristics'!$C:$C,0))),"",INDEX('Policy Characteristics'!I:I,MATCH($C266,'Policy Characteristics'!$C:$C,0)))</f>
        <v>on/off</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f>IF(ISBLANK(INDEX('Policy Characteristics'!H:H,MATCH($C267,'Policy Characteristics'!$C:$C,0))),"",INDEX('Policy Characteristics'!H:H,MATCH($C267,'Policy Characteristics'!$C:$C,0)))</f>
        <v>1</v>
      </c>
      <c r="O267" s="340" t="str">
        <f>IF(ISBLANK(INDEX('Policy Characteristics'!I:I,MATCH($C267,'Policy Characteristics'!$C:$C,0))),"",INDEX('Policy Characteristics'!I:I,MATCH($C267,'Policy Characteristics'!$C:$C,0)))</f>
        <v>on/off</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f>IF(ISBLANK(INDEX('Policy Characteristics'!H:H,MATCH($C268,'Policy Characteristics'!$C:$C,0))),"",INDEX('Policy Characteristics'!H:H,MATCH($C268,'Policy Characteristics'!$C:$C,0)))</f>
        <v>1</v>
      </c>
      <c r="O268" s="340" t="str">
        <f>IF(ISBLANK(INDEX('Policy Characteristics'!I:I,MATCH($C268,'Policy Characteristics'!$C:$C,0))),"",INDEX('Policy Characteristics'!I:I,MATCH($C268,'Policy Characteristics'!$C:$C,0)))</f>
        <v>on/off</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f>IF(ISBLANK(INDEX('Policy Characteristics'!H:H,MATCH($C269,'Policy Characteristics'!$C:$C,0))),"",INDEX('Policy Characteristics'!H:H,MATCH($C269,'Policy Characteristics'!$C:$C,0)))</f>
        <v>1</v>
      </c>
      <c r="O269" s="340" t="str">
        <f>IF(ISBLANK(INDEX('Policy Characteristics'!I:I,MATCH($C269,'Policy Characteristics'!$C:$C,0))),"",INDEX('Policy Characteristics'!I:I,MATCH($C269,'Policy Characteristics'!$C:$C,0)))</f>
        <v>on/off</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f>IF(ISBLANK(INDEX('Policy Characteristics'!H:H,MATCH($C270,'Policy Characteristics'!$C:$C,0))),"",INDEX('Policy Characteristics'!H:H,MATCH($C270,'Policy Characteristics'!$C:$C,0)))</f>
        <v>1</v>
      </c>
      <c r="O270" s="340" t="str">
        <f>IF(ISBLANK(INDEX('Policy Characteristics'!I:I,MATCH($C270,'Policy Characteristics'!$C:$C,0))),"",INDEX('Policy Characteristics'!I:I,MATCH($C270,'Policy Characteristics'!$C:$C,0)))</f>
        <v>on/off</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2843</v>
      </c>
      <c r="E271" s="53"/>
      <c r="F271" s="9" t="s">
        <v>2523</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f>IF(ISBLANK(INDEX('Policy Characteristics'!H:H,MATCH($C271,'Policy Characteristics'!$C:$C,0))),"",INDEX('Policy Characteristics'!H:H,MATCH($C271,'Policy Characteristics'!$C:$C,0)))</f>
        <v>1</v>
      </c>
      <c r="O271" s="340" t="str">
        <f>IF(ISBLANK(INDEX('Policy Characteristics'!I:I,MATCH($C271,'Policy Characteristics'!$C:$C,0))),"",INDEX('Policy Characteristics'!I:I,MATCH($C271,'Policy Characteristics'!$C:$C,0)))</f>
        <v>on/off</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2844</v>
      </c>
      <c r="E272" s="53"/>
      <c r="F272" s="9" t="s">
        <v>2671</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f>IF(ISBLANK(INDEX('Policy Characteristics'!H:H,MATCH($C272,'Policy Characteristics'!$C:$C,0))),"",INDEX('Policy Characteristics'!H:H,MATCH($C272,'Policy Characteristics'!$C:$C,0)))</f>
        <v>1</v>
      </c>
      <c r="O272" s="340" t="str">
        <f>IF(ISBLANK(INDEX('Policy Characteristics'!I:I,MATCH($C272,'Policy Characteristics'!$C:$C,0))),"",INDEX('Policy Characteristics'!I:I,MATCH($C272,'Policy Characteristics'!$C:$C,0)))</f>
        <v>on/off</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2845</v>
      </c>
      <c r="E273" s="53"/>
      <c r="F273" s="9" t="s">
        <v>2525</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f>IF(ISBLANK(INDEX('Policy Characteristics'!H:H,MATCH($C273,'Policy Characteristics'!$C:$C,0))),"",INDEX('Policy Characteristics'!H:H,MATCH($C273,'Policy Characteristics'!$C:$C,0)))</f>
        <v>1</v>
      </c>
      <c r="O273" s="340" t="str">
        <f>IF(ISBLANK(INDEX('Policy Characteristics'!I:I,MATCH($C273,'Policy Characteristics'!$C:$C,0))),"",INDEX('Policy Characteristics'!I:I,MATCH($C273,'Policy Characteristics'!$C:$C,0)))</f>
        <v>on/off</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3486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f>IF(ISBLANK(INDEX('Policy Characteristics'!H:H,MATCH($C276,'Policy Characteristics'!$C:$C,0))),"",INDEX('Policy Characteristics'!H:H,MATCH($C276,'Policy Characteristics'!$C:$C,0)))</f>
        <v>0.01</v>
      </c>
      <c r="O276" s="340" t="str">
        <f>IF(ISBLANK(INDEX('Policy Characteristics'!I:I,MATCH($C276,'Policy Characteristics'!$C:$C,0))),"",INDEX('Policy Characteristics'!I:I,MATCH($C276,'Policy Characteristics'!$C:$C,0)))</f>
        <v>% reduction in downtime</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f>IF(ISBLANK(INDEX('Policy Characteristics'!H:H,MATCH($C277,'Policy Characteristics'!$C:$C,0))),"",INDEX('Policy Characteristics'!H:H,MATCH($C277,'Policy Characteristics'!$C:$C,0)))</f>
        <v>0.01</v>
      </c>
      <c r="O277" s="340" t="str">
        <f>IF(ISBLANK(INDEX('Policy Characteristics'!I:I,MATCH($C277,'Policy Characteristics'!$C:$C,0))),"",INDEX('Policy Characteristics'!I:I,MATCH($C277,'Policy Characteristics'!$C:$C,0)))</f>
        <v>% reduction in downtime</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f>IF(ISBLANK(INDEX('Policy Characteristics'!H:H,MATCH($C278,'Policy Characteristics'!$C:$C,0))),"",INDEX('Policy Characteristics'!H:H,MATCH($C278,'Policy Characteristics'!$C:$C,0)))</f>
        <v>0.01</v>
      </c>
      <c r="O278" s="340" t="str">
        <f>IF(ISBLANK(INDEX('Policy Characteristics'!I:I,MATCH($C278,'Policy Characteristics'!$C:$C,0))),"",INDEX('Policy Characteristics'!I:I,MATCH($C278,'Policy Characteristics'!$C:$C,0)))</f>
        <v>% reduction in downtime</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f>IF(ISBLANK(INDEX('Policy Characteristics'!H:H,MATCH($C279,'Policy Characteristics'!$C:$C,0))),"",INDEX('Policy Characteristics'!H:H,MATCH($C279,'Policy Characteristics'!$C:$C,0)))</f>
        <v>0.01</v>
      </c>
      <c r="O279" s="340" t="str">
        <f>IF(ISBLANK(INDEX('Policy Characteristics'!I:I,MATCH($C279,'Policy Characteristics'!$C:$C,0))),"",INDEX('Policy Characteristics'!I:I,MATCH($C279,'Policy Characteristics'!$C:$C,0)))</f>
        <v>% reduction in downtime</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f>IF(ISBLANK(INDEX('Policy Characteristics'!H:H,MATCH($C280,'Policy Characteristics'!$C:$C,0))),"",INDEX('Policy Characteristics'!H:H,MATCH($C280,'Policy Characteristics'!$C:$C,0)))</f>
        <v>0.01</v>
      </c>
      <c r="O280" s="340" t="str">
        <f>IF(ISBLANK(INDEX('Policy Characteristics'!I:I,MATCH($C280,'Policy Characteristics'!$C:$C,0))),"",INDEX('Policy Characteristics'!I:I,MATCH($C280,'Policy Characteristics'!$C:$C,0)))</f>
        <v>% reduction in downtime</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f>IF(ISBLANK(INDEX('Policy Characteristics'!H:H,MATCH($C281,'Policy Characteristics'!$C:$C,0))),"",INDEX('Policy Characteristics'!H:H,MATCH($C281,'Policy Characteristics'!$C:$C,0)))</f>
        <v>0.01</v>
      </c>
      <c r="O281" s="340" t="str">
        <f>IF(ISBLANK(INDEX('Policy Characteristics'!I:I,MATCH($C281,'Policy Characteristics'!$C:$C,0))),"",INDEX('Policy Characteristics'!I:I,MATCH($C281,'Policy Characteristics'!$C:$C,0)))</f>
        <v>% reduction in downtime</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f>IF(ISBLANK(INDEX('Policy Characteristics'!H:H,MATCH($C282,'Policy Characteristics'!$C:$C,0))),"",INDEX('Policy Characteristics'!H:H,MATCH($C282,'Policy Characteristics'!$C:$C,0)))</f>
        <v>0.01</v>
      </c>
      <c r="O282" s="340" t="str">
        <f>IF(ISBLANK(INDEX('Policy Characteristics'!I:I,MATCH($C282,'Policy Characteristics'!$C:$C,0))),"",INDEX('Policy Characteristics'!I:I,MATCH($C282,'Policy Characteristics'!$C:$C,0)))</f>
        <v>% reduction in downtime</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f>IF(ISBLANK(INDEX('Policy Characteristics'!H:H,MATCH($C283,'Policy Characteristics'!$C:$C,0))),"",INDEX('Policy Characteristics'!H:H,MATCH($C283,'Policy Characteristics'!$C:$C,0)))</f>
        <v>0.01</v>
      </c>
      <c r="O283" s="340" t="str">
        <f>IF(ISBLANK(INDEX('Policy Characteristics'!I:I,MATCH($C283,'Policy Characteristics'!$C:$C,0))),"",INDEX('Policy Characteristics'!I:I,MATCH($C283,'Policy Characteristics'!$C:$C,0)))</f>
        <v>% reduction in downtime</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f>IF(ISBLANK(INDEX('Policy Characteristics'!H:H,MATCH($C284,'Policy Characteristics'!$C:$C,0))),"",INDEX('Policy Characteristics'!H:H,MATCH($C284,'Policy Characteristics'!$C:$C,0)))</f>
        <v>0.01</v>
      </c>
      <c r="O284" s="340" t="str">
        <f>IF(ISBLANK(INDEX('Policy Characteristics'!I:I,MATCH($C284,'Policy Characteristics'!$C:$C,0))),"",INDEX('Policy Characteristics'!I:I,MATCH($C284,'Policy Characteristics'!$C:$C,0)))</f>
        <v>% reduction in downtime</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f>IF(ISBLANK(INDEX('Policy Characteristics'!H:H,MATCH($C285,'Policy Characteristics'!$C:$C,0))),"",INDEX('Policy Characteristics'!H:H,MATCH($C285,'Policy Characteristics'!$C:$C,0)))</f>
        <v>0.01</v>
      </c>
      <c r="O285" s="340" t="str">
        <f>IF(ISBLANK(INDEX('Policy Characteristics'!I:I,MATCH($C285,'Policy Characteristics'!$C:$C,0))),"",INDEX('Policy Characteristics'!I:I,MATCH($C285,'Policy Characteristics'!$C:$C,0)))</f>
        <v>% reduction in downtime</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f>IF(ISBLANK(INDEX('Policy Characteristics'!H:H,MATCH($C286,'Policy Characteristics'!$C:$C,0))),"",INDEX('Policy Characteristics'!H:H,MATCH($C286,'Policy Characteristics'!$C:$C,0)))</f>
        <v>0.01</v>
      </c>
      <c r="O286" s="340" t="str">
        <f>IF(ISBLANK(INDEX('Policy Characteristics'!I:I,MATCH($C286,'Policy Characteristics'!$C:$C,0))),"",INDEX('Policy Characteristics'!I:I,MATCH($C286,'Policy Characteristics'!$C:$C,0)))</f>
        <v>% reduction in downtime</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f>IF(ISBLANK(INDEX('Policy Characteristics'!H:H,MATCH($C287,'Policy Characteristics'!$C:$C,0))),"",INDEX('Policy Characteristics'!H:H,MATCH($C287,'Policy Characteristics'!$C:$C,0)))</f>
        <v>0.01</v>
      </c>
      <c r="O287" s="340" t="str">
        <f>IF(ISBLANK(INDEX('Policy Characteristics'!I:I,MATCH($C287,'Policy Characteristics'!$C:$C,0))),"",INDEX('Policy Characteristics'!I:I,MATCH($C287,'Policy Characteristics'!$C:$C,0)))</f>
        <v>% reduction in downtime</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f>IF(ISBLANK(INDEX('Policy Characteristics'!H:H,MATCH($C288,'Policy Characteristics'!$C:$C,0))),"",INDEX('Policy Characteristics'!H:H,MATCH($C288,'Policy Characteristics'!$C:$C,0)))</f>
        <v>0.01</v>
      </c>
      <c r="O288" s="340" t="str">
        <f>IF(ISBLANK(INDEX('Policy Characteristics'!I:I,MATCH($C288,'Policy Characteristics'!$C:$C,0))),"",INDEX('Policy Characteristics'!I:I,MATCH($C288,'Policy Characteristics'!$C:$C,0)))</f>
        <v>% reduction in downtime</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f>IF(ISBLANK(INDEX('Policy Characteristics'!H:H,MATCH($C289,'Policy Characteristics'!$C:$C,0))),"",INDEX('Policy Characteristics'!H:H,MATCH($C289,'Policy Characteristics'!$C:$C,0)))</f>
        <v>0.01</v>
      </c>
      <c r="O289" s="340" t="str">
        <f>IF(ISBLANK(INDEX('Policy Characteristics'!I:I,MATCH($C289,'Policy Characteristics'!$C:$C,0))),"",INDEX('Policy Characteristics'!I:I,MATCH($C289,'Policy Characteristics'!$C:$C,0)))</f>
        <v>% reduction in downtime</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f>IF(ISBLANK(INDEX('Policy Characteristics'!H:H,MATCH($C290,'Policy Characteristics'!$C:$C,0))),"",INDEX('Policy Characteristics'!H:H,MATCH($C290,'Policy Characteristics'!$C:$C,0)))</f>
        <v>0.01</v>
      </c>
      <c r="O290" s="340" t="str">
        <f>IF(ISBLANK(INDEX('Policy Characteristics'!I:I,MATCH($C290,'Policy Characteristics'!$C:$C,0))),"",INDEX('Policy Characteristics'!I:I,MATCH($C290,'Policy Characteristics'!$C:$C,0)))</f>
        <v>% reduction in downtime</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f>IF(ISBLANK(INDEX('Policy Characteristics'!H:H,MATCH($C291,'Policy Characteristics'!$C:$C,0))),"",INDEX('Policy Characteristics'!H:H,MATCH($C291,'Policy Characteristics'!$C:$C,0)))</f>
        <v>0.01</v>
      </c>
      <c r="O291" s="340" t="str">
        <f>IF(ISBLANK(INDEX('Policy Characteristics'!I:I,MATCH($C291,'Policy Characteristics'!$C:$C,0))),"",INDEX('Policy Characteristics'!I:I,MATCH($C291,'Policy Characteristics'!$C:$C,0)))</f>
        <v>% reduction in downtime</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f>IF(ISBLANK(INDEX('Policy Characteristics'!H:H,MATCH($C292,'Policy Characteristics'!$C:$C,0))),"",INDEX('Policy Characteristics'!H:H,MATCH($C292,'Policy Characteristics'!$C:$C,0)))</f>
        <v>0.01</v>
      </c>
      <c r="O292" s="340" t="str">
        <f>IF(ISBLANK(INDEX('Policy Characteristics'!I:I,MATCH($C292,'Policy Characteristics'!$C:$C,0))),"",INDEX('Policy Characteristics'!I:I,MATCH($C292,'Policy Characteristics'!$C:$C,0)))</f>
        <v>% reduction in downtime</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f>IF(ISBLANK(INDEX('Policy Characteristics'!H:H,MATCH($C293,'Policy Characteristics'!$C:$C,0))),"",INDEX('Policy Characteristics'!H:H,MATCH($C293,'Policy Characteristics'!$C:$C,0)))</f>
        <v>0.01</v>
      </c>
      <c r="O293" s="340" t="str">
        <f>IF(ISBLANK(INDEX('Policy Characteristics'!I:I,MATCH($C293,'Policy Characteristics'!$C:$C,0))),"",INDEX('Policy Characteristics'!I:I,MATCH($C293,'Policy Characteristics'!$C:$C,0)))</f>
        <v>% reduction in downtime</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f>IF(ISBLANK(INDEX('Policy Characteristics'!H:H,MATCH($C294,'Policy Characteristics'!$C:$C,0))),"",INDEX('Policy Characteristics'!H:H,MATCH($C294,'Policy Characteristics'!$C:$C,0)))</f>
        <v>0.01</v>
      </c>
      <c r="O294" s="340" t="str">
        <f>IF(ISBLANK(INDEX('Policy Characteristics'!I:I,MATCH($C294,'Policy Characteristics'!$C:$C,0))),"",INDEX('Policy Characteristics'!I:I,MATCH($C294,'Policy Characteristics'!$C:$C,0)))</f>
        <v>% reduction in downtime</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f>IF(ISBLANK(INDEX('Policy Characteristics'!H:H,MATCH($C295,'Policy Characteristics'!$C:$C,0))),"",INDEX('Policy Characteristics'!H:H,MATCH($C295,'Policy Characteristics'!$C:$C,0)))</f>
        <v>0.01</v>
      </c>
      <c r="O295" s="340" t="str">
        <f>IF(ISBLANK(INDEX('Policy Characteristics'!I:I,MATCH($C295,'Policy Characteristics'!$C:$C,0))),"",INDEX('Policy Characteristics'!I:I,MATCH($C295,'Policy Characteristics'!$C:$C,0)))</f>
        <v>% reduction in downtime</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f>IF(ISBLANK(INDEX('Policy Characteristics'!H:H,MATCH($C296,'Policy Characteristics'!$C:$C,0))),"",INDEX('Policy Characteristics'!H:H,MATCH($C296,'Policy Characteristics'!$C:$C,0)))</f>
        <v>0.01</v>
      </c>
      <c r="O296" s="340" t="str">
        <f>IF(ISBLANK(INDEX('Policy Characteristics'!I:I,MATCH($C296,'Policy Characteristics'!$C:$C,0))),"",INDEX('Policy Characteristics'!I:I,MATCH($C296,'Policy Characteristics'!$C:$C,0)))</f>
        <v>% reduction in downtime</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f>IF(ISBLANK(INDEX('Policy Characteristics'!H:H,MATCH($C297,'Policy Characteristics'!$C:$C,0))),"",INDEX('Policy Characteristics'!H:H,MATCH($C297,'Policy Characteristics'!$C:$C,0)))</f>
        <v>0.01</v>
      </c>
      <c r="O297" s="340" t="str">
        <f>IF(ISBLANK(INDEX('Policy Characteristics'!I:I,MATCH($C297,'Policy Characteristics'!$C:$C,0))),"",INDEX('Policy Characteristics'!I:I,MATCH($C297,'Policy Characteristics'!$C:$C,0)))</f>
        <v>% reduction in downtime</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f>IF(ISBLANK(INDEX('Policy Characteristics'!H:H,MATCH($C298,'Policy Characteristics'!$C:$C,0))),"",INDEX('Policy Characteristics'!H:H,MATCH($C298,'Policy Characteristics'!$C:$C,0)))</f>
        <v>0.01</v>
      </c>
      <c r="O298" s="340" t="str">
        <f>IF(ISBLANK(INDEX('Policy Characteristics'!I:I,MATCH($C298,'Policy Characteristics'!$C:$C,0))),"",INDEX('Policy Characteristics'!I:I,MATCH($C298,'Policy Characteristics'!$C:$C,0)))</f>
        <v>% reduction in downtime</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f>IF(ISBLANK(INDEX('Policy Characteristics'!H:H,MATCH($C299,'Policy Characteristics'!$C:$C,0))),"",INDEX('Policy Characteristics'!H:H,MATCH($C299,'Policy Characteristics'!$C:$C,0)))</f>
        <v>0.01</v>
      </c>
      <c r="O299" s="340" t="str">
        <f>IF(ISBLANK(INDEX('Policy Characteristics'!I:I,MATCH($C299,'Policy Characteristics'!$C:$C,0))),"",INDEX('Policy Characteristics'!I:I,MATCH($C299,'Policy Characteristics'!$C:$C,0)))</f>
        <v>% reduction in downtime</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f>IF(ISBLANK(INDEX('Policy Characteristics'!H:H,MATCH($C300,'Policy Characteristics'!$C:$C,0))),"",INDEX('Policy Characteristics'!H:H,MATCH($C300,'Policy Characteristics'!$C:$C,0)))</f>
        <v>0.01</v>
      </c>
      <c r="O300" s="340" t="str">
        <f>IF(ISBLANK(INDEX('Policy Characteristics'!I:I,MATCH($C300,'Policy Characteristics'!$C:$C,0))),"",INDEX('Policy Characteristics'!I:I,MATCH($C300,'Policy Characteristics'!$C:$C,0)))</f>
        <v>% reduction in downtime</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f>IF(ISBLANK(INDEX('Policy Characteristics'!H:H,MATCH($C301,'Policy Characteristics'!$C:$C,0))),"",INDEX('Policy Characteristics'!H:H,MATCH($C301,'Policy Characteristics'!$C:$C,0)))</f>
        <v>0.01</v>
      </c>
      <c r="O301" s="340" t="str">
        <f>IF(ISBLANK(INDEX('Policy Characteristics'!I:I,MATCH($C301,'Policy Characteristics'!$C:$C,0))),"",INDEX('Policy Characteristics'!I:I,MATCH($C301,'Policy Characteristics'!$C:$C,0)))</f>
        <v>% reduction in downtime</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f>IF(ISBLANK(INDEX('Policy Characteristics'!H:H,MATCH($C302,'Policy Characteristics'!$C:$C,0))),"",INDEX('Policy Characteristics'!H:H,MATCH($C302,'Policy Characteristics'!$C:$C,0)))</f>
        <v>0.01</v>
      </c>
      <c r="O302" s="340" t="str">
        <f>IF(ISBLANK(INDEX('Policy Characteristics'!I:I,MATCH($C302,'Policy Characteristics'!$C:$C,0))),"",INDEX('Policy Characteristics'!I:I,MATCH($C302,'Policy Characteristics'!$C:$C,0)))</f>
        <v>% reduction in downtime</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f>IF(ISBLANK(INDEX('Policy Characteristics'!H:H,MATCH($C303,'Policy Characteristics'!$C:$C,0))),"",INDEX('Policy Characteristics'!H:H,MATCH($C303,'Policy Characteristics'!$C:$C,0)))</f>
        <v>0.01</v>
      </c>
      <c r="O303" s="340" t="str">
        <f>IF(ISBLANK(INDEX('Policy Characteristics'!I:I,MATCH($C303,'Policy Characteristics'!$C:$C,0))),"",INDEX('Policy Characteristics'!I:I,MATCH($C303,'Policy Characteristics'!$C:$C,0)))</f>
        <v>% reduction in downtime</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f>IF(ISBLANK(INDEX('Policy Characteristics'!H:H,MATCH($C304,'Policy Characteristics'!$C:$C,0))),"",INDEX('Policy Characteristics'!H:H,MATCH($C304,'Policy Characteristics'!$C:$C,0)))</f>
        <v>0.01</v>
      </c>
      <c r="O304" s="340" t="str">
        <f>IF(ISBLANK(INDEX('Policy Characteristics'!I:I,MATCH($C304,'Policy Characteristics'!$C:$C,0))),"",INDEX('Policy Characteristics'!I:I,MATCH($C304,'Policy Characteristics'!$C:$C,0)))</f>
        <v>% reduction in downtime</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f>IF(ISBLANK(INDEX('Policy Characteristics'!H:H,MATCH($C305,'Policy Characteristics'!$C:$C,0))),"",INDEX('Policy Characteristics'!H:H,MATCH($C305,'Policy Characteristics'!$C:$C,0)))</f>
        <v>0.01</v>
      </c>
      <c r="O305" s="340" t="str">
        <f>IF(ISBLANK(INDEX('Policy Characteristics'!I:I,MATCH($C305,'Policy Characteristics'!$C:$C,0))),"",INDEX('Policy Characteristics'!I:I,MATCH($C305,'Policy Characteristics'!$C:$C,0)))</f>
        <v>% reduction in downtime</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f>IF(ISBLANK(INDEX('Policy Characteristics'!H:H,MATCH($C306,'Policy Characteristics'!$C:$C,0))),"",INDEX('Policy Characteristics'!H:H,MATCH($C306,'Policy Characteristics'!$C:$C,0)))</f>
        <v>0.01</v>
      </c>
      <c r="O306" s="340" t="str">
        <f>IF(ISBLANK(INDEX('Policy Characteristics'!I:I,MATCH($C306,'Policy Characteristics'!$C:$C,0))),"",INDEX('Policy Characteristics'!I:I,MATCH($C306,'Policy Characteristics'!$C:$C,0)))</f>
        <v>% reduction in downtime</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f>IF(ISBLANK(INDEX('Policy Characteristics'!H:H,MATCH($C307,'Policy Characteristics'!$C:$C,0))),"",INDEX('Policy Characteristics'!H:H,MATCH($C307,'Policy Characteristics'!$C:$C,0)))</f>
        <v>0.01</v>
      </c>
      <c r="O307" s="340" t="str">
        <f>IF(ISBLANK(INDEX('Policy Characteristics'!I:I,MATCH($C307,'Policy Characteristics'!$C:$C,0))),"",INDEX('Policy Characteristics'!I:I,MATCH($C307,'Policy Characteristics'!$C:$C,0)))</f>
        <v>% reduction in downtime</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f>IF(ISBLANK(INDEX('Policy Characteristics'!H:H,MATCH($C308,'Policy Characteristics'!$C:$C,0))),"",INDEX('Policy Characteristics'!H:H,MATCH($C308,'Policy Characteristics'!$C:$C,0)))</f>
        <v>0.01</v>
      </c>
      <c r="O308" s="340" t="str">
        <f>IF(ISBLANK(INDEX('Policy Characteristics'!I:I,MATCH($C308,'Policy Characteristics'!$C:$C,0))),"",INDEX('Policy Characteristics'!I:I,MATCH($C308,'Policy Characteristics'!$C:$C,0)))</f>
        <v>% reduction in downtime</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f>IF(ISBLANK(INDEX('Policy Characteristics'!H:H,MATCH($C309,'Policy Characteristics'!$C:$C,0))),"",INDEX('Policy Characteristics'!H:H,MATCH($C309,'Policy Characteristics'!$C:$C,0)))</f>
        <v>0.01</v>
      </c>
      <c r="O309" s="340" t="str">
        <f>IF(ISBLANK(INDEX('Policy Characteristics'!I:I,MATCH($C309,'Policy Characteristics'!$C:$C,0))),"",INDEX('Policy Characteristics'!I:I,MATCH($C309,'Policy Characteristics'!$C:$C,0)))</f>
        <v>% reduction in downtime</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f>IF(ISBLANK(INDEX('Policy Characteristics'!H:H,MATCH($C310,'Policy Characteristics'!$C:$C,0))),"",INDEX('Policy Characteristics'!H:H,MATCH($C310,'Policy Characteristics'!$C:$C,0)))</f>
        <v>0.01</v>
      </c>
      <c r="O310" s="340" t="str">
        <f>IF(ISBLANK(INDEX('Policy Characteristics'!I:I,MATCH($C310,'Policy Characteristics'!$C:$C,0))),"",INDEX('Policy Characteristics'!I:I,MATCH($C310,'Policy Characteristics'!$C:$C,0)))</f>
        <v>% reduction in downtime</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f>IF(ISBLANK(INDEX('Policy Characteristics'!H:H,MATCH($C311,'Policy Characteristics'!$C:$C,0))),"",INDEX('Policy Characteristics'!H:H,MATCH($C311,'Policy Characteristics'!$C:$C,0)))</f>
        <v>0.01</v>
      </c>
      <c r="O311" s="340" t="str">
        <f>IF(ISBLANK(INDEX('Policy Characteristics'!I:I,MATCH($C311,'Policy Characteristics'!$C:$C,0))),"",INDEX('Policy Characteristics'!I:I,MATCH($C311,'Policy Characteristics'!$C:$C,0)))</f>
        <v>% reduction in downtime</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2843</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f>IF(ISBLANK(INDEX('Policy Characteristics'!H:H,MATCH($C312,'Policy Characteristics'!$C:$C,0))),"",INDEX('Policy Characteristics'!H:H,MATCH($C312,'Policy Characteristics'!$C:$C,0)))</f>
        <v>0.01</v>
      </c>
      <c r="O312" s="340" t="str">
        <f>IF(ISBLANK(INDEX('Policy Characteristics'!I:I,MATCH($C312,'Policy Characteristics'!$C:$C,0))),"",INDEX('Policy Characteristics'!I:I,MATCH($C312,'Policy Characteristics'!$C:$C,0)))</f>
        <v>% reduction in downtime</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2843</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f>IF(ISBLANK(INDEX('Policy Characteristics'!H:H,MATCH($C313,'Policy Characteristics'!$C:$C,0))),"",INDEX('Policy Characteristics'!H:H,MATCH($C313,'Policy Characteristics'!$C:$C,0)))</f>
        <v>0.01</v>
      </c>
      <c r="O313" s="340" t="str">
        <f>IF(ISBLANK(INDEX('Policy Characteristics'!I:I,MATCH($C313,'Policy Characteristics'!$C:$C,0))),"",INDEX('Policy Characteristics'!I:I,MATCH($C313,'Policy Characteristics'!$C:$C,0)))</f>
        <v>% reduction in downtime</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2843</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f>IF(ISBLANK(INDEX('Policy Characteristics'!H:H,MATCH($C314,'Policy Characteristics'!$C:$C,0))),"",INDEX('Policy Characteristics'!H:H,MATCH($C314,'Policy Characteristics'!$C:$C,0)))</f>
        <v>0.01</v>
      </c>
      <c r="O314" s="340" t="str">
        <f>IF(ISBLANK(INDEX('Policy Characteristics'!I:I,MATCH($C314,'Policy Characteristics'!$C:$C,0))),"",INDEX('Policy Characteristics'!I:I,MATCH($C314,'Policy Characteristics'!$C:$C,0)))</f>
        <v>% reduction in downtime</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2844</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f>IF(ISBLANK(INDEX('Policy Characteristics'!H:H,MATCH($C315,'Policy Characteristics'!$C:$C,0))),"",INDEX('Policy Characteristics'!H:H,MATCH($C315,'Policy Characteristics'!$C:$C,0)))</f>
        <v>0.01</v>
      </c>
      <c r="O315" s="340" t="str">
        <f>IF(ISBLANK(INDEX('Policy Characteristics'!I:I,MATCH($C315,'Policy Characteristics'!$C:$C,0))),"",INDEX('Policy Characteristics'!I:I,MATCH($C315,'Policy Characteristics'!$C:$C,0)))</f>
        <v>% reduction in downtime</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2844</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f>IF(ISBLANK(INDEX('Policy Characteristics'!H:H,MATCH($C316,'Policy Characteristics'!$C:$C,0))),"",INDEX('Policy Characteristics'!H:H,MATCH($C316,'Policy Characteristics'!$C:$C,0)))</f>
        <v>0.01</v>
      </c>
      <c r="O316" s="340" t="str">
        <f>IF(ISBLANK(INDEX('Policy Characteristics'!I:I,MATCH($C316,'Policy Characteristics'!$C:$C,0))),"",INDEX('Policy Characteristics'!I:I,MATCH($C316,'Policy Characteristics'!$C:$C,0)))</f>
        <v>% reduction in downtime</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2844</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f>IF(ISBLANK(INDEX('Policy Characteristics'!H:H,MATCH($C317,'Policy Characteristics'!$C:$C,0))),"",INDEX('Policy Characteristics'!H:H,MATCH($C317,'Policy Characteristics'!$C:$C,0)))</f>
        <v>0.01</v>
      </c>
      <c r="O317" s="340" t="str">
        <f>IF(ISBLANK(INDEX('Policy Characteristics'!I:I,MATCH($C317,'Policy Characteristics'!$C:$C,0))),"",INDEX('Policy Characteristics'!I:I,MATCH($C317,'Policy Characteristics'!$C:$C,0)))</f>
        <v>% reduction in downtime</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2845</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f>IF(ISBLANK(INDEX('Policy Characteristics'!H:H,MATCH($C318,'Policy Characteristics'!$C:$C,0))),"",INDEX('Policy Characteristics'!H:H,MATCH($C318,'Policy Characteristics'!$C:$C,0)))</f>
        <v>0.01</v>
      </c>
      <c r="O318" s="340" t="str">
        <f>IF(ISBLANK(INDEX('Policy Characteristics'!I:I,MATCH($C318,'Policy Characteristics'!$C:$C,0))),"",INDEX('Policy Characteristics'!I:I,MATCH($C318,'Policy Characteristics'!$C:$C,0)))</f>
        <v>% reduction in downtime</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2845</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f>IF(ISBLANK(INDEX('Policy Characteristics'!H:H,MATCH($C319,'Policy Characteristics'!$C:$C,0))),"",INDEX('Policy Characteristics'!H:H,MATCH($C319,'Policy Characteristics'!$C:$C,0)))</f>
        <v>0.01</v>
      </c>
      <c r="O319" s="340" t="str">
        <f>IF(ISBLANK(INDEX('Policy Characteristics'!I:I,MATCH($C319,'Policy Characteristics'!$C:$C,0))),"",INDEX('Policy Characteristics'!I:I,MATCH($C319,'Policy Characteristics'!$C:$C,0)))</f>
        <v>% reduction in downtime</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2845</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f>IF(ISBLANK(INDEX('Policy Characteristics'!H:H,MATCH($C320,'Policy Characteristics'!$C:$C,0))),"",INDEX('Policy Characteristics'!H:H,MATCH($C320,'Policy Characteristics'!$C:$C,0)))</f>
        <v>0.01</v>
      </c>
      <c r="O320" s="340" t="str">
        <f>IF(ISBLANK(INDEX('Policy Characteristics'!I:I,MATCH($C320,'Policy Characteristics'!$C:$C,0))),"",INDEX('Policy Characteristics'!I:I,MATCH($C320,'Policy Characteristics'!$C:$C,0)))</f>
        <v>% reduction in downtime</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2363</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2889</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40"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2473</v>
      </c>
      <c r="E333" s="55"/>
      <c r="F333" s="271" t="s">
        <v>459</v>
      </c>
      <c r="G333" s="272"/>
      <c r="H333" s="193">
        <v>1598</v>
      </c>
      <c r="I333" s="272" t="s">
        <v>45</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328</v>
      </c>
      <c r="E334" s="55"/>
      <c r="F334" s="271" t="s">
        <v>330</v>
      </c>
      <c r="G334" s="272"/>
      <c r="H334" s="193">
        <v>1599</v>
      </c>
      <c r="I334" s="272" t="s">
        <v>46</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272" t="s">
        <v>329</v>
      </c>
      <c r="E335" s="521"/>
      <c r="F335" s="271" t="s">
        <v>331</v>
      </c>
      <c r="G335" s="272"/>
      <c r="H335" s="193">
        <v>1600</v>
      </c>
      <c r="I335" s="272"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467</v>
      </c>
      <c r="E336" s="55"/>
      <c r="F336" s="9" t="s">
        <v>466</v>
      </c>
      <c r="G336" s="9"/>
      <c r="H336" s="56">
        <v>694</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9" s="2" customFormat="1"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476</v>
      </c>
      <c r="E337" s="55"/>
      <c r="F337" s="9" t="s">
        <v>477</v>
      </c>
      <c r="G337" s="9"/>
      <c r="H337" s="56">
        <v>522</v>
      </c>
      <c r="I337" s="9" t="s">
        <v>45</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9" s="2"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Capacity Construction</v>
      </c>
      <c r="C338" s="346" t="str">
        <f t="shared" si="26"/>
        <v>Perc Subsidy for Elec Capacity Construction</v>
      </c>
      <c r="D338" s="9" t="s">
        <v>2843</v>
      </c>
      <c r="E338" s="53"/>
      <c r="F338" s="9" t="s">
        <v>2523</v>
      </c>
      <c r="G338" s="9"/>
      <c r="H338" s="56">
        <v>695</v>
      </c>
      <c r="I338" s="9" t="s">
        <v>46</v>
      </c>
      <c r="J338" s="342" t="str">
        <f>IF(ISBLANK(INDEX('Policy Characteristics'!D:D,MATCH($C338,'Policy Characteristics'!$C:$C,0))),"",INDEX('Policy Characteristics'!D:D,MATCH($C338,'Policy Characteristics'!$C:$C,0)))</f>
        <v>Subsidy for Capacity Construction</v>
      </c>
      <c r="K338" s="340" t="str">
        <f>IF(ISBLANK(INDEX('Policy Characteristics'!E:E,MATCH($C338,'Policy Characteristics'!$C:$C,0))),"",INDEX('Policy Characteristics'!E:E,MATCH($C338,'Policy Characteristics'!$C:$C,0)))</f>
        <v>elec capacity construction subsidy</v>
      </c>
      <c r="L338" s="362">
        <f>IF(ISBLANK(INDEX('Policy Characteristics'!F:F,MATCH($C338,'Policy Characteristics'!$C:$C,0))),"",INDEX('Policy Characteristics'!F:F,MATCH($C338,'Policy Characteristics'!$C:$C,0)))</f>
        <v>0</v>
      </c>
      <c r="M338" s="362">
        <f>IF(ISBLANK(INDEX('Policy Characteristics'!G:G,MATCH($C338,'Policy Characteristics'!$C:$C,0))),"",INDEX('Policy Characteristics'!G:G,MATCH($C338,'Policy Characteristics'!$C:$C,0)))</f>
        <v>0.95</v>
      </c>
      <c r="N338" s="362">
        <f>IF(ISBLANK(INDEX('Policy Characteristics'!H:H,MATCH($C338,'Policy Characteristics'!$C:$C,0))),"",INDEX('Policy Characteristics'!H:H,MATCH($C338,'Policy Characteristics'!$C:$C,0)))</f>
        <v>0.01</v>
      </c>
      <c r="O338" s="340" t="str">
        <f>IF(ISBLANK(INDEX('Policy Characteristics'!I:I,MATCH($C338,'Policy Characteristics'!$C:$C,0))),"",INDEX('Policy Characteristics'!I:I,MATCH($C338,'Policy Characteristics'!$C:$C,0)))</f>
        <v>% of construction cost</v>
      </c>
      <c r="P338" s="340"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
      </c>
    </row>
    <row r="339" spans="1:19" s="2" customFormat="1" ht="30"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Capacity Construction</v>
      </c>
      <c r="C339" s="346" t="str">
        <f t="shared" si="26"/>
        <v>Perc Subsidy for Elec Capacity Construction</v>
      </c>
      <c r="D339" s="9" t="s">
        <v>2844</v>
      </c>
      <c r="E339" s="53"/>
      <c r="F339" s="9" t="s">
        <v>2671</v>
      </c>
      <c r="G339" s="9"/>
      <c r="H339" s="56">
        <v>696</v>
      </c>
      <c r="I339" s="9" t="s">
        <v>46</v>
      </c>
      <c r="J339" s="342" t="str">
        <f>IF(ISBLANK(INDEX('Policy Characteristics'!D:D,MATCH($C339,'Policy Characteristics'!$C:$C,0))),"",INDEX('Policy Characteristics'!D:D,MATCH($C339,'Policy Characteristics'!$C:$C,0)))</f>
        <v>Subsidy for Capacity Construction</v>
      </c>
      <c r="K339" s="340" t="str">
        <f>IF(ISBLANK(INDEX('Policy Characteristics'!E:E,MATCH($C339,'Policy Characteristics'!$C:$C,0))),"",INDEX('Policy Characteristics'!E:E,MATCH($C339,'Policy Characteristics'!$C:$C,0)))</f>
        <v>elec capacity construction subsidy</v>
      </c>
      <c r="L339" s="362">
        <f>IF(ISBLANK(INDEX('Policy Characteristics'!F:F,MATCH($C339,'Policy Characteristics'!$C:$C,0))),"",INDEX('Policy Characteristics'!F:F,MATCH($C339,'Policy Characteristics'!$C:$C,0)))</f>
        <v>0</v>
      </c>
      <c r="M339" s="362">
        <f>IF(ISBLANK(INDEX('Policy Characteristics'!G:G,MATCH($C339,'Policy Characteristics'!$C:$C,0))),"",INDEX('Policy Characteristics'!G:G,MATCH($C339,'Policy Characteristics'!$C:$C,0)))</f>
        <v>0.95</v>
      </c>
      <c r="N339" s="362">
        <f>IF(ISBLANK(INDEX('Policy Characteristics'!H:H,MATCH($C339,'Policy Characteristics'!$C:$C,0))),"",INDEX('Policy Characteristics'!H:H,MATCH($C339,'Policy Characteristics'!$C:$C,0)))</f>
        <v>0.01</v>
      </c>
      <c r="O339" s="340" t="str">
        <f>IF(ISBLANK(INDEX('Policy Characteristics'!I:I,MATCH($C339,'Policy Characteristics'!$C:$C,0))),"",INDEX('Policy Characteristics'!I:I,MATCH($C339,'Policy Characteristics'!$C:$C,0)))</f>
        <v>% of construction cost</v>
      </c>
      <c r="P339" s="340"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
      </c>
    </row>
    <row r="340" spans="1:19" s="2" customFormat="1" ht="30"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Capacity Construction</v>
      </c>
      <c r="C340" s="346" t="str">
        <f t="shared" si="26"/>
        <v>Perc Subsidy for Elec Capacity Construction</v>
      </c>
      <c r="D340" s="9" t="s">
        <v>2845</v>
      </c>
      <c r="E340" s="53"/>
      <c r="F340" s="9" t="s">
        <v>2525</v>
      </c>
      <c r="G340" s="9"/>
      <c r="H340" s="56">
        <v>697</v>
      </c>
      <c r="I340" s="9" t="s">
        <v>46</v>
      </c>
      <c r="J340" s="342" t="str">
        <f>IF(ISBLANK(INDEX('Policy Characteristics'!D:D,MATCH($C340,'Policy Characteristics'!$C:$C,0))),"",INDEX('Policy Characteristics'!D:D,MATCH($C340,'Policy Characteristics'!$C:$C,0)))</f>
        <v>Subsidy for Capacity Construction</v>
      </c>
      <c r="K340" s="340" t="str">
        <f>IF(ISBLANK(INDEX('Policy Characteristics'!E:E,MATCH($C340,'Policy Characteristics'!$C:$C,0))),"",INDEX('Policy Characteristics'!E:E,MATCH($C340,'Policy Characteristics'!$C:$C,0)))</f>
        <v>elec capacity construction subsidy</v>
      </c>
      <c r="L340" s="362">
        <f>IF(ISBLANK(INDEX('Policy Characteristics'!F:F,MATCH($C340,'Policy Characteristics'!$C:$C,0))),"",INDEX('Policy Characteristics'!F:F,MATCH($C340,'Policy Characteristics'!$C:$C,0)))</f>
        <v>0</v>
      </c>
      <c r="M340" s="362">
        <f>IF(ISBLANK(INDEX('Policy Characteristics'!G:G,MATCH($C340,'Policy Characteristics'!$C:$C,0))),"",INDEX('Policy Characteristics'!G:G,MATCH($C340,'Policy Characteristics'!$C:$C,0)))</f>
        <v>0.95</v>
      </c>
      <c r="N340" s="362">
        <f>IF(ISBLANK(INDEX('Policy Characteristics'!H:H,MATCH($C340,'Policy Characteristics'!$C:$C,0))),"",INDEX('Policy Characteristics'!H:H,MATCH($C340,'Policy Characteristics'!$C:$C,0)))</f>
        <v>0.01</v>
      </c>
      <c r="O340" s="340" t="str">
        <f>IF(ISBLANK(INDEX('Policy Characteristics'!I:I,MATCH($C340,'Policy Characteristics'!$C:$C,0))),"",INDEX('Policy Characteristics'!I:I,MATCH($C340,'Policy Characteristics'!$C:$C,0)))</f>
        <v>% of construction cost</v>
      </c>
      <c r="P340" s="340"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
      </c>
    </row>
    <row r="341" spans="1:19"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5" t="s">
        <v>136</v>
      </c>
      <c r="D341" s="271" t="s">
        <v>470</v>
      </c>
      <c r="E341" s="271" t="s">
        <v>269</v>
      </c>
      <c r="F341" s="272" t="s">
        <v>469</v>
      </c>
      <c r="G341" s="520" t="s">
        <v>321</v>
      </c>
      <c r="H341" s="193">
        <v>698</v>
      </c>
      <c r="I341" s="272"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9" s="5" customFormat="1"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5" t="s">
        <v>136</v>
      </c>
      <c r="D342" s="271" t="s">
        <v>470</v>
      </c>
      <c r="E342" s="271" t="s">
        <v>270</v>
      </c>
      <c r="F342" s="272" t="s">
        <v>469</v>
      </c>
      <c r="G342" s="520"/>
      <c r="H342" s="282">
        <v>1563</v>
      </c>
      <c r="I342" s="272" t="s">
        <v>46</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c r="S342" s="520"/>
    </row>
    <row r="343" spans="1:19" s="5" customFormat="1"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5" t="s">
        <v>136</v>
      </c>
      <c r="D343" s="271" t="s">
        <v>470</v>
      </c>
      <c r="E343" s="271" t="s">
        <v>271</v>
      </c>
      <c r="F343" s="272" t="s">
        <v>469</v>
      </c>
      <c r="G343" s="520" t="s">
        <v>332</v>
      </c>
      <c r="H343" s="282">
        <v>1564</v>
      </c>
      <c r="I343" s="272" t="s">
        <v>46</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c r="S343" s="520"/>
    </row>
    <row r="344" spans="1:19" s="5" customFormat="1" ht="30"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5" t="s">
        <v>136</v>
      </c>
      <c r="D344" s="272" t="s">
        <v>326</v>
      </c>
      <c r="E344" s="271" t="s">
        <v>269</v>
      </c>
      <c r="F344" s="272" t="s">
        <v>327</v>
      </c>
      <c r="G344" s="520" t="s">
        <v>321</v>
      </c>
      <c r="H344" s="282">
        <v>699</v>
      </c>
      <c r="I344" s="272" t="s">
        <v>46</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9" s="5" customFormat="1" ht="30"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5" t="s">
        <v>136</v>
      </c>
      <c r="D345" s="272" t="s">
        <v>326</v>
      </c>
      <c r="E345" s="271" t="s">
        <v>270</v>
      </c>
      <c r="F345" s="272" t="s">
        <v>327</v>
      </c>
      <c r="G345" s="520"/>
      <c r="H345" s="282">
        <v>1565</v>
      </c>
      <c r="I345" s="272" t="s">
        <v>46</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9" s="5" customFormat="1" ht="30"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5" t="s">
        <v>136</v>
      </c>
      <c r="D346" s="272" t="s">
        <v>326</v>
      </c>
      <c r="E346" s="271" t="s">
        <v>271</v>
      </c>
      <c r="F346" s="272" t="s">
        <v>327</v>
      </c>
      <c r="G346" s="520" t="s">
        <v>332</v>
      </c>
      <c r="H346" s="282">
        <v>1566</v>
      </c>
      <c r="I346" s="272"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9" s="5" customFormat="1"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5" t="s">
        <v>136</v>
      </c>
      <c r="D347" s="272" t="s">
        <v>79</v>
      </c>
      <c r="E347" s="271" t="s">
        <v>269</v>
      </c>
      <c r="F347" s="272" t="s">
        <v>93</v>
      </c>
      <c r="G347" s="520" t="s">
        <v>321</v>
      </c>
      <c r="H347" s="282">
        <v>37</v>
      </c>
      <c r="I347" s="271"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9" s="5" customFormat="1"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5" t="s">
        <v>136</v>
      </c>
      <c r="D348" s="272" t="s">
        <v>79</v>
      </c>
      <c r="E348" s="271" t="s">
        <v>270</v>
      </c>
      <c r="F348" s="272" t="s">
        <v>93</v>
      </c>
      <c r="G348" s="520"/>
      <c r="H348" s="282">
        <v>1567</v>
      </c>
      <c r="I348" s="272"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9" s="5" customFormat="1"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5" t="s">
        <v>136</v>
      </c>
      <c r="D349" s="272" t="s">
        <v>79</v>
      </c>
      <c r="E349" s="271" t="s">
        <v>271</v>
      </c>
      <c r="F349" s="272" t="s">
        <v>93</v>
      </c>
      <c r="G349" s="520" t="s">
        <v>332</v>
      </c>
      <c r="H349" s="282">
        <v>1568</v>
      </c>
      <c r="I349" s="271" t="s">
        <v>45</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9" s="5" customFormat="1"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5" t="s">
        <v>136</v>
      </c>
      <c r="D350" s="272" t="s">
        <v>80</v>
      </c>
      <c r="E350" s="271" t="s">
        <v>269</v>
      </c>
      <c r="F350" s="272" t="s">
        <v>94</v>
      </c>
      <c r="G350" s="520" t="s">
        <v>321</v>
      </c>
      <c r="H350" s="282">
        <v>700</v>
      </c>
      <c r="I350" s="271" t="s">
        <v>45</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9" s="5" customFormat="1" x14ac:dyDescent="0.25">
      <c r="A351" s="340" t="str">
        <f>IF(ISBLANK(INDEX('Policy Characteristics'!A:A,MATCH($C351,'Policy Characteristics'!$C:$C,0))),"",INDEX('Policy Characteristics'!A:A,MATCH($C351,'Policy Characteristics'!$C:$C,0)))</f>
        <v>Electricity Supply</v>
      </c>
      <c r="B351" s="340" t="str">
        <f>IF(ISBLANK(INDEX('Policy Characteristics'!B:B,MATCH($C351,'Policy Characteristics'!$C:$C,0))),"",INDEX('Policy Characteristics'!B:B,MATCH($C351,'Policy Characteristics'!$C:$C,0)))</f>
        <v>Subsidy for Electricity Production</v>
      </c>
      <c r="C351" s="345" t="s">
        <v>136</v>
      </c>
      <c r="D351" s="272" t="s">
        <v>80</v>
      </c>
      <c r="E351" s="271" t="s">
        <v>270</v>
      </c>
      <c r="F351" s="272" t="s">
        <v>94</v>
      </c>
      <c r="G351" s="520"/>
      <c r="H351" s="282">
        <v>1569</v>
      </c>
      <c r="I351" s="272" t="s">
        <v>46</v>
      </c>
      <c r="J351" s="342" t="str">
        <f>IF(ISBLANK(INDEX('Policy Characteristics'!D:D,MATCH($C351,'Policy Characteristics'!$C:$C,0))),"",INDEX('Policy Characteristics'!D:D,MATCH($C351,'Policy Characteristics'!$C:$C,0)))</f>
        <v>Subsidy for Electricity Production</v>
      </c>
      <c r="K351" s="340" t="str">
        <f>IF(ISBLANK(INDEX('Policy Characteristics'!E:E,MATCH($C351,'Policy Characteristics'!$C:$C,0))),"",INDEX('Policy Characteristics'!E:E,MATCH($C351,'Policy Characteristics'!$C:$C,0)))</f>
        <v>elec generation subsidy</v>
      </c>
      <c r="L351" s="340">
        <f>IF(ISBLANK(INDEX('Policy Characteristics'!F:F,MATCH($C351,'Policy Characteristics'!$C:$C,0))),"",INDEX('Policy Characteristics'!F:F,MATCH($C351,'Policy Characteristics'!$C:$C,0)))</f>
        <v>0</v>
      </c>
      <c r="M351" s="340">
        <f>IF(ISBLANK(INDEX('Policy Characteristics'!G:G,MATCH($C351,'Policy Characteristics'!$C:$C,0))),"",INDEX('Policy Characteristics'!G:G,MATCH($C351,'Policy Characteristics'!$C:$C,0)))</f>
        <v>60</v>
      </c>
      <c r="N351" s="458">
        <f>IF(ISBLANK(INDEX('Policy Characteristics'!H:H,MATCH($C351,'Policy Characteristics'!$C:$C,0))),"",INDEX('Policy Characteristics'!H:H,MATCH($C351,'Policy Characteristics'!$C:$C,0)))</f>
        <v>1</v>
      </c>
      <c r="O351" s="340" t="str">
        <f>IF(ISBLANK(INDEX('Policy Characteristics'!I:I,MATCH($C351,'Policy Characteristics'!$C:$C,0))),"",INDEX('Policy Characteristics'!I:I,MATCH($C351,'Policy Characteristics'!$C:$C,0)))</f>
        <v>$/MWh</v>
      </c>
      <c r="P351" s="340"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1" s="340" t="str">
        <f>IF(ISBLANK(INDEX('Policy Characteristics'!K:K,MATCH($C351,'Policy Characteristics'!$C:$C,0))),"",INDEX('Policy Characteristics'!K:K,MATCH($C351,'Policy Characteristics'!$C:$C,0)))</f>
        <v>electricity-sector-main.html#subsidies</v>
      </c>
      <c r="R351" s="340" t="str">
        <f>IF(ISBLANK(INDEX('Policy Characteristics'!L:L,MATCH($C351,'Policy Characteristics'!$C:$C,0))),"",INDEX('Policy Characteristics'!L:L,MATCH($C351,'Policy Characteristics'!$C:$C,0)))</f>
        <v>subsidy-for-electricity-production.html</v>
      </c>
    </row>
    <row r="352" spans="1:19" s="5" customFormat="1" x14ac:dyDescent="0.25">
      <c r="A352" s="340" t="str">
        <f>IF(ISBLANK(INDEX('Policy Characteristics'!A:A,MATCH($C352,'Policy Characteristics'!$C:$C,0))),"",INDEX('Policy Characteristics'!A:A,MATCH($C352,'Policy Characteristics'!$C:$C,0)))</f>
        <v>Electricity Supply</v>
      </c>
      <c r="B352" s="340" t="str">
        <f>IF(ISBLANK(INDEX('Policy Characteristics'!B:B,MATCH($C352,'Policy Characteristics'!$C:$C,0))),"",INDEX('Policy Characteristics'!B:B,MATCH($C352,'Policy Characteristics'!$C:$C,0)))</f>
        <v>Subsidy for Electricity Production</v>
      </c>
      <c r="C352" s="345" t="s">
        <v>136</v>
      </c>
      <c r="D352" s="272" t="s">
        <v>80</v>
      </c>
      <c r="E352" s="271" t="s">
        <v>271</v>
      </c>
      <c r="F352" s="272" t="s">
        <v>94</v>
      </c>
      <c r="G352" s="520" t="s">
        <v>332</v>
      </c>
      <c r="H352" s="282">
        <v>1570</v>
      </c>
      <c r="I352" s="271" t="s">
        <v>45</v>
      </c>
      <c r="J352" s="342" t="str">
        <f>IF(ISBLANK(INDEX('Policy Characteristics'!D:D,MATCH($C352,'Policy Characteristics'!$C:$C,0))),"",INDEX('Policy Characteristics'!D:D,MATCH($C352,'Policy Characteristics'!$C:$C,0)))</f>
        <v>Subsidy for Electricity Production</v>
      </c>
      <c r="K352" s="340" t="str">
        <f>IF(ISBLANK(INDEX('Policy Characteristics'!E:E,MATCH($C352,'Policy Characteristics'!$C:$C,0))),"",INDEX('Policy Characteristics'!E:E,MATCH($C352,'Policy Characteristics'!$C:$C,0)))</f>
        <v>elec generation subsidy</v>
      </c>
      <c r="L352" s="340">
        <f>IF(ISBLANK(INDEX('Policy Characteristics'!F:F,MATCH($C352,'Policy Characteristics'!$C:$C,0))),"",INDEX('Policy Characteristics'!F:F,MATCH($C352,'Policy Characteristics'!$C:$C,0)))</f>
        <v>0</v>
      </c>
      <c r="M352" s="340">
        <f>IF(ISBLANK(INDEX('Policy Characteristics'!G:G,MATCH($C352,'Policy Characteristics'!$C:$C,0))),"",INDEX('Policy Characteristics'!G:G,MATCH($C352,'Policy Characteristics'!$C:$C,0)))</f>
        <v>60</v>
      </c>
      <c r="N352" s="458">
        <f>IF(ISBLANK(INDEX('Policy Characteristics'!H:H,MATCH($C352,'Policy Characteristics'!$C:$C,0))),"",INDEX('Policy Characteristics'!H:H,MATCH($C352,'Policy Characteristics'!$C:$C,0)))</f>
        <v>1</v>
      </c>
      <c r="O352" s="340" t="str">
        <f>IF(ISBLANK(INDEX('Policy Characteristics'!I:I,MATCH($C352,'Policy Characteristics'!$C:$C,0))),"",INDEX('Policy Characteristics'!I:I,MATCH($C352,'Policy Characteristics'!$C:$C,0)))</f>
        <v>$/MWh</v>
      </c>
      <c r="P352" s="340"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2" s="340" t="str">
        <f>IF(ISBLANK(INDEX('Policy Characteristics'!K:K,MATCH($C352,'Policy Characteristics'!$C:$C,0))),"",INDEX('Policy Characteristics'!K:K,MATCH($C352,'Policy Characteristics'!$C:$C,0)))</f>
        <v>electricity-sector-main.html#subsidies</v>
      </c>
      <c r="R352" s="340" t="str">
        <f>IF(ISBLANK(INDEX('Policy Characteristics'!L:L,MATCH($C352,'Policy Characteristics'!$C:$C,0))),"",INDEX('Policy Characteristics'!L:L,MATCH($C352,'Policy Characteristics'!$C:$C,0)))</f>
        <v>subsidy-for-electricity-production.html</v>
      </c>
    </row>
    <row r="353" spans="1:18" x14ac:dyDescent="0.25">
      <c r="A353" s="340" t="str">
        <f>IF(ISBLANK(INDEX('Policy Characteristics'!A:A,MATCH($C353,'Policy Characteristics'!$C:$C,0))),"",INDEX('Policy Characteristics'!A:A,MATCH($C353,'Policy Characteristics'!$C:$C,0)))</f>
        <v>Electricity Supply</v>
      </c>
      <c r="B353" s="340" t="str">
        <f>IF(ISBLANK(INDEX('Policy Characteristics'!B:B,MATCH($C353,'Policy Characteristics'!$C:$C,0))),"",INDEX('Policy Characteristics'!B:B,MATCH($C353,'Policy Characteristics'!$C:$C,0)))</f>
        <v>Subsidy for Electricity Production</v>
      </c>
      <c r="C353" s="345" t="s">
        <v>136</v>
      </c>
      <c r="D353" s="272" t="s">
        <v>471</v>
      </c>
      <c r="E353" s="271" t="s">
        <v>269</v>
      </c>
      <c r="F353" s="272" t="s">
        <v>474</v>
      </c>
      <c r="G353" s="520" t="s">
        <v>321</v>
      </c>
      <c r="H353" s="282">
        <v>39</v>
      </c>
      <c r="I353" s="271" t="s">
        <v>45</v>
      </c>
      <c r="J353" s="342" t="str">
        <f>IF(ISBLANK(INDEX('Policy Characteristics'!D:D,MATCH($C353,'Policy Characteristics'!$C:$C,0))),"",INDEX('Policy Characteristics'!D:D,MATCH($C353,'Policy Characteristics'!$C:$C,0)))</f>
        <v>Subsidy for Electricity Production</v>
      </c>
      <c r="K353" s="340" t="str">
        <f>IF(ISBLANK(INDEX('Policy Characteristics'!E:E,MATCH($C353,'Policy Characteristics'!$C:$C,0))),"",INDEX('Policy Characteristics'!E:E,MATCH($C353,'Policy Characteristics'!$C:$C,0)))</f>
        <v>elec generation subsidy</v>
      </c>
      <c r="L353" s="340">
        <f>IF(ISBLANK(INDEX('Policy Characteristics'!F:F,MATCH($C353,'Policy Characteristics'!$C:$C,0))),"",INDEX('Policy Characteristics'!F:F,MATCH($C353,'Policy Characteristics'!$C:$C,0)))</f>
        <v>0</v>
      </c>
      <c r="M353" s="340">
        <f>IF(ISBLANK(INDEX('Policy Characteristics'!G:G,MATCH($C353,'Policy Characteristics'!$C:$C,0))),"",INDEX('Policy Characteristics'!G:G,MATCH($C353,'Policy Characteristics'!$C:$C,0)))</f>
        <v>60</v>
      </c>
      <c r="N353" s="458">
        <f>IF(ISBLANK(INDEX('Policy Characteristics'!H:H,MATCH($C353,'Policy Characteristics'!$C:$C,0))),"",INDEX('Policy Characteristics'!H:H,MATCH($C353,'Policy Characteristics'!$C:$C,0)))</f>
        <v>1</v>
      </c>
      <c r="O353" s="340" t="str">
        <f>IF(ISBLANK(INDEX('Policy Characteristics'!I:I,MATCH($C353,'Policy Characteristics'!$C:$C,0))),"",INDEX('Policy Characteristics'!I:I,MATCH($C353,'Policy Characteristics'!$C:$C,0)))</f>
        <v>$/MWh</v>
      </c>
      <c r="P353" s="340"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3" s="340" t="str">
        <f>IF(ISBLANK(INDEX('Policy Characteristics'!K:K,MATCH($C353,'Policy Characteristics'!$C:$C,0))),"",INDEX('Policy Characteristics'!K:K,MATCH($C353,'Policy Characteristics'!$C:$C,0)))</f>
        <v>electricity-sector-main.html#subsidies</v>
      </c>
      <c r="R353" s="340" t="str">
        <f>IF(ISBLANK(INDEX('Policy Characteristics'!L:L,MATCH($C353,'Policy Characteristics'!$C:$C,0))),"",INDEX('Policy Characteristics'!L:L,MATCH($C353,'Policy Characteristics'!$C:$C,0)))</f>
        <v>subsidy-for-electricity-production.html</v>
      </c>
    </row>
    <row r="354" spans="1:18" x14ac:dyDescent="0.25">
      <c r="A354" s="340" t="str">
        <f>IF(ISBLANK(INDEX('Policy Characteristics'!A:A,MATCH($C354,'Policy Characteristics'!$C:$C,0))),"",INDEX('Policy Characteristics'!A:A,MATCH($C354,'Policy Characteristics'!$C:$C,0)))</f>
        <v>Electricity Supply</v>
      </c>
      <c r="B354" s="340" t="str">
        <f>IF(ISBLANK(INDEX('Policy Characteristics'!B:B,MATCH($C354,'Policy Characteristics'!$C:$C,0))),"",INDEX('Policy Characteristics'!B:B,MATCH($C354,'Policy Characteristics'!$C:$C,0)))</f>
        <v>Subsidy for Electricity Production</v>
      </c>
      <c r="C354" s="345" t="s">
        <v>136</v>
      </c>
      <c r="D354" s="272" t="s">
        <v>471</v>
      </c>
      <c r="E354" s="271" t="s">
        <v>270</v>
      </c>
      <c r="F354" s="272" t="s">
        <v>474</v>
      </c>
      <c r="G354" s="520"/>
      <c r="H354" s="282">
        <v>1571</v>
      </c>
      <c r="I354" s="272" t="s">
        <v>46</v>
      </c>
      <c r="J354" s="342" t="str">
        <f>IF(ISBLANK(INDEX('Policy Characteristics'!D:D,MATCH($C354,'Policy Characteristics'!$C:$C,0))),"",INDEX('Policy Characteristics'!D:D,MATCH($C354,'Policy Characteristics'!$C:$C,0)))</f>
        <v>Subsidy for Electricity Production</v>
      </c>
      <c r="K354" s="340" t="str">
        <f>IF(ISBLANK(INDEX('Policy Characteristics'!E:E,MATCH($C354,'Policy Characteristics'!$C:$C,0))),"",INDEX('Policy Characteristics'!E:E,MATCH($C354,'Policy Characteristics'!$C:$C,0)))</f>
        <v>elec generation subsidy</v>
      </c>
      <c r="L354" s="340">
        <f>IF(ISBLANK(INDEX('Policy Characteristics'!F:F,MATCH($C354,'Policy Characteristics'!$C:$C,0))),"",INDEX('Policy Characteristics'!F:F,MATCH($C354,'Policy Characteristics'!$C:$C,0)))</f>
        <v>0</v>
      </c>
      <c r="M354" s="340">
        <f>IF(ISBLANK(INDEX('Policy Characteristics'!G:G,MATCH($C354,'Policy Characteristics'!$C:$C,0))),"",INDEX('Policy Characteristics'!G:G,MATCH($C354,'Policy Characteristics'!$C:$C,0)))</f>
        <v>60</v>
      </c>
      <c r="N354" s="458">
        <f>IF(ISBLANK(INDEX('Policy Characteristics'!H:H,MATCH($C354,'Policy Characteristics'!$C:$C,0))),"",INDEX('Policy Characteristics'!H:H,MATCH($C354,'Policy Characteristics'!$C:$C,0)))</f>
        <v>1</v>
      </c>
      <c r="O354" s="340" t="str">
        <f>IF(ISBLANK(INDEX('Policy Characteristics'!I:I,MATCH($C354,'Policy Characteristics'!$C:$C,0))),"",INDEX('Policy Characteristics'!I:I,MATCH($C354,'Policy Characteristics'!$C:$C,0)))</f>
        <v>$/MWh</v>
      </c>
      <c r="P354" s="340"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4" s="340" t="str">
        <f>IF(ISBLANK(INDEX('Policy Characteristics'!K:K,MATCH($C354,'Policy Characteristics'!$C:$C,0))),"",INDEX('Policy Characteristics'!K:K,MATCH($C354,'Policy Characteristics'!$C:$C,0)))</f>
        <v>electricity-sector-main.html#subsidies</v>
      </c>
      <c r="R354" s="340" t="str">
        <f>IF(ISBLANK(INDEX('Policy Characteristics'!L:L,MATCH($C354,'Policy Characteristics'!$C:$C,0))),"",INDEX('Policy Characteristics'!L:L,MATCH($C354,'Policy Characteristics'!$C:$C,0)))</f>
        <v>subsidy-for-electricity-production.html</v>
      </c>
    </row>
    <row r="355" spans="1:18" x14ac:dyDescent="0.25">
      <c r="A355" s="340" t="str">
        <f>IF(ISBLANK(INDEX('Policy Characteristics'!A:A,MATCH($C355,'Policy Characteristics'!$C:$C,0))),"",INDEX('Policy Characteristics'!A:A,MATCH($C355,'Policy Characteristics'!$C:$C,0)))</f>
        <v>Electricity Supply</v>
      </c>
      <c r="B355" s="340" t="str">
        <f>IF(ISBLANK(INDEX('Policy Characteristics'!B:B,MATCH($C355,'Policy Characteristics'!$C:$C,0))),"",INDEX('Policy Characteristics'!B:B,MATCH($C355,'Policy Characteristics'!$C:$C,0)))</f>
        <v>Subsidy for Electricity Production</v>
      </c>
      <c r="C355" s="345" t="s">
        <v>136</v>
      </c>
      <c r="D355" s="272" t="s">
        <v>471</v>
      </c>
      <c r="E355" s="271" t="s">
        <v>271</v>
      </c>
      <c r="F355" s="272" t="s">
        <v>474</v>
      </c>
      <c r="G355" s="520" t="s">
        <v>332</v>
      </c>
      <c r="H355" s="282">
        <v>1572</v>
      </c>
      <c r="I355" s="271" t="s">
        <v>45</v>
      </c>
      <c r="J355" s="342" t="str">
        <f>IF(ISBLANK(INDEX('Policy Characteristics'!D:D,MATCH($C355,'Policy Characteristics'!$C:$C,0))),"",INDEX('Policy Characteristics'!D:D,MATCH($C355,'Policy Characteristics'!$C:$C,0)))</f>
        <v>Subsidy for Electricity Production</v>
      </c>
      <c r="K355" s="340" t="str">
        <f>IF(ISBLANK(INDEX('Policy Characteristics'!E:E,MATCH($C355,'Policy Characteristics'!$C:$C,0))),"",INDEX('Policy Characteristics'!E:E,MATCH($C355,'Policy Characteristics'!$C:$C,0)))</f>
        <v>elec generation subsidy</v>
      </c>
      <c r="L355" s="340">
        <f>IF(ISBLANK(INDEX('Policy Characteristics'!F:F,MATCH($C355,'Policy Characteristics'!$C:$C,0))),"",INDEX('Policy Characteristics'!F:F,MATCH($C355,'Policy Characteristics'!$C:$C,0)))</f>
        <v>0</v>
      </c>
      <c r="M355" s="340">
        <f>IF(ISBLANK(INDEX('Policy Characteristics'!G:G,MATCH($C355,'Policy Characteristics'!$C:$C,0))),"",INDEX('Policy Characteristics'!G:G,MATCH($C355,'Policy Characteristics'!$C:$C,0)))</f>
        <v>60</v>
      </c>
      <c r="N355" s="458">
        <f>IF(ISBLANK(INDEX('Policy Characteristics'!H:H,MATCH($C355,'Policy Characteristics'!$C:$C,0))),"",INDEX('Policy Characteristics'!H:H,MATCH($C355,'Policy Characteristics'!$C:$C,0)))</f>
        <v>1</v>
      </c>
      <c r="O355" s="340" t="str">
        <f>IF(ISBLANK(INDEX('Policy Characteristics'!I:I,MATCH($C355,'Policy Characteristics'!$C:$C,0))),"",INDEX('Policy Characteristics'!I:I,MATCH($C355,'Policy Characteristics'!$C:$C,0)))</f>
        <v>$/MWh</v>
      </c>
      <c r="P355" s="340"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5" s="340" t="str">
        <f>IF(ISBLANK(INDEX('Policy Characteristics'!K:K,MATCH($C355,'Policy Characteristics'!$C:$C,0))),"",INDEX('Policy Characteristics'!K:K,MATCH($C355,'Policy Characteristics'!$C:$C,0)))</f>
        <v>electricity-sector-main.html#subsidies</v>
      </c>
      <c r="R355" s="340" t="str">
        <f>IF(ISBLANK(INDEX('Policy Characteristics'!L:L,MATCH($C355,'Policy Characteristics'!$C:$C,0))),"",INDEX('Policy Characteristics'!L:L,MATCH($C355,'Policy Characteristics'!$C:$C,0)))</f>
        <v>subsidy-for-electricity-production.html</v>
      </c>
    </row>
    <row r="356" spans="1:18" x14ac:dyDescent="0.25">
      <c r="A356" s="340" t="str">
        <f>IF(ISBLANK(INDEX('Policy Characteristics'!A:A,MATCH($C356,'Policy Characteristics'!$C:$C,0))),"",INDEX('Policy Characteristics'!A:A,MATCH($C356,'Policy Characteristics'!$C:$C,0)))</f>
        <v>Electricity Supply</v>
      </c>
      <c r="B356" s="340" t="str">
        <f>IF(ISBLANK(INDEX('Policy Characteristics'!B:B,MATCH($C356,'Policy Characteristics'!$C:$C,0))),"",INDEX('Policy Characteristics'!B:B,MATCH($C356,'Policy Characteristics'!$C:$C,0)))</f>
        <v>Subsidy for Electricity Production</v>
      </c>
      <c r="C356" s="345" t="s">
        <v>136</v>
      </c>
      <c r="D356" s="272" t="s">
        <v>81</v>
      </c>
      <c r="E356" s="271" t="s">
        <v>269</v>
      </c>
      <c r="F356" s="271" t="s">
        <v>95</v>
      </c>
      <c r="G356" s="520" t="s">
        <v>321</v>
      </c>
      <c r="H356" s="282">
        <v>40</v>
      </c>
      <c r="I356" s="271" t="s">
        <v>45</v>
      </c>
      <c r="J356" s="342" t="str">
        <f>IF(ISBLANK(INDEX('Policy Characteristics'!D:D,MATCH($C356,'Policy Characteristics'!$C:$C,0))),"",INDEX('Policy Characteristics'!D:D,MATCH($C356,'Policy Characteristics'!$C:$C,0)))</f>
        <v>Subsidy for Electricity Production</v>
      </c>
      <c r="K356" s="340" t="str">
        <f>IF(ISBLANK(INDEX('Policy Characteristics'!E:E,MATCH($C356,'Policy Characteristics'!$C:$C,0))),"",INDEX('Policy Characteristics'!E:E,MATCH($C356,'Policy Characteristics'!$C:$C,0)))</f>
        <v>elec generation subsidy</v>
      </c>
      <c r="L356" s="340">
        <f>IF(ISBLANK(INDEX('Policy Characteristics'!F:F,MATCH($C356,'Policy Characteristics'!$C:$C,0))),"",INDEX('Policy Characteristics'!F:F,MATCH($C356,'Policy Characteristics'!$C:$C,0)))</f>
        <v>0</v>
      </c>
      <c r="M356" s="340">
        <f>IF(ISBLANK(INDEX('Policy Characteristics'!G:G,MATCH($C356,'Policy Characteristics'!$C:$C,0))),"",INDEX('Policy Characteristics'!G:G,MATCH($C356,'Policy Characteristics'!$C:$C,0)))</f>
        <v>60</v>
      </c>
      <c r="N356" s="458">
        <f>IF(ISBLANK(INDEX('Policy Characteristics'!H:H,MATCH($C356,'Policy Characteristics'!$C:$C,0))),"",INDEX('Policy Characteristics'!H:H,MATCH($C356,'Policy Characteristics'!$C:$C,0)))</f>
        <v>1</v>
      </c>
      <c r="O356" s="340" t="str">
        <f>IF(ISBLANK(INDEX('Policy Characteristics'!I:I,MATCH($C356,'Policy Characteristics'!$C:$C,0))),"",INDEX('Policy Characteristics'!I:I,MATCH($C356,'Policy Characteristics'!$C:$C,0)))</f>
        <v>$/MWh</v>
      </c>
      <c r="P356" s="340"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6" s="340" t="str">
        <f>IF(ISBLANK(INDEX('Policy Characteristics'!K:K,MATCH($C356,'Policy Characteristics'!$C:$C,0))),"",INDEX('Policy Characteristics'!K:K,MATCH($C356,'Policy Characteristics'!$C:$C,0)))</f>
        <v>electricity-sector-main.html#subsidies</v>
      </c>
      <c r="R356" s="340" t="str">
        <f>IF(ISBLANK(INDEX('Policy Characteristics'!L:L,MATCH($C356,'Policy Characteristics'!$C:$C,0))),"",INDEX('Policy Characteristics'!L:L,MATCH($C356,'Policy Characteristics'!$C:$C,0)))</f>
        <v>subsidy-for-electricity-production.html</v>
      </c>
    </row>
    <row r="357" spans="1:18" x14ac:dyDescent="0.25">
      <c r="A357" s="340" t="str">
        <f>IF(ISBLANK(INDEX('Policy Characteristics'!A:A,MATCH($C357,'Policy Characteristics'!$C:$C,0))),"",INDEX('Policy Characteristics'!A:A,MATCH($C357,'Policy Characteristics'!$C:$C,0)))</f>
        <v>Electricity Supply</v>
      </c>
      <c r="B357" s="340" t="str">
        <f>IF(ISBLANK(INDEX('Policy Characteristics'!B:B,MATCH($C357,'Policy Characteristics'!$C:$C,0))),"",INDEX('Policy Characteristics'!B:B,MATCH($C357,'Policy Characteristics'!$C:$C,0)))</f>
        <v>Subsidy for Electricity Production</v>
      </c>
      <c r="C357" s="345" t="s">
        <v>136</v>
      </c>
      <c r="D357" s="272" t="s">
        <v>81</v>
      </c>
      <c r="E357" s="271" t="s">
        <v>270</v>
      </c>
      <c r="F357" s="271" t="s">
        <v>95</v>
      </c>
      <c r="G357" s="520"/>
      <c r="H357" s="282">
        <v>1573</v>
      </c>
      <c r="I357" s="272" t="s">
        <v>46</v>
      </c>
      <c r="J357" s="342" t="str">
        <f>IF(ISBLANK(INDEX('Policy Characteristics'!D:D,MATCH($C357,'Policy Characteristics'!$C:$C,0))),"",INDEX('Policy Characteristics'!D:D,MATCH($C357,'Policy Characteristics'!$C:$C,0)))</f>
        <v>Subsidy for Electricity Production</v>
      </c>
      <c r="K357" s="340" t="str">
        <f>IF(ISBLANK(INDEX('Policy Characteristics'!E:E,MATCH($C357,'Policy Characteristics'!$C:$C,0))),"",INDEX('Policy Characteristics'!E:E,MATCH($C357,'Policy Characteristics'!$C:$C,0)))</f>
        <v>elec generation subsidy</v>
      </c>
      <c r="L357" s="340">
        <f>IF(ISBLANK(INDEX('Policy Characteristics'!F:F,MATCH($C357,'Policy Characteristics'!$C:$C,0))),"",INDEX('Policy Characteristics'!F:F,MATCH($C357,'Policy Characteristics'!$C:$C,0)))</f>
        <v>0</v>
      </c>
      <c r="M357" s="340">
        <f>IF(ISBLANK(INDEX('Policy Characteristics'!G:G,MATCH($C357,'Policy Characteristics'!$C:$C,0))),"",INDEX('Policy Characteristics'!G:G,MATCH($C357,'Policy Characteristics'!$C:$C,0)))</f>
        <v>60</v>
      </c>
      <c r="N357" s="458">
        <f>IF(ISBLANK(INDEX('Policy Characteristics'!H:H,MATCH($C357,'Policy Characteristics'!$C:$C,0))),"",INDEX('Policy Characteristics'!H:H,MATCH($C357,'Policy Characteristics'!$C:$C,0)))</f>
        <v>1</v>
      </c>
      <c r="O357" s="340" t="str">
        <f>IF(ISBLANK(INDEX('Policy Characteristics'!I:I,MATCH($C357,'Policy Characteristics'!$C:$C,0))),"",INDEX('Policy Characteristics'!I:I,MATCH($C357,'Policy Characteristics'!$C:$C,0)))</f>
        <v>$/MWh</v>
      </c>
      <c r="P357" s="340"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7" s="340" t="str">
        <f>IF(ISBLANK(INDEX('Policy Characteristics'!K:K,MATCH($C357,'Policy Characteristics'!$C:$C,0))),"",INDEX('Policy Characteristics'!K:K,MATCH($C357,'Policy Characteristics'!$C:$C,0)))</f>
        <v>electricity-sector-main.html#subsidies</v>
      </c>
      <c r="R357" s="340" t="str">
        <f>IF(ISBLANK(INDEX('Policy Characteristics'!L:L,MATCH($C357,'Policy Characteristics'!$C:$C,0))),"",INDEX('Policy Characteristics'!L:L,MATCH($C357,'Policy Characteristics'!$C:$C,0)))</f>
        <v>subsidy-for-electricity-production.html</v>
      </c>
    </row>
    <row r="358" spans="1:18" x14ac:dyDescent="0.25">
      <c r="A358" s="340" t="str">
        <f>IF(ISBLANK(INDEX('Policy Characteristics'!A:A,MATCH($C358,'Policy Characteristics'!$C:$C,0))),"",INDEX('Policy Characteristics'!A:A,MATCH($C358,'Policy Characteristics'!$C:$C,0)))</f>
        <v>Electricity Supply</v>
      </c>
      <c r="B358" s="340" t="str">
        <f>IF(ISBLANK(INDEX('Policy Characteristics'!B:B,MATCH($C358,'Policy Characteristics'!$C:$C,0))),"",INDEX('Policy Characteristics'!B:B,MATCH($C358,'Policy Characteristics'!$C:$C,0)))</f>
        <v>Subsidy for Electricity Production</v>
      </c>
      <c r="C358" s="345" t="s">
        <v>136</v>
      </c>
      <c r="D358" s="272" t="s">
        <v>81</v>
      </c>
      <c r="E358" s="271" t="s">
        <v>271</v>
      </c>
      <c r="F358" s="271" t="s">
        <v>95</v>
      </c>
      <c r="G358" s="520" t="s">
        <v>332</v>
      </c>
      <c r="H358" s="282">
        <v>1574</v>
      </c>
      <c r="I358" s="271" t="s">
        <v>45</v>
      </c>
      <c r="J358" s="342" t="str">
        <f>IF(ISBLANK(INDEX('Policy Characteristics'!D:D,MATCH($C358,'Policy Characteristics'!$C:$C,0))),"",INDEX('Policy Characteristics'!D:D,MATCH($C358,'Policy Characteristics'!$C:$C,0)))</f>
        <v>Subsidy for Electricity Production</v>
      </c>
      <c r="K358" s="340" t="str">
        <f>IF(ISBLANK(INDEX('Policy Characteristics'!E:E,MATCH($C358,'Policy Characteristics'!$C:$C,0))),"",INDEX('Policy Characteristics'!E:E,MATCH($C358,'Policy Characteristics'!$C:$C,0)))</f>
        <v>elec generation subsidy</v>
      </c>
      <c r="L358" s="340">
        <f>IF(ISBLANK(INDEX('Policy Characteristics'!F:F,MATCH($C358,'Policy Characteristics'!$C:$C,0))),"",INDEX('Policy Characteristics'!F:F,MATCH($C358,'Policy Characteristics'!$C:$C,0)))</f>
        <v>0</v>
      </c>
      <c r="M358" s="340">
        <f>IF(ISBLANK(INDEX('Policy Characteristics'!G:G,MATCH($C358,'Policy Characteristics'!$C:$C,0))),"",INDEX('Policy Characteristics'!G:G,MATCH($C358,'Policy Characteristics'!$C:$C,0)))</f>
        <v>60</v>
      </c>
      <c r="N358" s="458">
        <f>IF(ISBLANK(INDEX('Policy Characteristics'!H:H,MATCH($C358,'Policy Characteristics'!$C:$C,0))),"",INDEX('Policy Characteristics'!H:H,MATCH($C358,'Policy Characteristics'!$C:$C,0)))</f>
        <v>1</v>
      </c>
      <c r="O358" s="340" t="str">
        <f>IF(ISBLANK(INDEX('Policy Characteristics'!I:I,MATCH($C358,'Policy Characteristics'!$C:$C,0))),"",INDEX('Policy Characteristics'!I:I,MATCH($C358,'Policy Characteristics'!$C:$C,0)))</f>
        <v>$/MWh</v>
      </c>
      <c r="P358" s="340"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8" s="340" t="str">
        <f>IF(ISBLANK(INDEX('Policy Characteristics'!K:K,MATCH($C358,'Policy Characteristics'!$C:$C,0))),"",INDEX('Policy Characteristics'!K:K,MATCH($C358,'Policy Characteristics'!$C:$C,0)))</f>
        <v>electricity-sector-main.html#subsidies</v>
      </c>
      <c r="R358" s="340" t="str">
        <f>IF(ISBLANK(INDEX('Policy Characteristics'!L:L,MATCH($C358,'Policy Characteristics'!$C:$C,0))),"",INDEX('Policy Characteristics'!L:L,MATCH($C358,'Policy Characteristics'!$C:$C,0)))</f>
        <v>subsidy-for-electricity-production.html</v>
      </c>
    </row>
    <row r="359" spans="1:18" x14ac:dyDescent="0.25">
      <c r="A359" s="340" t="str">
        <f>IF(ISBLANK(INDEX('Policy Characteristics'!A:A,MATCH($C359,'Policy Characteristics'!$C:$C,0))),"",INDEX('Policy Characteristics'!A:A,MATCH($C359,'Policy Characteristics'!$C:$C,0)))</f>
        <v>Electricity Supply</v>
      </c>
      <c r="B359" s="340" t="str">
        <f>IF(ISBLANK(INDEX('Policy Characteristics'!B:B,MATCH($C359,'Policy Characteristics'!$C:$C,0))),"",INDEX('Policy Characteristics'!B:B,MATCH($C359,'Policy Characteristics'!$C:$C,0)))</f>
        <v>Subsidy for Electricity Production</v>
      </c>
      <c r="C359" s="345" t="s">
        <v>136</v>
      </c>
      <c r="D359" s="272" t="s">
        <v>82</v>
      </c>
      <c r="E359" s="271" t="s">
        <v>269</v>
      </c>
      <c r="F359" s="271" t="s">
        <v>96</v>
      </c>
      <c r="G359" s="520" t="s">
        <v>321</v>
      </c>
      <c r="H359" s="282">
        <v>41</v>
      </c>
      <c r="I359" s="271" t="s">
        <v>45</v>
      </c>
      <c r="J359" s="342" t="str">
        <f>IF(ISBLANK(INDEX('Policy Characteristics'!D:D,MATCH($C359,'Policy Characteristics'!$C:$C,0))),"",INDEX('Policy Characteristics'!D:D,MATCH($C359,'Policy Characteristics'!$C:$C,0)))</f>
        <v>Subsidy for Electricity Production</v>
      </c>
      <c r="K359" s="340" t="str">
        <f>IF(ISBLANK(INDEX('Policy Characteristics'!E:E,MATCH($C359,'Policy Characteristics'!$C:$C,0))),"",INDEX('Policy Characteristics'!E:E,MATCH($C359,'Policy Characteristics'!$C:$C,0)))</f>
        <v>elec generation subsidy</v>
      </c>
      <c r="L359" s="340">
        <f>IF(ISBLANK(INDEX('Policy Characteristics'!F:F,MATCH($C359,'Policy Characteristics'!$C:$C,0))),"",INDEX('Policy Characteristics'!F:F,MATCH($C359,'Policy Characteristics'!$C:$C,0)))</f>
        <v>0</v>
      </c>
      <c r="M359" s="340">
        <f>IF(ISBLANK(INDEX('Policy Characteristics'!G:G,MATCH($C359,'Policy Characteristics'!$C:$C,0))),"",INDEX('Policy Characteristics'!G:G,MATCH($C359,'Policy Characteristics'!$C:$C,0)))</f>
        <v>60</v>
      </c>
      <c r="N359" s="458">
        <f>IF(ISBLANK(INDEX('Policy Characteristics'!H:H,MATCH($C359,'Policy Characteristics'!$C:$C,0))),"",INDEX('Policy Characteristics'!H:H,MATCH($C359,'Policy Characteristics'!$C:$C,0)))</f>
        <v>1</v>
      </c>
      <c r="O359" s="340" t="str">
        <f>IF(ISBLANK(INDEX('Policy Characteristics'!I:I,MATCH($C359,'Policy Characteristics'!$C:$C,0))),"",INDEX('Policy Characteristics'!I:I,MATCH($C359,'Policy Characteristics'!$C:$C,0)))</f>
        <v>$/MWh</v>
      </c>
      <c r="P359" s="340"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9" s="340" t="str">
        <f>IF(ISBLANK(INDEX('Policy Characteristics'!K:K,MATCH($C359,'Policy Characteristics'!$C:$C,0))),"",INDEX('Policy Characteristics'!K:K,MATCH($C359,'Policy Characteristics'!$C:$C,0)))</f>
        <v>electricity-sector-main.html#subsidies</v>
      </c>
      <c r="R359" s="340" t="str">
        <f>IF(ISBLANK(INDEX('Policy Characteristics'!L:L,MATCH($C359,'Policy Characteristics'!$C:$C,0))),"",INDEX('Policy Characteristics'!L:L,MATCH($C359,'Policy Characteristics'!$C:$C,0)))</f>
        <v>subsidy-for-electricity-production.html</v>
      </c>
    </row>
    <row r="360" spans="1:18" x14ac:dyDescent="0.25">
      <c r="A360" s="340" t="str">
        <f>IF(ISBLANK(INDEX('Policy Characteristics'!A:A,MATCH($C360,'Policy Characteristics'!$C:$C,0))),"",INDEX('Policy Characteristics'!A:A,MATCH($C360,'Policy Characteristics'!$C:$C,0)))</f>
        <v>Electricity Supply</v>
      </c>
      <c r="B360" s="340" t="str">
        <f>IF(ISBLANK(INDEX('Policy Characteristics'!B:B,MATCH($C360,'Policy Characteristics'!$C:$C,0))),"",INDEX('Policy Characteristics'!B:B,MATCH($C360,'Policy Characteristics'!$C:$C,0)))</f>
        <v>Subsidy for Electricity Production</v>
      </c>
      <c r="C360" s="345" t="s">
        <v>136</v>
      </c>
      <c r="D360" s="272" t="s">
        <v>82</v>
      </c>
      <c r="E360" s="271" t="s">
        <v>270</v>
      </c>
      <c r="F360" s="271" t="s">
        <v>96</v>
      </c>
      <c r="G360" s="520"/>
      <c r="H360" s="282">
        <v>1575</v>
      </c>
      <c r="I360" s="272" t="s">
        <v>46</v>
      </c>
      <c r="J360" s="342" t="str">
        <f>IF(ISBLANK(INDEX('Policy Characteristics'!D:D,MATCH($C360,'Policy Characteristics'!$C:$C,0))),"",INDEX('Policy Characteristics'!D:D,MATCH($C360,'Policy Characteristics'!$C:$C,0)))</f>
        <v>Subsidy for Electricity Production</v>
      </c>
      <c r="K360" s="340" t="str">
        <f>IF(ISBLANK(INDEX('Policy Characteristics'!E:E,MATCH($C360,'Policy Characteristics'!$C:$C,0))),"",INDEX('Policy Characteristics'!E:E,MATCH($C360,'Policy Characteristics'!$C:$C,0)))</f>
        <v>elec generation subsidy</v>
      </c>
      <c r="L360" s="340">
        <f>IF(ISBLANK(INDEX('Policy Characteristics'!F:F,MATCH($C360,'Policy Characteristics'!$C:$C,0))),"",INDEX('Policy Characteristics'!F:F,MATCH($C360,'Policy Characteristics'!$C:$C,0)))</f>
        <v>0</v>
      </c>
      <c r="M360" s="340">
        <f>IF(ISBLANK(INDEX('Policy Characteristics'!G:G,MATCH($C360,'Policy Characteristics'!$C:$C,0))),"",INDEX('Policy Characteristics'!G:G,MATCH($C360,'Policy Characteristics'!$C:$C,0)))</f>
        <v>60</v>
      </c>
      <c r="N360" s="458">
        <f>IF(ISBLANK(INDEX('Policy Characteristics'!H:H,MATCH($C360,'Policy Characteristics'!$C:$C,0))),"",INDEX('Policy Characteristics'!H:H,MATCH($C360,'Policy Characteristics'!$C:$C,0)))</f>
        <v>1</v>
      </c>
      <c r="O360" s="340" t="str">
        <f>IF(ISBLANK(INDEX('Policy Characteristics'!I:I,MATCH($C360,'Policy Characteristics'!$C:$C,0))),"",INDEX('Policy Characteristics'!I:I,MATCH($C360,'Policy Characteristics'!$C:$C,0)))</f>
        <v>$/MWh</v>
      </c>
      <c r="P360" s="340"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0" s="340" t="str">
        <f>IF(ISBLANK(INDEX('Policy Characteristics'!K:K,MATCH($C360,'Policy Characteristics'!$C:$C,0))),"",INDEX('Policy Characteristics'!K:K,MATCH($C360,'Policy Characteristics'!$C:$C,0)))</f>
        <v>electricity-sector-main.html#subsidies</v>
      </c>
      <c r="R360" s="340" t="str">
        <f>IF(ISBLANK(INDEX('Policy Characteristics'!L:L,MATCH($C360,'Policy Characteristics'!$C:$C,0))),"",INDEX('Policy Characteristics'!L:L,MATCH($C360,'Policy Characteristics'!$C:$C,0)))</f>
        <v>subsidy-for-electricity-production.html</v>
      </c>
    </row>
    <row r="361" spans="1:18" x14ac:dyDescent="0.25">
      <c r="A361" s="340" t="str">
        <f>IF(ISBLANK(INDEX('Policy Characteristics'!A:A,MATCH($C361,'Policy Characteristics'!$C:$C,0))),"",INDEX('Policy Characteristics'!A:A,MATCH($C361,'Policy Characteristics'!$C:$C,0)))</f>
        <v>Electricity Supply</v>
      </c>
      <c r="B361" s="340" t="str">
        <f>IF(ISBLANK(INDEX('Policy Characteristics'!B:B,MATCH($C361,'Policy Characteristics'!$C:$C,0))),"",INDEX('Policy Characteristics'!B:B,MATCH($C361,'Policy Characteristics'!$C:$C,0)))</f>
        <v>Subsidy for Electricity Production</v>
      </c>
      <c r="C361" s="345" t="s">
        <v>136</v>
      </c>
      <c r="D361" s="272" t="s">
        <v>82</v>
      </c>
      <c r="E361" s="271" t="s">
        <v>271</v>
      </c>
      <c r="F361" s="271" t="s">
        <v>96</v>
      </c>
      <c r="G361" s="520" t="s">
        <v>332</v>
      </c>
      <c r="H361" s="282">
        <v>1576</v>
      </c>
      <c r="I361" s="271" t="s">
        <v>45</v>
      </c>
      <c r="J361" s="342" t="str">
        <f>IF(ISBLANK(INDEX('Policy Characteristics'!D:D,MATCH($C361,'Policy Characteristics'!$C:$C,0))),"",INDEX('Policy Characteristics'!D:D,MATCH($C361,'Policy Characteristics'!$C:$C,0)))</f>
        <v>Subsidy for Electricity Production</v>
      </c>
      <c r="K361" s="340" t="str">
        <f>IF(ISBLANK(INDEX('Policy Characteristics'!E:E,MATCH($C361,'Policy Characteristics'!$C:$C,0))),"",INDEX('Policy Characteristics'!E:E,MATCH($C361,'Policy Characteristics'!$C:$C,0)))</f>
        <v>elec generation subsidy</v>
      </c>
      <c r="L361" s="340">
        <f>IF(ISBLANK(INDEX('Policy Characteristics'!F:F,MATCH($C361,'Policy Characteristics'!$C:$C,0))),"",INDEX('Policy Characteristics'!F:F,MATCH($C361,'Policy Characteristics'!$C:$C,0)))</f>
        <v>0</v>
      </c>
      <c r="M361" s="340">
        <f>IF(ISBLANK(INDEX('Policy Characteristics'!G:G,MATCH($C361,'Policy Characteristics'!$C:$C,0))),"",INDEX('Policy Characteristics'!G:G,MATCH($C361,'Policy Characteristics'!$C:$C,0)))</f>
        <v>60</v>
      </c>
      <c r="N361" s="458">
        <f>IF(ISBLANK(INDEX('Policy Characteristics'!H:H,MATCH($C361,'Policy Characteristics'!$C:$C,0))),"",INDEX('Policy Characteristics'!H:H,MATCH($C361,'Policy Characteristics'!$C:$C,0)))</f>
        <v>1</v>
      </c>
      <c r="O361" s="340" t="str">
        <f>IF(ISBLANK(INDEX('Policy Characteristics'!I:I,MATCH($C361,'Policy Characteristics'!$C:$C,0))),"",INDEX('Policy Characteristics'!I:I,MATCH($C361,'Policy Characteristics'!$C:$C,0)))</f>
        <v>$/MWh</v>
      </c>
      <c r="P361" s="340"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1" s="340" t="str">
        <f>IF(ISBLANK(INDEX('Policy Characteristics'!K:K,MATCH($C361,'Policy Characteristics'!$C:$C,0))),"",INDEX('Policy Characteristics'!K:K,MATCH($C361,'Policy Characteristics'!$C:$C,0)))</f>
        <v>electricity-sector-main.html#subsidies</v>
      </c>
      <c r="R361" s="340" t="str">
        <f>IF(ISBLANK(INDEX('Policy Characteristics'!L:L,MATCH($C361,'Policy Characteristics'!$C:$C,0))),"",INDEX('Policy Characteristics'!L:L,MATCH($C361,'Policy Characteristics'!$C:$C,0)))</f>
        <v>subsidy-for-electricity-production.html</v>
      </c>
    </row>
    <row r="362" spans="1:18" x14ac:dyDescent="0.25">
      <c r="A362" s="340" t="str">
        <f>IF(ISBLANK(INDEX('Policy Characteristics'!A:A,MATCH($C362,'Policy Characteristics'!$C:$C,0))),"",INDEX('Policy Characteristics'!A:A,MATCH($C362,'Policy Characteristics'!$C:$C,0)))</f>
        <v>Electricity Supply</v>
      </c>
      <c r="B362" s="340" t="str">
        <f>IF(ISBLANK(INDEX('Policy Characteristics'!B:B,MATCH($C362,'Policy Characteristics'!$C:$C,0))),"",INDEX('Policy Characteristics'!B:B,MATCH($C362,'Policy Characteristics'!$C:$C,0)))</f>
        <v>Subsidy for Electricity Production</v>
      </c>
      <c r="C362" s="345" t="s">
        <v>136</v>
      </c>
      <c r="D362" s="272" t="s">
        <v>83</v>
      </c>
      <c r="E362" s="271" t="s">
        <v>269</v>
      </c>
      <c r="F362" s="271" t="s">
        <v>97</v>
      </c>
      <c r="G362" s="520" t="s">
        <v>321</v>
      </c>
      <c r="H362" s="282">
        <v>42</v>
      </c>
      <c r="I362" s="271" t="s">
        <v>45</v>
      </c>
      <c r="J362" s="342" t="str">
        <f>IF(ISBLANK(INDEX('Policy Characteristics'!D:D,MATCH($C362,'Policy Characteristics'!$C:$C,0))),"",INDEX('Policy Characteristics'!D:D,MATCH($C362,'Policy Characteristics'!$C:$C,0)))</f>
        <v>Subsidy for Electricity Production</v>
      </c>
      <c r="K362" s="340" t="str">
        <f>IF(ISBLANK(INDEX('Policy Characteristics'!E:E,MATCH($C362,'Policy Characteristics'!$C:$C,0))),"",INDEX('Policy Characteristics'!E:E,MATCH($C362,'Policy Characteristics'!$C:$C,0)))</f>
        <v>elec generation subsidy</v>
      </c>
      <c r="L362" s="340">
        <f>IF(ISBLANK(INDEX('Policy Characteristics'!F:F,MATCH($C362,'Policy Characteristics'!$C:$C,0))),"",INDEX('Policy Characteristics'!F:F,MATCH($C362,'Policy Characteristics'!$C:$C,0)))</f>
        <v>0</v>
      </c>
      <c r="M362" s="340">
        <f>IF(ISBLANK(INDEX('Policy Characteristics'!G:G,MATCH($C362,'Policy Characteristics'!$C:$C,0))),"",INDEX('Policy Characteristics'!G:G,MATCH($C362,'Policy Characteristics'!$C:$C,0)))</f>
        <v>60</v>
      </c>
      <c r="N362" s="458">
        <f>IF(ISBLANK(INDEX('Policy Characteristics'!H:H,MATCH($C362,'Policy Characteristics'!$C:$C,0))),"",INDEX('Policy Characteristics'!H:H,MATCH($C362,'Policy Characteristics'!$C:$C,0)))</f>
        <v>1</v>
      </c>
      <c r="O362" s="340" t="str">
        <f>IF(ISBLANK(INDEX('Policy Characteristics'!I:I,MATCH($C362,'Policy Characteristics'!$C:$C,0))),"",INDEX('Policy Characteristics'!I:I,MATCH($C362,'Policy Characteristics'!$C:$C,0)))</f>
        <v>$/MWh</v>
      </c>
      <c r="P362" s="340"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2" s="340" t="str">
        <f>IF(ISBLANK(INDEX('Policy Characteristics'!K:K,MATCH($C362,'Policy Characteristics'!$C:$C,0))),"",INDEX('Policy Characteristics'!K:K,MATCH($C362,'Policy Characteristics'!$C:$C,0)))</f>
        <v>electricity-sector-main.html#subsidies</v>
      </c>
      <c r="R362" s="340" t="str">
        <f>IF(ISBLANK(INDEX('Policy Characteristics'!L:L,MATCH($C362,'Policy Characteristics'!$C:$C,0))),"",INDEX('Policy Characteristics'!L:L,MATCH($C362,'Policy Characteristics'!$C:$C,0)))</f>
        <v>subsidy-for-electricity-production.html</v>
      </c>
    </row>
    <row r="363" spans="1:18" x14ac:dyDescent="0.25">
      <c r="A363" s="340" t="str">
        <f>IF(ISBLANK(INDEX('Policy Characteristics'!A:A,MATCH($C363,'Policy Characteristics'!$C:$C,0))),"",INDEX('Policy Characteristics'!A:A,MATCH($C363,'Policy Characteristics'!$C:$C,0)))</f>
        <v>Electricity Supply</v>
      </c>
      <c r="B363" s="340" t="str">
        <f>IF(ISBLANK(INDEX('Policy Characteristics'!B:B,MATCH($C363,'Policy Characteristics'!$C:$C,0))),"",INDEX('Policy Characteristics'!B:B,MATCH($C363,'Policy Characteristics'!$C:$C,0)))</f>
        <v>Subsidy for Electricity Production</v>
      </c>
      <c r="C363" s="345" t="s">
        <v>136</v>
      </c>
      <c r="D363" s="272" t="s">
        <v>83</v>
      </c>
      <c r="E363" s="271" t="s">
        <v>270</v>
      </c>
      <c r="F363" s="271" t="s">
        <v>97</v>
      </c>
      <c r="G363" s="520"/>
      <c r="H363" s="282">
        <v>1577</v>
      </c>
      <c r="I363" s="272" t="s">
        <v>46</v>
      </c>
      <c r="J363" s="342" t="str">
        <f>IF(ISBLANK(INDEX('Policy Characteristics'!D:D,MATCH($C363,'Policy Characteristics'!$C:$C,0))),"",INDEX('Policy Characteristics'!D:D,MATCH($C363,'Policy Characteristics'!$C:$C,0)))</f>
        <v>Subsidy for Electricity Production</v>
      </c>
      <c r="K363" s="340" t="str">
        <f>IF(ISBLANK(INDEX('Policy Characteristics'!E:E,MATCH($C363,'Policy Characteristics'!$C:$C,0))),"",INDEX('Policy Characteristics'!E:E,MATCH($C363,'Policy Characteristics'!$C:$C,0)))</f>
        <v>elec generation subsidy</v>
      </c>
      <c r="L363" s="340">
        <f>IF(ISBLANK(INDEX('Policy Characteristics'!F:F,MATCH($C363,'Policy Characteristics'!$C:$C,0))),"",INDEX('Policy Characteristics'!F:F,MATCH($C363,'Policy Characteristics'!$C:$C,0)))</f>
        <v>0</v>
      </c>
      <c r="M363" s="340">
        <f>IF(ISBLANK(INDEX('Policy Characteristics'!G:G,MATCH($C363,'Policy Characteristics'!$C:$C,0))),"",INDEX('Policy Characteristics'!G:G,MATCH($C363,'Policy Characteristics'!$C:$C,0)))</f>
        <v>60</v>
      </c>
      <c r="N363" s="458">
        <f>IF(ISBLANK(INDEX('Policy Characteristics'!H:H,MATCH($C363,'Policy Characteristics'!$C:$C,0))),"",INDEX('Policy Characteristics'!H:H,MATCH($C363,'Policy Characteristics'!$C:$C,0)))</f>
        <v>1</v>
      </c>
      <c r="O363" s="340" t="str">
        <f>IF(ISBLANK(INDEX('Policy Characteristics'!I:I,MATCH($C363,'Policy Characteristics'!$C:$C,0))),"",INDEX('Policy Characteristics'!I:I,MATCH($C363,'Policy Characteristics'!$C:$C,0)))</f>
        <v>$/MWh</v>
      </c>
      <c r="P363" s="340"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3" s="340" t="str">
        <f>IF(ISBLANK(INDEX('Policy Characteristics'!K:K,MATCH($C363,'Policy Characteristics'!$C:$C,0))),"",INDEX('Policy Characteristics'!K:K,MATCH($C363,'Policy Characteristics'!$C:$C,0)))</f>
        <v>electricity-sector-main.html#subsidies</v>
      </c>
      <c r="R363" s="340" t="str">
        <f>IF(ISBLANK(INDEX('Policy Characteristics'!L:L,MATCH($C363,'Policy Characteristics'!$C:$C,0))),"",INDEX('Policy Characteristics'!L:L,MATCH($C363,'Policy Characteristics'!$C:$C,0)))</f>
        <v>subsidy-for-electricity-production.html</v>
      </c>
    </row>
    <row r="364" spans="1:18" x14ac:dyDescent="0.25">
      <c r="A364" s="340" t="str">
        <f>IF(ISBLANK(INDEX('Policy Characteristics'!A:A,MATCH($C364,'Policy Characteristics'!$C:$C,0))),"",INDEX('Policy Characteristics'!A:A,MATCH($C364,'Policy Characteristics'!$C:$C,0)))</f>
        <v>Electricity Supply</v>
      </c>
      <c r="B364" s="340" t="str">
        <f>IF(ISBLANK(INDEX('Policy Characteristics'!B:B,MATCH($C364,'Policy Characteristics'!$C:$C,0))),"",INDEX('Policy Characteristics'!B:B,MATCH($C364,'Policy Characteristics'!$C:$C,0)))</f>
        <v>Subsidy for Electricity Production</v>
      </c>
      <c r="C364" s="345" t="s">
        <v>136</v>
      </c>
      <c r="D364" s="272" t="s">
        <v>83</v>
      </c>
      <c r="E364" s="271" t="s">
        <v>271</v>
      </c>
      <c r="F364" s="271" t="s">
        <v>97</v>
      </c>
      <c r="G364" s="520" t="s">
        <v>332</v>
      </c>
      <c r="H364" s="282">
        <v>1578</v>
      </c>
      <c r="I364" s="271" t="s">
        <v>45</v>
      </c>
      <c r="J364" s="342" t="str">
        <f>IF(ISBLANK(INDEX('Policy Characteristics'!D:D,MATCH($C364,'Policy Characteristics'!$C:$C,0))),"",INDEX('Policy Characteristics'!D:D,MATCH($C364,'Policy Characteristics'!$C:$C,0)))</f>
        <v>Subsidy for Electricity Production</v>
      </c>
      <c r="K364" s="340" t="str">
        <f>IF(ISBLANK(INDEX('Policy Characteristics'!E:E,MATCH($C364,'Policy Characteristics'!$C:$C,0))),"",INDEX('Policy Characteristics'!E:E,MATCH($C364,'Policy Characteristics'!$C:$C,0)))</f>
        <v>elec generation subsidy</v>
      </c>
      <c r="L364" s="340">
        <f>IF(ISBLANK(INDEX('Policy Characteristics'!F:F,MATCH($C364,'Policy Characteristics'!$C:$C,0))),"",INDEX('Policy Characteristics'!F:F,MATCH($C364,'Policy Characteristics'!$C:$C,0)))</f>
        <v>0</v>
      </c>
      <c r="M364" s="340">
        <f>IF(ISBLANK(INDEX('Policy Characteristics'!G:G,MATCH($C364,'Policy Characteristics'!$C:$C,0))),"",INDEX('Policy Characteristics'!G:G,MATCH($C364,'Policy Characteristics'!$C:$C,0)))</f>
        <v>60</v>
      </c>
      <c r="N364" s="458">
        <f>IF(ISBLANK(INDEX('Policy Characteristics'!H:H,MATCH($C364,'Policy Characteristics'!$C:$C,0))),"",INDEX('Policy Characteristics'!H:H,MATCH($C364,'Policy Characteristics'!$C:$C,0)))</f>
        <v>1</v>
      </c>
      <c r="O364" s="340" t="str">
        <f>IF(ISBLANK(INDEX('Policy Characteristics'!I:I,MATCH($C364,'Policy Characteristics'!$C:$C,0))),"",INDEX('Policy Characteristics'!I:I,MATCH($C364,'Policy Characteristics'!$C:$C,0)))</f>
        <v>$/MWh</v>
      </c>
      <c r="P364" s="340"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4" s="340" t="str">
        <f>IF(ISBLANK(INDEX('Policy Characteristics'!K:K,MATCH($C364,'Policy Characteristics'!$C:$C,0))),"",INDEX('Policy Characteristics'!K:K,MATCH($C364,'Policy Characteristics'!$C:$C,0)))</f>
        <v>electricity-sector-main.html#subsidies</v>
      </c>
      <c r="R364" s="340" t="str">
        <f>IF(ISBLANK(INDEX('Policy Characteristics'!L:L,MATCH($C364,'Policy Characteristics'!$C:$C,0))),"",INDEX('Policy Characteristics'!L:L,MATCH($C364,'Policy Characteristics'!$C:$C,0)))</f>
        <v>subsidy-for-electricity-production.html</v>
      </c>
    </row>
    <row r="365" spans="1:18" x14ac:dyDescent="0.25">
      <c r="A365" s="340" t="str">
        <f>IF(ISBLANK(INDEX('Policy Characteristics'!A:A,MATCH($C365,'Policy Characteristics'!$C:$C,0))),"",INDEX('Policy Characteristics'!A:A,MATCH($C365,'Policy Characteristics'!$C:$C,0)))</f>
        <v>Electricity Supply</v>
      </c>
      <c r="B365" s="340" t="str">
        <f>IF(ISBLANK(INDEX('Policy Characteristics'!B:B,MATCH($C365,'Policy Characteristics'!$C:$C,0))),"",INDEX('Policy Characteristics'!B:B,MATCH($C365,'Policy Characteristics'!$C:$C,0)))</f>
        <v>Subsidy for Electricity Production</v>
      </c>
      <c r="C365" s="345" t="s">
        <v>136</v>
      </c>
      <c r="D365" s="272" t="s">
        <v>2473</v>
      </c>
      <c r="E365" s="271" t="s">
        <v>269</v>
      </c>
      <c r="F365" s="271" t="s">
        <v>459</v>
      </c>
      <c r="G365" s="520" t="s">
        <v>321</v>
      </c>
      <c r="H365" s="282">
        <v>1589</v>
      </c>
      <c r="I365" s="271" t="s">
        <v>45</v>
      </c>
      <c r="J365" s="342" t="str">
        <f>IF(ISBLANK(INDEX('Policy Characteristics'!D:D,MATCH($C365,'Policy Characteristics'!$C:$C,0))),"",INDEX('Policy Characteristics'!D:D,MATCH($C365,'Policy Characteristics'!$C:$C,0)))</f>
        <v>Subsidy for Electricity Production</v>
      </c>
      <c r="K365" s="340" t="str">
        <f>IF(ISBLANK(INDEX('Policy Characteristics'!E:E,MATCH($C365,'Policy Characteristics'!$C:$C,0))),"",INDEX('Policy Characteristics'!E:E,MATCH($C365,'Policy Characteristics'!$C:$C,0)))</f>
        <v>elec generation subsidy</v>
      </c>
      <c r="L365" s="340">
        <f>IF(ISBLANK(INDEX('Policy Characteristics'!F:F,MATCH($C365,'Policy Characteristics'!$C:$C,0))),"",INDEX('Policy Characteristics'!F:F,MATCH($C365,'Policy Characteristics'!$C:$C,0)))</f>
        <v>0</v>
      </c>
      <c r="M365" s="340">
        <f>IF(ISBLANK(INDEX('Policy Characteristics'!G:G,MATCH($C365,'Policy Characteristics'!$C:$C,0))),"",INDEX('Policy Characteristics'!G:G,MATCH($C365,'Policy Characteristics'!$C:$C,0)))</f>
        <v>60</v>
      </c>
      <c r="N365" s="458">
        <f>IF(ISBLANK(INDEX('Policy Characteristics'!H:H,MATCH($C365,'Policy Characteristics'!$C:$C,0))),"",INDEX('Policy Characteristics'!H:H,MATCH($C365,'Policy Characteristics'!$C:$C,0)))</f>
        <v>1</v>
      </c>
      <c r="O365" s="340" t="str">
        <f>IF(ISBLANK(INDEX('Policy Characteristics'!I:I,MATCH($C365,'Policy Characteristics'!$C:$C,0))),"",INDEX('Policy Characteristics'!I:I,MATCH($C365,'Policy Characteristics'!$C:$C,0)))</f>
        <v>$/MWh</v>
      </c>
      <c r="P365" s="340"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5" s="340" t="str">
        <f>IF(ISBLANK(INDEX('Policy Characteristics'!K:K,MATCH($C365,'Policy Characteristics'!$C:$C,0))),"",INDEX('Policy Characteristics'!K:K,MATCH($C365,'Policy Characteristics'!$C:$C,0)))</f>
        <v>electricity-sector-main.html#subsidies</v>
      </c>
      <c r="R365" s="340" t="str">
        <f>IF(ISBLANK(INDEX('Policy Characteristics'!L:L,MATCH($C365,'Policy Characteristics'!$C:$C,0))),"",INDEX('Policy Characteristics'!L:L,MATCH($C365,'Policy Characteristics'!$C:$C,0)))</f>
        <v>subsidy-for-electricity-production.html</v>
      </c>
    </row>
    <row r="366" spans="1:18" x14ac:dyDescent="0.25">
      <c r="A366" s="340" t="str">
        <f>IF(ISBLANK(INDEX('Policy Characteristics'!A:A,MATCH($C366,'Policy Characteristics'!$C:$C,0))),"",INDEX('Policy Characteristics'!A:A,MATCH($C366,'Policy Characteristics'!$C:$C,0)))</f>
        <v>Electricity Supply</v>
      </c>
      <c r="B366" s="340" t="str">
        <f>IF(ISBLANK(INDEX('Policy Characteristics'!B:B,MATCH($C366,'Policy Characteristics'!$C:$C,0))),"",INDEX('Policy Characteristics'!B:B,MATCH($C366,'Policy Characteristics'!$C:$C,0)))</f>
        <v>Subsidy for Electricity Production</v>
      </c>
      <c r="C366" s="345" t="s">
        <v>136</v>
      </c>
      <c r="D366" s="272" t="s">
        <v>2473</v>
      </c>
      <c r="E366" s="271" t="s">
        <v>270</v>
      </c>
      <c r="F366" s="271" t="s">
        <v>459</v>
      </c>
      <c r="G366" s="520"/>
      <c r="H366" s="282">
        <v>1590</v>
      </c>
      <c r="I366" s="272" t="s">
        <v>46</v>
      </c>
      <c r="J366" s="342" t="str">
        <f>IF(ISBLANK(INDEX('Policy Characteristics'!D:D,MATCH($C366,'Policy Characteristics'!$C:$C,0))),"",INDEX('Policy Characteristics'!D:D,MATCH($C366,'Policy Characteristics'!$C:$C,0)))</f>
        <v>Subsidy for Electricity Production</v>
      </c>
      <c r="K366" s="340" t="str">
        <f>IF(ISBLANK(INDEX('Policy Characteristics'!E:E,MATCH($C366,'Policy Characteristics'!$C:$C,0))),"",INDEX('Policy Characteristics'!E:E,MATCH($C366,'Policy Characteristics'!$C:$C,0)))</f>
        <v>elec generation subsidy</v>
      </c>
      <c r="L366" s="340">
        <f>IF(ISBLANK(INDEX('Policy Characteristics'!F:F,MATCH($C366,'Policy Characteristics'!$C:$C,0))),"",INDEX('Policy Characteristics'!F:F,MATCH($C366,'Policy Characteristics'!$C:$C,0)))</f>
        <v>0</v>
      </c>
      <c r="M366" s="340">
        <f>IF(ISBLANK(INDEX('Policy Characteristics'!G:G,MATCH($C366,'Policy Characteristics'!$C:$C,0))),"",INDEX('Policy Characteristics'!G:G,MATCH($C366,'Policy Characteristics'!$C:$C,0)))</f>
        <v>60</v>
      </c>
      <c r="N366" s="458">
        <f>IF(ISBLANK(INDEX('Policy Characteristics'!H:H,MATCH($C366,'Policy Characteristics'!$C:$C,0))),"",INDEX('Policy Characteristics'!H:H,MATCH($C366,'Policy Characteristics'!$C:$C,0)))</f>
        <v>1</v>
      </c>
      <c r="O366" s="340" t="str">
        <f>IF(ISBLANK(INDEX('Policy Characteristics'!I:I,MATCH($C366,'Policy Characteristics'!$C:$C,0))),"",INDEX('Policy Characteristics'!I:I,MATCH($C366,'Policy Characteristics'!$C:$C,0)))</f>
        <v>$/MWh</v>
      </c>
      <c r="P366" s="340"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6" s="340" t="str">
        <f>IF(ISBLANK(INDEX('Policy Characteristics'!K:K,MATCH($C366,'Policy Characteristics'!$C:$C,0))),"",INDEX('Policy Characteristics'!K:K,MATCH($C366,'Policy Characteristics'!$C:$C,0)))</f>
        <v>electricity-sector-main.html#subsidies</v>
      </c>
      <c r="R366" s="340" t="str">
        <f>IF(ISBLANK(INDEX('Policy Characteristics'!L:L,MATCH($C366,'Policy Characteristics'!$C:$C,0))),"",INDEX('Policy Characteristics'!L:L,MATCH($C366,'Policy Characteristics'!$C:$C,0)))</f>
        <v>subsidy-for-electricity-production.html</v>
      </c>
    </row>
    <row r="367" spans="1:18" x14ac:dyDescent="0.25">
      <c r="A367" s="340" t="str">
        <f>IF(ISBLANK(INDEX('Policy Characteristics'!A:A,MATCH($C367,'Policy Characteristics'!$C:$C,0))),"",INDEX('Policy Characteristics'!A:A,MATCH($C367,'Policy Characteristics'!$C:$C,0)))</f>
        <v>Electricity Supply</v>
      </c>
      <c r="B367" s="340" t="str">
        <f>IF(ISBLANK(INDEX('Policy Characteristics'!B:B,MATCH($C367,'Policy Characteristics'!$C:$C,0))),"",INDEX('Policy Characteristics'!B:B,MATCH($C367,'Policy Characteristics'!$C:$C,0)))</f>
        <v>Subsidy for Electricity Production</v>
      </c>
      <c r="C367" s="345" t="s">
        <v>136</v>
      </c>
      <c r="D367" s="272" t="s">
        <v>2473</v>
      </c>
      <c r="E367" s="271" t="s">
        <v>271</v>
      </c>
      <c r="F367" s="271" t="s">
        <v>459</v>
      </c>
      <c r="G367" s="520" t="s">
        <v>332</v>
      </c>
      <c r="H367" s="282">
        <v>1591</v>
      </c>
      <c r="I367" s="271" t="s">
        <v>45</v>
      </c>
      <c r="J367" s="342" t="str">
        <f>IF(ISBLANK(INDEX('Policy Characteristics'!D:D,MATCH($C367,'Policy Characteristics'!$C:$C,0))),"",INDEX('Policy Characteristics'!D:D,MATCH($C367,'Policy Characteristics'!$C:$C,0)))</f>
        <v>Subsidy for Electricity Production</v>
      </c>
      <c r="K367" s="340" t="str">
        <f>IF(ISBLANK(INDEX('Policy Characteristics'!E:E,MATCH($C367,'Policy Characteristics'!$C:$C,0))),"",INDEX('Policy Characteristics'!E:E,MATCH($C367,'Policy Characteristics'!$C:$C,0)))</f>
        <v>elec generation subsidy</v>
      </c>
      <c r="L367" s="340">
        <f>IF(ISBLANK(INDEX('Policy Characteristics'!F:F,MATCH($C367,'Policy Characteristics'!$C:$C,0))),"",INDEX('Policy Characteristics'!F:F,MATCH($C367,'Policy Characteristics'!$C:$C,0)))</f>
        <v>0</v>
      </c>
      <c r="M367" s="340">
        <f>IF(ISBLANK(INDEX('Policy Characteristics'!G:G,MATCH($C367,'Policy Characteristics'!$C:$C,0))),"",INDEX('Policy Characteristics'!G:G,MATCH($C367,'Policy Characteristics'!$C:$C,0)))</f>
        <v>60</v>
      </c>
      <c r="N367" s="458">
        <f>IF(ISBLANK(INDEX('Policy Characteristics'!H:H,MATCH($C367,'Policy Characteristics'!$C:$C,0))),"",INDEX('Policy Characteristics'!H:H,MATCH($C367,'Policy Characteristics'!$C:$C,0)))</f>
        <v>1</v>
      </c>
      <c r="O367" s="340" t="str">
        <f>IF(ISBLANK(INDEX('Policy Characteristics'!I:I,MATCH($C367,'Policy Characteristics'!$C:$C,0))),"",INDEX('Policy Characteristics'!I:I,MATCH($C367,'Policy Characteristics'!$C:$C,0)))</f>
        <v>$/MWh</v>
      </c>
      <c r="P367" s="340"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7" s="340" t="str">
        <f>IF(ISBLANK(INDEX('Policy Characteristics'!K:K,MATCH($C367,'Policy Characteristics'!$C:$C,0))),"",INDEX('Policy Characteristics'!K:K,MATCH($C367,'Policy Characteristics'!$C:$C,0)))</f>
        <v>electricity-sector-main.html#subsidies</v>
      </c>
      <c r="R367" s="340" t="str">
        <f>IF(ISBLANK(INDEX('Policy Characteristics'!L:L,MATCH($C367,'Policy Characteristics'!$C:$C,0))),"",INDEX('Policy Characteristics'!L:L,MATCH($C367,'Policy Characteristics'!$C:$C,0)))</f>
        <v>subsidy-for-electricity-production.html</v>
      </c>
    </row>
    <row r="368" spans="1:18" x14ac:dyDescent="0.25">
      <c r="A368" s="340" t="str">
        <f>IF(ISBLANK(INDEX('Policy Characteristics'!A:A,MATCH($C368,'Policy Characteristics'!$C:$C,0))),"",INDEX('Policy Characteristics'!A:A,MATCH($C368,'Policy Characteristics'!$C:$C,0)))</f>
        <v>Electricity Supply</v>
      </c>
      <c r="B368" s="340" t="str">
        <f>IF(ISBLANK(INDEX('Policy Characteristics'!B:B,MATCH($C368,'Policy Characteristics'!$C:$C,0))),"",INDEX('Policy Characteristics'!B:B,MATCH($C368,'Policy Characteristics'!$C:$C,0)))</f>
        <v>Subsidy for Electricity Production</v>
      </c>
      <c r="C368" s="345" t="s">
        <v>136</v>
      </c>
      <c r="D368" s="272" t="s">
        <v>328</v>
      </c>
      <c r="E368" s="271" t="s">
        <v>269</v>
      </c>
      <c r="F368" s="271" t="s">
        <v>330</v>
      </c>
      <c r="G368" s="520" t="s">
        <v>321</v>
      </c>
      <c r="H368" s="282">
        <v>1592</v>
      </c>
      <c r="I368" s="272" t="s">
        <v>46</v>
      </c>
      <c r="J368" s="342" t="str">
        <f>IF(ISBLANK(INDEX('Policy Characteristics'!D:D,MATCH($C368,'Policy Characteristics'!$C:$C,0))),"",INDEX('Policy Characteristics'!D:D,MATCH($C368,'Policy Characteristics'!$C:$C,0)))</f>
        <v>Subsidy for Electricity Production</v>
      </c>
      <c r="K368" s="340" t="str">
        <f>IF(ISBLANK(INDEX('Policy Characteristics'!E:E,MATCH($C368,'Policy Characteristics'!$C:$C,0))),"",INDEX('Policy Characteristics'!E:E,MATCH($C368,'Policy Characteristics'!$C:$C,0)))</f>
        <v>elec generation subsidy</v>
      </c>
      <c r="L368" s="340">
        <f>IF(ISBLANK(INDEX('Policy Characteristics'!F:F,MATCH($C368,'Policy Characteristics'!$C:$C,0))),"",INDEX('Policy Characteristics'!F:F,MATCH($C368,'Policy Characteristics'!$C:$C,0)))</f>
        <v>0</v>
      </c>
      <c r="M368" s="340">
        <f>IF(ISBLANK(INDEX('Policy Characteristics'!G:G,MATCH($C368,'Policy Characteristics'!$C:$C,0))),"",INDEX('Policy Characteristics'!G:G,MATCH($C368,'Policy Characteristics'!$C:$C,0)))</f>
        <v>60</v>
      </c>
      <c r="N368" s="458">
        <f>IF(ISBLANK(INDEX('Policy Characteristics'!H:H,MATCH($C368,'Policy Characteristics'!$C:$C,0))),"",INDEX('Policy Characteristics'!H:H,MATCH($C368,'Policy Characteristics'!$C:$C,0)))</f>
        <v>1</v>
      </c>
      <c r="O368" s="340" t="str">
        <f>IF(ISBLANK(INDEX('Policy Characteristics'!I:I,MATCH($C368,'Policy Characteristics'!$C:$C,0))),"",INDEX('Policy Characteristics'!I:I,MATCH($C368,'Policy Characteristics'!$C:$C,0)))</f>
        <v>$/MWh</v>
      </c>
      <c r="P368" s="340"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8" s="340" t="str">
        <f>IF(ISBLANK(INDEX('Policy Characteristics'!K:K,MATCH($C368,'Policy Characteristics'!$C:$C,0))),"",INDEX('Policy Characteristics'!K:K,MATCH($C368,'Policy Characteristics'!$C:$C,0)))</f>
        <v>electricity-sector-main.html#subsidies</v>
      </c>
      <c r="R368" s="340" t="str">
        <f>IF(ISBLANK(INDEX('Policy Characteristics'!L:L,MATCH($C368,'Policy Characteristics'!$C:$C,0))),"",INDEX('Policy Characteristics'!L:L,MATCH($C368,'Policy Characteristics'!$C:$C,0)))</f>
        <v>subsidy-for-electricity-production.html</v>
      </c>
    </row>
    <row r="369" spans="1:18" x14ac:dyDescent="0.25">
      <c r="A369" s="340" t="str">
        <f>IF(ISBLANK(INDEX('Policy Characteristics'!A:A,MATCH($C369,'Policy Characteristics'!$C:$C,0))),"",INDEX('Policy Characteristics'!A:A,MATCH($C369,'Policy Characteristics'!$C:$C,0)))</f>
        <v>Electricity Supply</v>
      </c>
      <c r="B369" s="340" t="str">
        <f>IF(ISBLANK(INDEX('Policy Characteristics'!B:B,MATCH($C369,'Policy Characteristics'!$C:$C,0))),"",INDEX('Policy Characteristics'!B:B,MATCH($C369,'Policy Characteristics'!$C:$C,0)))</f>
        <v>Subsidy for Electricity Production</v>
      </c>
      <c r="C369" s="345" t="s">
        <v>136</v>
      </c>
      <c r="D369" s="272" t="s">
        <v>328</v>
      </c>
      <c r="E369" s="271" t="s">
        <v>270</v>
      </c>
      <c r="F369" s="271" t="s">
        <v>330</v>
      </c>
      <c r="G369" s="520"/>
      <c r="H369" s="282">
        <v>1593</v>
      </c>
      <c r="I369" s="272" t="s">
        <v>46</v>
      </c>
      <c r="J369" s="342" t="str">
        <f>IF(ISBLANK(INDEX('Policy Characteristics'!D:D,MATCH($C369,'Policy Characteristics'!$C:$C,0))),"",INDEX('Policy Characteristics'!D:D,MATCH($C369,'Policy Characteristics'!$C:$C,0)))</f>
        <v>Subsidy for Electricity Production</v>
      </c>
      <c r="K369" s="340" t="str">
        <f>IF(ISBLANK(INDEX('Policy Characteristics'!E:E,MATCH($C369,'Policy Characteristics'!$C:$C,0))),"",INDEX('Policy Characteristics'!E:E,MATCH($C369,'Policy Characteristics'!$C:$C,0)))</f>
        <v>elec generation subsidy</v>
      </c>
      <c r="L369" s="340">
        <f>IF(ISBLANK(INDEX('Policy Characteristics'!F:F,MATCH($C369,'Policy Characteristics'!$C:$C,0))),"",INDEX('Policy Characteristics'!F:F,MATCH($C369,'Policy Characteristics'!$C:$C,0)))</f>
        <v>0</v>
      </c>
      <c r="M369" s="340">
        <f>IF(ISBLANK(INDEX('Policy Characteristics'!G:G,MATCH($C369,'Policy Characteristics'!$C:$C,0))),"",INDEX('Policy Characteristics'!G:G,MATCH($C369,'Policy Characteristics'!$C:$C,0)))</f>
        <v>60</v>
      </c>
      <c r="N369" s="458">
        <f>IF(ISBLANK(INDEX('Policy Characteristics'!H:H,MATCH($C369,'Policy Characteristics'!$C:$C,0))),"",INDEX('Policy Characteristics'!H:H,MATCH($C369,'Policy Characteristics'!$C:$C,0)))</f>
        <v>1</v>
      </c>
      <c r="O369" s="340" t="str">
        <f>IF(ISBLANK(INDEX('Policy Characteristics'!I:I,MATCH($C369,'Policy Characteristics'!$C:$C,0))),"",INDEX('Policy Characteristics'!I:I,MATCH($C369,'Policy Characteristics'!$C:$C,0)))</f>
        <v>$/MWh</v>
      </c>
      <c r="P369" s="340"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9" s="340" t="str">
        <f>IF(ISBLANK(INDEX('Policy Characteristics'!K:K,MATCH($C369,'Policy Characteristics'!$C:$C,0))),"",INDEX('Policy Characteristics'!K:K,MATCH($C369,'Policy Characteristics'!$C:$C,0)))</f>
        <v>electricity-sector-main.html#subsidies</v>
      </c>
      <c r="R369" s="340" t="str">
        <f>IF(ISBLANK(INDEX('Policy Characteristics'!L:L,MATCH($C369,'Policy Characteristics'!$C:$C,0))),"",INDEX('Policy Characteristics'!L:L,MATCH($C369,'Policy Characteristics'!$C:$C,0)))</f>
        <v>subsidy-for-electricity-production.html</v>
      </c>
    </row>
    <row r="370" spans="1:18" x14ac:dyDescent="0.25">
      <c r="A370" s="340" t="str">
        <f>IF(ISBLANK(INDEX('Policy Characteristics'!A:A,MATCH($C370,'Policy Characteristics'!$C:$C,0))),"",INDEX('Policy Characteristics'!A:A,MATCH($C370,'Policy Characteristics'!$C:$C,0)))</f>
        <v>Electricity Supply</v>
      </c>
      <c r="B370" s="340" t="str">
        <f>IF(ISBLANK(INDEX('Policy Characteristics'!B:B,MATCH($C370,'Policy Characteristics'!$C:$C,0))),"",INDEX('Policy Characteristics'!B:B,MATCH($C370,'Policy Characteristics'!$C:$C,0)))</f>
        <v>Subsidy for Electricity Production</v>
      </c>
      <c r="C370" s="345" t="s">
        <v>136</v>
      </c>
      <c r="D370" s="272" t="s">
        <v>328</v>
      </c>
      <c r="E370" s="271" t="s">
        <v>271</v>
      </c>
      <c r="F370" s="271" t="s">
        <v>330</v>
      </c>
      <c r="G370" s="520" t="s">
        <v>332</v>
      </c>
      <c r="H370" s="282">
        <v>1594</v>
      </c>
      <c r="I370" s="272" t="s">
        <v>46</v>
      </c>
      <c r="J370" s="342" t="str">
        <f>IF(ISBLANK(INDEX('Policy Characteristics'!D:D,MATCH($C370,'Policy Characteristics'!$C:$C,0))),"",INDEX('Policy Characteristics'!D:D,MATCH($C370,'Policy Characteristics'!$C:$C,0)))</f>
        <v>Subsidy for Electricity Production</v>
      </c>
      <c r="K370" s="340" t="str">
        <f>IF(ISBLANK(INDEX('Policy Characteristics'!E:E,MATCH($C370,'Policy Characteristics'!$C:$C,0))),"",INDEX('Policy Characteristics'!E:E,MATCH($C370,'Policy Characteristics'!$C:$C,0)))</f>
        <v>elec generation subsidy</v>
      </c>
      <c r="L370" s="340">
        <f>IF(ISBLANK(INDEX('Policy Characteristics'!F:F,MATCH($C370,'Policy Characteristics'!$C:$C,0))),"",INDEX('Policy Characteristics'!F:F,MATCH($C370,'Policy Characteristics'!$C:$C,0)))</f>
        <v>0</v>
      </c>
      <c r="M370" s="340">
        <f>IF(ISBLANK(INDEX('Policy Characteristics'!G:G,MATCH($C370,'Policy Characteristics'!$C:$C,0))),"",INDEX('Policy Characteristics'!G:G,MATCH($C370,'Policy Characteristics'!$C:$C,0)))</f>
        <v>60</v>
      </c>
      <c r="N370" s="458">
        <f>IF(ISBLANK(INDEX('Policy Characteristics'!H:H,MATCH($C370,'Policy Characteristics'!$C:$C,0))),"",INDEX('Policy Characteristics'!H:H,MATCH($C370,'Policy Characteristics'!$C:$C,0)))</f>
        <v>1</v>
      </c>
      <c r="O370" s="340" t="str">
        <f>IF(ISBLANK(INDEX('Policy Characteristics'!I:I,MATCH($C370,'Policy Characteristics'!$C:$C,0))),"",INDEX('Policy Characteristics'!I:I,MATCH($C370,'Policy Characteristics'!$C:$C,0)))</f>
        <v>$/MWh</v>
      </c>
      <c r="P370" s="340"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0" s="340" t="str">
        <f>IF(ISBLANK(INDEX('Policy Characteristics'!K:K,MATCH($C370,'Policy Characteristics'!$C:$C,0))),"",INDEX('Policy Characteristics'!K:K,MATCH($C370,'Policy Characteristics'!$C:$C,0)))</f>
        <v>electricity-sector-main.html#subsidies</v>
      </c>
      <c r="R370" s="340" t="str">
        <f>IF(ISBLANK(INDEX('Policy Characteristics'!L:L,MATCH($C370,'Policy Characteristics'!$C:$C,0))),"",INDEX('Policy Characteristics'!L:L,MATCH($C370,'Policy Characteristics'!$C:$C,0)))</f>
        <v>subsidy-for-electricity-production.html</v>
      </c>
    </row>
    <row r="371" spans="1:18" x14ac:dyDescent="0.25">
      <c r="A371" s="340" t="str">
        <f>IF(ISBLANK(INDEX('Policy Characteristics'!A:A,MATCH($C371,'Policy Characteristics'!$C:$C,0))),"",INDEX('Policy Characteristics'!A:A,MATCH($C371,'Policy Characteristics'!$C:$C,0)))</f>
        <v>Electricity Supply</v>
      </c>
      <c r="B371" s="340" t="str">
        <f>IF(ISBLANK(INDEX('Policy Characteristics'!B:B,MATCH($C371,'Policy Characteristics'!$C:$C,0))),"",INDEX('Policy Characteristics'!B:B,MATCH($C371,'Policy Characteristics'!$C:$C,0)))</f>
        <v>Subsidy for Electricity Production</v>
      </c>
      <c r="C371" s="345" t="s">
        <v>136</v>
      </c>
      <c r="D371" s="272" t="s">
        <v>329</v>
      </c>
      <c r="E371" s="271" t="s">
        <v>269</v>
      </c>
      <c r="F371" s="271" t="s">
        <v>331</v>
      </c>
      <c r="G371" s="520" t="s">
        <v>321</v>
      </c>
      <c r="H371" s="282">
        <v>1595</v>
      </c>
      <c r="I371" s="272" t="s">
        <v>46</v>
      </c>
      <c r="J371" s="342" t="str">
        <f>IF(ISBLANK(INDEX('Policy Characteristics'!D:D,MATCH($C371,'Policy Characteristics'!$C:$C,0))),"",INDEX('Policy Characteristics'!D:D,MATCH($C371,'Policy Characteristics'!$C:$C,0)))</f>
        <v>Subsidy for Electricity Production</v>
      </c>
      <c r="K371" s="340" t="str">
        <f>IF(ISBLANK(INDEX('Policy Characteristics'!E:E,MATCH($C371,'Policy Characteristics'!$C:$C,0))),"",INDEX('Policy Characteristics'!E:E,MATCH($C371,'Policy Characteristics'!$C:$C,0)))</f>
        <v>elec generation subsidy</v>
      </c>
      <c r="L371" s="340">
        <f>IF(ISBLANK(INDEX('Policy Characteristics'!F:F,MATCH($C371,'Policy Characteristics'!$C:$C,0))),"",INDEX('Policy Characteristics'!F:F,MATCH($C371,'Policy Characteristics'!$C:$C,0)))</f>
        <v>0</v>
      </c>
      <c r="M371" s="340">
        <f>IF(ISBLANK(INDEX('Policy Characteristics'!G:G,MATCH($C371,'Policy Characteristics'!$C:$C,0))),"",INDEX('Policy Characteristics'!G:G,MATCH($C371,'Policy Characteristics'!$C:$C,0)))</f>
        <v>60</v>
      </c>
      <c r="N371" s="458">
        <f>IF(ISBLANK(INDEX('Policy Characteristics'!H:H,MATCH($C371,'Policy Characteristics'!$C:$C,0))),"",INDEX('Policy Characteristics'!H:H,MATCH($C371,'Policy Characteristics'!$C:$C,0)))</f>
        <v>1</v>
      </c>
      <c r="O371" s="340" t="str">
        <f>IF(ISBLANK(INDEX('Policy Characteristics'!I:I,MATCH($C371,'Policy Characteristics'!$C:$C,0))),"",INDEX('Policy Characteristics'!I:I,MATCH($C371,'Policy Characteristics'!$C:$C,0)))</f>
        <v>$/MWh</v>
      </c>
      <c r="P371" s="340"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1" s="340" t="str">
        <f>IF(ISBLANK(INDEX('Policy Characteristics'!K:K,MATCH($C371,'Policy Characteristics'!$C:$C,0))),"",INDEX('Policy Characteristics'!K:K,MATCH($C371,'Policy Characteristics'!$C:$C,0)))</f>
        <v>electricity-sector-main.html#subsidies</v>
      </c>
      <c r="R371" s="340" t="str">
        <f>IF(ISBLANK(INDEX('Policy Characteristics'!L:L,MATCH($C371,'Policy Characteristics'!$C:$C,0))),"",INDEX('Policy Characteristics'!L:L,MATCH($C371,'Policy Characteristics'!$C:$C,0)))</f>
        <v>subsidy-for-electricity-production.html</v>
      </c>
    </row>
    <row r="372" spans="1:18" x14ac:dyDescent="0.25">
      <c r="A372" s="340" t="str">
        <f>IF(ISBLANK(INDEX('Policy Characteristics'!A:A,MATCH($C372,'Policy Characteristics'!$C:$C,0))),"",INDEX('Policy Characteristics'!A:A,MATCH($C372,'Policy Characteristics'!$C:$C,0)))</f>
        <v>Electricity Supply</v>
      </c>
      <c r="B372" s="340" t="str">
        <f>IF(ISBLANK(INDEX('Policy Characteristics'!B:B,MATCH($C372,'Policy Characteristics'!$C:$C,0))),"",INDEX('Policy Characteristics'!B:B,MATCH($C372,'Policy Characteristics'!$C:$C,0)))</f>
        <v>Subsidy for Electricity Production</v>
      </c>
      <c r="C372" s="345" t="s">
        <v>136</v>
      </c>
      <c r="D372" s="272" t="s">
        <v>329</v>
      </c>
      <c r="E372" s="271" t="s">
        <v>270</v>
      </c>
      <c r="F372" s="271" t="s">
        <v>331</v>
      </c>
      <c r="G372" s="520"/>
      <c r="H372" s="282">
        <v>1596</v>
      </c>
      <c r="I372" s="272" t="s">
        <v>46</v>
      </c>
      <c r="J372" s="342" t="str">
        <f>IF(ISBLANK(INDEX('Policy Characteristics'!D:D,MATCH($C372,'Policy Characteristics'!$C:$C,0))),"",INDEX('Policy Characteristics'!D:D,MATCH($C372,'Policy Characteristics'!$C:$C,0)))</f>
        <v>Subsidy for Electricity Production</v>
      </c>
      <c r="K372" s="340" t="str">
        <f>IF(ISBLANK(INDEX('Policy Characteristics'!E:E,MATCH($C372,'Policy Characteristics'!$C:$C,0))),"",INDEX('Policy Characteristics'!E:E,MATCH($C372,'Policy Characteristics'!$C:$C,0)))</f>
        <v>elec generation subsidy</v>
      </c>
      <c r="L372" s="340">
        <f>IF(ISBLANK(INDEX('Policy Characteristics'!F:F,MATCH($C372,'Policy Characteristics'!$C:$C,0))),"",INDEX('Policy Characteristics'!F:F,MATCH($C372,'Policy Characteristics'!$C:$C,0)))</f>
        <v>0</v>
      </c>
      <c r="M372" s="340">
        <f>IF(ISBLANK(INDEX('Policy Characteristics'!G:G,MATCH($C372,'Policy Characteristics'!$C:$C,0))),"",INDEX('Policy Characteristics'!G:G,MATCH($C372,'Policy Characteristics'!$C:$C,0)))</f>
        <v>60</v>
      </c>
      <c r="N372" s="458">
        <f>IF(ISBLANK(INDEX('Policy Characteristics'!H:H,MATCH($C372,'Policy Characteristics'!$C:$C,0))),"",INDEX('Policy Characteristics'!H:H,MATCH($C372,'Policy Characteristics'!$C:$C,0)))</f>
        <v>1</v>
      </c>
      <c r="O372" s="340" t="str">
        <f>IF(ISBLANK(INDEX('Policy Characteristics'!I:I,MATCH($C372,'Policy Characteristics'!$C:$C,0))),"",INDEX('Policy Characteristics'!I:I,MATCH($C372,'Policy Characteristics'!$C:$C,0)))</f>
        <v>$/MWh</v>
      </c>
      <c r="P372" s="340"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2" s="340" t="str">
        <f>IF(ISBLANK(INDEX('Policy Characteristics'!K:K,MATCH($C372,'Policy Characteristics'!$C:$C,0))),"",INDEX('Policy Characteristics'!K:K,MATCH($C372,'Policy Characteristics'!$C:$C,0)))</f>
        <v>electricity-sector-main.html#subsidies</v>
      </c>
      <c r="R372" s="340" t="str">
        <f>IF(ISBLANK(INDEX('Policy Characteristics'!L:L,MATCH($C372,'Policy Characteristics'!$C:$C,0))),"",INDEX('Policy Characteristics'!L:L,MATCH($C372,'Policy Characteristics'!$C:$C,0)))</f>
        <v>subsidy-for-electricity-production.html</v>
      </c>
    </row>
    <row r="373" spans="1:18" x14ac:dyDescent="0.25">
      <c r="A373" s="340" t="str">
        <f>IF(ISBLANK(INDEX('Policy Characteristics'!A:A,MATCH($C373,'Policy Characteristics'!$C:$C,0))),"",INDEX('Policy Characteristics'!A:A,MATCH($C373,'Policy Characteristics'!$C:$C,0)))</f>
        <v>Electricity Supply</v>
      </c>
      <c r="B373" s="340" t="str">
        <f>IF(ISBLANK(INDEX('Policy Characteristics'!B:B,MATCH($C373,'Policy Characteristics'!$C:$C,0))),"",INDEX('Policy Characteristics'!B:B,MATCH($C373,'Policy Characteristics'!$C:$C,0)))</f>
        <v>Subsidy for Electricity Production</v>
      </c>
      <c r="C373" s="345" t="s">
        <v>136</v>
      </c>
      <c r="D373" s="272" t="s">
        <v>329</v>
      </c>
      <c r="E373" s="271" t="s">
        <v>271</v>
      </c>
      <c r="F373" s="271" t="s">
        <v>331</v>
      </c>
      <c r="G373" s="520" t="s">
        <v>332</v>
      </c>
      <c r="H373" s="282">
        <v>1597</v>
      </c>
      <c r="I373" s="272" t="s">
        <v>46</v>
      </c>
      <c r="J373" s="342" t="str">
        <f>IF(ISBLANK(INDEX('Policy Characteristics'!D:D,MATCH($C373,'Policy Characteristics'!$C:$C,0))),"",INDEX('Policy Characteristics'!D:D,MATCH($C373,'Policy Characteristics'!$C:$C,0)))</f>
        <v>Subsidy for Electricity Production</v>
      </c>
      <c r="K373" s="340" t="str">
        <f>IF(ISBLANK(INDEX('Policy Characteristics'!E:E,MATCH($C373,'Policy Characteristics'!$C:$C,0))),"",INDEX('Policy Characteristics'!E:E,MATCH($C373,'Policy Characteristics'!$C:$C,0)))</f>
        <v>elec generation subsidy</v>
      </c>
      <c r="L373" s="340">
        <f>IF(ISBLANK(INDEX('Policy Characteristics'!F:F,MATCH($C373,'Policy Characteristics'!$C:$C,0))),"",INDEX('Policy Characteristics'!F:F,MATCH($C373,'Policy Characteristics'!$C:$C,0)))</f>
        <v>0</v>
      </c>
      <c r="M373" s="340">
        <f>IF(ISBLANK(INDEX('Policy Characteristics'!G:G,MATCH($C373,'Policy Characteristics'!$C:$C,0))),"",INDEX('Policy Characteristics'!G:G,MATCH($C373,'Policy Characteristics'!$C:$C,0)))</f>
        <v>60</v>
      </c>
      <c r="N373" s="458">
        <f>IF(ISBLANK(INDEX('Policy Characteristics'!H:H,MATCH($C373,'Policy Characteristics'!$C:$C,0))),"",INDEX('Policy Characteristics'!H:H,MATCH($C373,'Policy Characteristics'!$C:$C,0)))</f>
        <v>1</v>
      </c>
      <c r="O373" s="340" t="str">
        <f>IF(ISBLANK(INDEX('Policy Characteristics'!I:I,MATCH($C373,'Policy Characteristics'!$C:$C,0))),"",INDEX('Policy Characteristics'!I:I,MATCH($C373,'Policy Characteristics'!$C:$C,0)))</f>
        <v>$/MWh</v>
      </c>
      <c r="P373" s="340"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3" s="340" t="str">
        <f>IF(ISBLANK(INDEX('Policy Characteristics'!K:K,MATCH($C373,'Policy Characteristics'!$C:$C,0))),"",INDEX('Policy Characteristics'!K:K,MATCH($C373,'Policy Characteristics'!$C:$C,0)))</f>
        <v>electricity-sector-main.html#subsidies</v>
      </c>
      <c r="R373" s="340" t="str">
        <f>IF(ISBLANK(INDEX('Policy Characteristics'!L:L,MATCH($C373,'Policy Characteristics'!$C:$C,0))),"",INDEX('Policy Characteristics'!L:L,MATCH($C373,'Policy Characteristics'!$C:$C,0)))</f>
        <v>subsidy-for-electricity-production.html</v>
      </c>
    </row>
    <row r="374" spans="1:18" x14ac:dyDescent="0.25">
      <c r="A374" s="340" t="str">
        <f>IF(ISBLANK(INDEX('Policy Characteristics'!A:A,MATCH($C374,'Policy Characteristics'!$C:$C,0))),"",INDEX('Policy Characteristics'!A:A,MATCH($C374,'Policy Characteristics'!$C:$C,0)))</f>
        <v>Electricity Supply</v>
      </c>
      <c r="B374" s="340" t="str">
        <f>IF(ISBLANK(INDEX('Policy Characteristics'!B:B,MATCH($C374,'Policy Characteristics'!$C:$C,0))),"",INDEX('Policy Characteristics'!B:B,MATCH($C374,'Policy Characteristics'!$C:$C,0)))</f>
        <v>Subsidy for Electricity Production</v>
      </c>
      <c r="C374" s="345" t="s">
        <v>136</v>
      </c>
      <c r="D374" s="272" t="s">
        <v>467</v>
      </c>
      <c r="E374" s="271" t="s">
        <v>269</v>
      </c>
      <c r="F374" s="271" t="s">
        <v>466</v>
      </c>
      <c r="G374" s="520" t="s">
        <v>321</v>
      </c>
      <c r="H374" s="282">
        <v>701</v>
      </c>
      <c r="I374" s="272" t="s">
        <v>46</v>
      </c>
      <c r="J374" s="342" t="str">
        <f>IF(ISBLANK(INDEX('Policy Characteristics'!D:D,MATCH($C374,'Policy Characteristics'!$C:$C,0))),"",INDEX('Policy Characteristics'!D:D,MATCH($C374,'Policy Characteristics'!$C:$C,0)))</f>
        <v>Subsidy for Electricity Production</v>
      </c>
      <c r="K374" s="340" t="str">
        <f>IF(ISBLANK(INDEX('Policy Characteristics'!E:E,MATCH($C374,'Policy Characteristics'!$C:$C,0))),"",INDEX('Policy Characteristics'!E:E,MATCH($C374,'Policy Characteristics'!$C:$C,0)))</f>
        <v>elec generation subsidy</v>
      </c>
      <c r="L374" s="340">
        <f>IF(ISBLANK(INDEX('Policy Characteristics'!F:F,MATCH($C374,'Policy Characteristics'!$C:$C,0))),"",INDEX('Policy Characteristics'!F:F,MATCH($C374,'Policy Characteristics'!$C:$C,0)))</f>
        <v>0</v>
      </c>
      <c r="M374" s="340">
        <f>IF(ISBLANK(INDEX('Policy Characteristics'!G:G,MATCH($C374,'Policy Characteristics'!$C:$C,0))),"",INDEX('Policy Characteristics'!G:G,MATCH($C374,'Policy Characteristics'!$C:$C,0)))</f>
        <v>60</v>
      </c>
      <c r="N374" s="458">
        <f>IF(ISBLANK(INDEX('Policy Characteristics'!H:H,MATCH($C374,'Policy Characteristics'!$C:$C,0))),"",INDEX('Policy Characteristics'!H:H,MATCH($C374,'Policy Characteristics'!$C:$C,0)))</f>
        <v>1</v>
      </c>
      <c r="O374" s="340" t="str">
        <f>IF(ISBLANK(INDEX('Policy Characteristics'!I:I,MATCH($C374,'Policy Characteristics'!$C:$C,0))),"",INDEX('Policy Characteristics'!I:I,MATCH($C374,'Policy Characteristics'!$C:$C,0)))</f>
        <v>$/MWh</v>
      </c>
      <c r="P374" s="340"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4" s="340" t="str">
        <f>IF(ISBLANK(INDEX('Policy Characteristics'!K:K,MATCH($C374,'Policy Characteristics'!$C:$C,0))),"",INDEX('Policy Characteristics'!K:K,MATCH($C374,'Policy Characteristics'!$C:$C,0)))</f>
        <v>electricity-sector-main.html#subsidies</v>
      </c>
      <c r="R374" s="340" t="str">
        <f>IF(ISBLANK(INDEX('Policy Characteristics'!L:L,MATCH($C374,'Policy Characteristics'!$C:$C,0))),"",INDEX('Policy Characteristics'!L:L,MATCH($C374,'Policy Characteristics'!$C:$C,0)))</f>
        <v>subsidy-for-electricity-production.html</v>
      </c>
    </row>
    <row r="375" spans="1:18" x14ac:dyDescent="0.25">
      <c r="A375" s="340" t="str">
        <f>IF(ISBLANK(INDEX('Policy Characteristics'!A:A,MATCH($C375,'Policy Characteristics'!$C:$C,0))),"",INDEX('Policy Characteristics'!A:A,MATCH($C375,'Policy Characteristics'!$C:$C,0)))</f>
        <v>Electricity Supply</v>
      </c>
      <c r="B375" s="340" t="str">
        <f>IF(ISBLANK(INDEX('Policy Characteristics'!B:B,MATCH($C375,'Policy Characteristics'!$C:$C,0))),"",INDEX('Policy Characteristics'!B:B,MATCH($C375,'Policy Characteristics'!$C:$C,0)))</f>
        <v>Subsidy for Electricity Production</v>
      </c>
      <c r="C375" s="345" t="s">
        <v>136</v>
      </c>
      <c r="D375" s="272" t="s">
        <v>467</v>
      </c>
      <c r="E375" s="271" t="s">
        <v>270</v>
      </c>
      <c r="F375" s="271" t="s">
        <v>466</v>
      </c>
      <c r="G375" s="520"/>
      <c r="H375" s="282">
        <v>1579</v>
      </c>
      <c r="I375" s="272" t="s">
        <v>46</v>
      </c>
      <c r="J375" s="342" t="str">
        <f>IF(ISBLANK(INDEX('Policy Characteristics'!D:D,MATCH($C375,'Policy Characteristics'!$C:$C,0))),"",INDEX('Policy Characteristics'!D:D,MATCH($C375,'Policy Characteristics'!$C:$C,0)))</f>
        <v>Subsidy for Electricity Production</v>
      </c>
      <c r="K375" s="340" t="str">
        <f>IF(ISBLANK(INDEX('Policy Characteristics'!E:E,MATCH($C375,'Policy Characteristics'!$C:$C,0))),"",INDEX('Policy Characteristics'!E:E,MATCH($C375,'Policy Characteristics'!$C:$C,0)))</f>
        <v>elec generation subsidy</v>
      </c>
      <c r="L375" s="340">
        <f>IF(ISBLANK(INDEX('Policy Characteristics'!F:F,MATCH($C375,'Policy Characteristics'!$C:$C,0))),"",INDEX('Policy Characteristics'!F:F,MATCH($C375,'Policy Characteristics'!$C:$C,0)))</f>
        <v>0</v>
      </c>
      <c r="M375" s="340">
        <f>IF(ISBLANK(INDEX('Policy Characteristics'!G:G,MATCH($C375,'Policy Characteristics'!$C:$C,0))),"",INDEX('Policy Characteristics'!G:G,MATCH($C375,'Policy Characteristics'!$C:$C,0)))</f>
        <v>60</v>
      </c>
      <c r="N375" s="458">
        <f>IF(ISBLANK(INDEX('Policy Characteristics'!H:H,MATCH($C375,'Policy Characteristics'!$C:$C,0))),"",INDEX('Policy Characteristics'!H:H,MATCH($C375,'Policy Characteristics'!$C:$C,0)))</f>
        <v>1</v>
      </c>
      <c r="O375" s="340" t="str">
        <f>IF(ISBLANK(INDEX('Policy Characteristics'!I:I,MATCH($C375,'Policy Characteristics'!$C:$C,0))),"",INDEX('Policy Characteristics'!I:I,MATCH($C375,'Policy Characteristics'!$C:$C,0)))</f>
        <v>$/MWh</v>
      </c>
      <c r="P375" s="340"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5" s="340" t="str">
        <f>IF(ISBLANK(INDEX('Policy Characteristics'!K:K,MATCH($C375,'Policy Characteristics'!$C:$C,0))),"",INDEX('Policy Characteristics'!K:K,MATCH($C375,'Policy Characteristics'!$C:$C,0)))</f>
        <v>electricity-sector-main.html#subsidies</v>
      </c>
      <c r="R375" s="340" t="str">
        <f>IF(ISBLANK(INDEX('Policy Characteristics'!L:L,MATCH($C375,'Policy Characteristics'!$C:$C,0))),"",INDEX('Policy Characteristics'!L:L,MATCH($C375,'Policy Characteristics'!$C:$C,0)))</f>
        <v>subsidy-for-electricity-production.html</v>
      </c>
    </row>
    <row r="376" spans="1:18" x14ac:dyDescent="0.25">
      <c r="A376" s="340" t="str">
        <f>IF(ISBLANK(INDEX('Policy Characteristics'!A:A,MATCH($C376,'Policy Characteristics'!$C:$C,0))),"",INDEX('Policy Characteristics'!A:A,MATCH($C376,'Policy Characteristics'!$C:$C,0)))</f>
        <v>Electricity Supply</v>
      </c>
      <c r="B376" s="340" t="str">
        <f>IF(ISBLANK(INDEX('Policy Characteristics'!B:B,MATCH($C376,'Policy Characteristics'!$C:$C,0))),"",INDEX('Policy Characteristics'!B:B,MATCH($C376,'Policy Characteristics'!$C:$C,0)))</f>
        <v>Subsidy for Electricity Production</v>
      </c>
      <c r="C376" s="345" t="s">
        <v>136</v>
      </c>
      <c r="D376" s="272" t="s">
        <v>467</v>
      </c>
      <c r="E376" s="271" t="s">
        <v>271</v>
      </c>
      <c r="F376" s="271" t="s">
        <v>466</v>
      </c>
      <c r="G376" s="520" t="s">
        <v>332</v>
      </c>
      <c r="H376" s="282">
        <v>1580</v>
      </c>
      <c r="I376" s="272" t="s">
        <v>46</v>
      </c>
      <c r="J376" s="342" t="str">
        <f>IF(ISBLANK(INDEX('Policy Characteristics'!D:D,MATCH($C376,'Policy Characteristics'!$C:$C,0))),"",INDEX('Policy Characteristics'!D:D,MATCH($C376,'Policy Characteristics'!$C:$C,0)))</f>
        <v>Subsidy for Electricity Production</v>
      </c>
      <c r="K376" s="340" t="str">
        <f>IF(ISBLANK(INDEX('Policy Characteristics'!E:E,MATCH($C376,'Policy Characteristics'!$C:$C,0))),"",INDEX('Policy Characteristics'!E:E,MATCH($C376,'Policy Characteristics'!$C:$C,0)))</f>
        <v>elec generation subsidy</v>
      </c>
      <c r="L376" s="340">
        <f>IF(ISBLANK(INDEX('Policy Characteristics'!F:F,MATCH($C376,'Policy Characteristics'!$C:$C,0))),"",INDEX('Policy Characteristics'!F:F,MATCH($C376,'Policy Characteristics'!$C:$C,0)))</f>
        <v>0</v>
      </c>
      <c r="M376" s="340">
        <f>IF(ISBLANK(INDEX('Policy Characteristics'!G:G,MATCH($C376,'Policy Characteristics'!$C:$C,0))),"",INDEX('Policy Characteristics'!G:G,MATCH($C376,'Policy Characteristics'!$C:$C,0)))</f>
        <v>60</v>
      </c>
      <c r="N376" s="458">
        <f>IF(ISBLANK(INDEX('Policy Characteristics'!H:H,MATCH($C376,'Policy Characteristics'!$C:$C,0))),"",INDEX('Policy Characteristics'!H:H,MATCH($C376,'Policy Characteristics'!$C:$C,0)))</f>
        <v>1</v>
      </c>
      <c r="O376" s="340" t="str">
        <f>IF(ISBLANK(INDEX('Policy Characteristics'!I:I,MATCH($C376,'Policy Characteristics'!$C:$C,0))),"",INDEX('Policy Characteristics'!I:I,MATCH($C376,'Policy Characteristics'!$C:$C,0)))</f>
        <v>$/MWh</v>
      </c>
      <c r="P376" s="340"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6" s="340" t="str">
        <f>IF(ISBLANK(INDEX('Policy Characteristics'!K:K,MATCH($C376,'Policy Characteristics'!$C:$C,0))),"",INDEX('Policy Characteristics'!K:K,MATCH($C376,'Policy Characteristics'!$C:$C,0)))</f>
        <v>electricity-sector-main.html#subsidies</v>
      </c>
      <c r="R376" s="340" t="str">
        <f>IF(ISBLANK(INDEX('Policy Characteristics'!L:L,MATCH($C376,'Policy Characteristics'!$C:$C,0))),"",INDEX('Policy Characteristics'!L:L,MATCH($C376,'Policy Characteristics'!$C:$C,0)))</f>
        <v>subsidy-for-electricity-production.html</v>
      </c>
    </row>
    <row r="377" spans="1:18" x14ac:dyDescent="0.25">
      <c r="A377" s="340" t="str">
        <f>IF(ISBLANK(INDEX('Policy Characteristics'!A:A,MATCH($C377,'Policy Characteristics'!$C:$C,0))),"",INDEX('Policy Characteristics'!A:A,MATCH($C377,'Policy Characteristics'!$C:$C,0)))</f>
        <v>Electricity Supply</v>
      </c>
      <c r="B377" s="340" t="str">
        <f>IF(ISBLANK(INDEX('Policy Characteristics'!B:B,MATCH($C377,'Policy Characteristics'!$C:$C,0))),"",INDEX('Policy Characteristics'!B:B,MATCH($C377,'Policy Characteristics'!$C:$C,0)))</f>
        <v>Subsidy for Electricity Production</v>
      </c>
      <c r="C377" s="345" t="s">
        <v>136</v>
      </c>
      <c r="D377" s="272" t="s">
        <v>476</v>
      </c>
      <c r="E377" s="271" t="s">
        <v>269</v>
      </c>
      <c r="F377" s="272" t="s">
        <v>477</v>
      </c>
      <c r="G377" s="520" t="s">
        <v>321</v>
      </c>
      <c r="H377" s="282">
        <v>184</v>
      </c>
      <c r="I377" s="271" t="s">
        <v>45</v>
      </c>
      <c r="J377" s="342" t="str">
        <f>IF(ISBLANK(INDEX('Policy Characteristics'!D:D,MATCH($C377,'Policy Characteristics'!$C:$C,0))),"",INDEX('Policy Characteristics'!D:D,MATCH($C377,'Policy Characteristics'!$C:$C,0)))</f>
        <v>Subsidy for Electricity Production</v>
      </c>
      <c r="K377" s="340" t="str">
        <f>IF(ISBLANK(INDEX('Policy Characteristics'!E:E,MATCH($C377,'Policy Characteristics'!$C:$C,0))),"",INDEX('Policy Characteristics'!E:E,MATCH($C377,'Policy Characteristics'!$C:$C,0)))</f>
        <v>elec generation subsidy</v>
      </c>
      <c r="L377" s="340">
        <f>IF(ISBLANK(INDEX('Policy Characteristics'!F:F,MATCH($C377,'Policy Characteristics'!$C:$C,0))),"",INDEX('Policy Characteristics'!F:F,MATCH($C377,'Policy Characteristics'!$C:$C,0)))</f>
        <v>0</v>
      </c>
      <c r="M377" s="340">
        <f>IF(ISBLANK(INDEX('Policy Characteristics'!G:G,MATCH($C377,'Policy Characteristics'!$C:$C,0))),"",INDEX('Policy Characteristics'!G:G,MATCH($C377,'Policy Characteristics'!$C:$C,0)))</f>
        <v>60</v>
      </c>
      <c r="N377" s="458">
        <f>IF(ISBLANK(INDEX('Policy Characteristics'!H:H,MATCH($C377,'Policy Characteristics'!$C:$C,0))),"",INDEX('Policy Characteristics'!H:H,MATCH($C377,'Policy Characteristics'!$C:$C,0)))</f>
        <v>1</v>
      </c>
      <c r="O377" s="340" t="str">
        <f>IF(ISBLANK(INDEX('Policy Characteristics'!I:I,MATCH($C377,'Policy Characteristics'!$C:$C,0))),"",INDEX('Policy Characteristics'!I:I,MATCH($C377,'Policy Characteristics'!$C:$C,0)))</f>
        <v>$/MWh</v>
      </c>
      <c r="P377" s="340"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7" s="340" t="str">
        <f>IF(ISBLANK(INDEX('Policy Characteristics'!K:K,MATCH($C377,'Policy Characteristics'!$C:$C,0))),"",INDEX('Policy Characteristics'!K:K,MATCH($C377,'Policy Characteristics'!$C:$C,0)))</f>
        <v>electricity-sector-main.html#subsidies</v>
      </c>
      <c r="R377" s="340" t="str">
        <f>IF(ISBLANK(INDEX('Policy Characteristics'!L:L,MATCH($C377,'Policy Characteristics'!$C:$C,0))),"",INDEX('Policy Characteristics'!L:L,MATCH($C377,'Policy Characteristics'!$C:$C,0)))</f>
        <v>subsidy-for-electricity-production.html</v>
      </c>
    </row>
    <row r="378" spans="1:18" x14ac:dyDescent="0.25">
      <c r="A378" s="340" t="str">
        <f>IF(ISBLANK(INDEX('Policy Characteristics'!A:A,MATCH($C378,'Policy Characteristics'!$C:$C,0))),"",INDEX('Policy Characteristics'!A:A,MATCH($C378,'Policy Characteristics'!$C:$C,0)))</f>
        <v>Electricity Supply</v>
      </c>
      <c r="B378" s="340" t="str">
        <f>IF(ISBLANK(INDEX('Policy Characteristics'!B:B,MATCH($C378,'Policy Characteristics'!$C:$C,0))),"",INDEX('Policy Characteristics'!B:B,MATCH($C378,'Policy Characteristics'!$C:$C,0)))</f>
        <v>Subsidy for Electricity Production</v>
      </c>
      <c r="C378" s="345" t="s">
        <v>136</v>
      </c>
      <c r="D378" s="272" t="s">
        <v>476</v>
      </c>
      <c r="E378" s="271" t="s">
        <v>270</v>
      </c>
      <c r="F378" s="272" t="s">
        <v>477</v>
      </c>
      <c r="G378" s="520"/>
      <c r="H378" s="282">
        <v>1581</v>
      </c>
      <c r="I378" s="272" t="s">
        <v>46</v>
      </c>
      <c r="J378" s="342" t="str">
        <f>IF(ISBLANK(INDEX('Policy Characteristics'!D:D,MATCH($C378,'Policy Characteristics'!$C:$C,0))),"",INDEX('Policy Characteristics'!D:D,MATCH($C378,'Policy Characteristics'!$C:$C,0)))</f>
        <v>Subsidy for Electricity Production</v>
      </c>
      <c r="K378" s="340" t="str">
        <f>IF(ISBLANK(INDEX('Policy Characteristics'!E:E,MATCH($C378,'Policy Characteristics'!$C:$C,0))),"",INDEX('Policy Characteristics'!E:E,MATCH($C378,'Policy Characteristics'!$C:$C,0)))</f>
        <v>elec generation subsidy</v>
      </c>
      <c r="L378" s="340">
        <f>IF(ISBLANK(INDEX('Policy Characteristics'!F:F,MATCH($C378,'Policy Characteristics'!$C:$C,0))),"",INDEX('Policy Characteristics'!F:F,MATCH($C378,'Policy Characteristics'!$C:$C,0)))</f>
        <v>0</v>
      </c>
      <c r="M378" s="340">
        <f>IF(ISBLANK(INDEX('Policy Characteristics'!G:G,MATCH($C378,'Policy Characteristics'!$C:$C,0))),"",INDEX('Policy Characteristics'!G:G,MATCH($C378,'Policy Characteristics'!$C:$C,0)))</f>
        <v>60</v>
      </c>
      <c r="N378" s="458">
        <f>IF(ISBLANK(INDEX('Policy Characteristics'!H:H,MATCH($C378,'Policy Characteristics'!$C:$C,0))),"",INDEX('Policy Characteristics'!H:H,MATCH($C378,'Policy Characteristics'!$C:$C,0)))</f>
        <v>1</v>
      </c>
      <c r="O378" s="340" t="str">
        <f>IF(ISBLANK(INDEX('Policy Characteristics'!I:I,MATCH($C378,'Policy Characteristics'!$C:$C,0))),"",INDEX('Policy Characteristics'!I:I,MATCH($C378,'Policy Characteristics'!$C:$C,0)))</f>
        <v>$/MWh</v>
      </c>
      <c r="P378" s="340"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8" s="340" t="str">
        <f>IF(ISBLANK(INDEX('Policy Characteristics'!K:K,MATCH($C378,'Policy Characteristics'!$C:$C,0))),"",INDEX('Policy Characteristics'!K:K,MATCH($C378,'Policy Characteristics'!$C:$C,0)))</f>
        <v>electricity-sector-main.html#subsidies</v>
      </c>
      <c r="R378" s="340" t="str">
        <f>IF(ISBLANK(INDEX('Policy Characteristics'!L:L,MATCH($C378,'Policy Characteristics'!$C:$C,0))),"",INDEX('Policy Characteristics'!L:L,MATCH($C378,'Policy Characteristics'!$C:$C,0)))</f>
        <v>subsidy-for-electricity-production.html</v>
      </c>
    </row>
    <row r="379" spans="1:18" x14ac:dyDescent="0.25">
      <c r="A379" s="340" t="str">
        <f>IF(ISBLANK(INDEX('Policy Characteristics'!A:A,MATCH($C379,'Policy Characteristics'!$C:$C,0))),"",INDEX('Policy Characteristics'!A:A,MATCH($C379,'Policy Characteristics'!$C:$C,0)))</f>
        <v>Electricity Supply</v>
      </c>
      <c r="B379" s="340" t="str">
        <f>IF(ISBLANK(INDEX('Policy Characteristics'!B:B,MATCH($C379,'Policy Characteristics'!$C:$C,0))),"",INDEX('Policy Characteristics'!B:B,MATCH($C379,'Policy Characteristics'!$C:$C,0)))</f>
        <v>Subsidy for Electricity Production</v>
      </c>
      <c r="C379" s="345" t="s">
        <v>136</v>
      </c>
      <c r="D379" s="272" t="s">
        <v>476</v>
      </c>
      <c r="E379" s="271" t="s">
        <v>271</v>
      </c>
      <c r="F379" s="272" t="s">
        <v>477</v>
      </c>
      <c r="G379" s="520" t="s">
        <v>332</v>
      </c>
      <c r="H379" s="282">
        <v>1582</v>
      </c>
      <c r="I379" s="271" t="s">
        <v>45</v>
      </c>
      <c r="J379" s="342" t="str">
        <f>IF(ISBLANK(INDEX('Policy Characteristics'!D:D,MATCH($C379,'Policy Characteristics'!$C:$C,0))),"",INDEX('Policy Characteristics'!D:D,MATCH($C379,'Policy Characteristics'!$C:$C,0)))</f>
        <v>Subsidy for Electricity Production</v>
      </c>
      <c r="K379" s="340" t="str">
        <f>IF(ISBLANK(INDEX('Policy Characteristics'!E:E,MATCH($C379,'Policy Characteristics'!$C:$C,0))),"",INDEX('Policy Characteristics'!E:E,MATCH($C379,'Policy Characteristics'!$C:$C,0)))</f>
        <v>elec generation subsidy</v>
      </c>
      <c r="L379" s="340">
        <f>IF(ISBLANK(INDEX('Policy Characteristics'!F:F,MATCH($C379,'Policy Characteristics'!$C:$C,0))),"",INDEX('Policy Characteristics'!F:F,MATCH($C379,'Policy Characteristics'!$C:$C,0)))</f>
        <v>0</v>
      </c>
      <c r="M379" s="340">
        <f>IF(ISBLANK(INDEX('Policy Characteristics'!G:G,MATCH($C379,'Policy Characteristics'!$C:$C,0))),"",INDEX('Policy Characteristics'!G:G,MATCH($C379,'Policy Characteristics'!$C:$C,0)))</f>
        <v>60</v>
      </c>
      <c r="N379" s="458">
        <f>IF(ISBLANK(INDEX('Policy Characteristics'!H:H,MATCH($C379,'Policy Characteristics'!$C:$C,0))),"",INDEX('Policy Characteristics'!H:H,MATCH($C379,'Policy Characteristics'!$C:$C,0)))</f>
        <v>1</v>
      </c>
      <c r="O379" s="340" t="str">
        <f>IF(ISBLANK(INDEX('Policy Characteristics'!I:I,MATCH($C379,'Policy Characteristics'!$C:$C,0))),"",INDEX('Policy Characteristics'!I:I,MATCH($C379,'Policy Characteristics'!$C:$C,0)))</f>
        <v>$/MWh</v>
      </c>
      <c r="P379" s="340"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9" s="340" t="str">
        <f>IF(ISBLANK(INDEX('Policy Characteristics'!K:K,MATCH($C379,'Policy Characteristics'!$C:$C,0))),"",INDEX('Policy Characteristics'!K:K,MATCH($C379,'Policy Characteristics'!$C:$C,0)))</f>
        <v>electricity-sector-main.html#subsidies</v>
      </c>
      <c r="R379" s="340" t="str">
        <f>IF(ISBLANK(INDEX('Policy Characteristics'!L:L,MATCH($C379,'Policy Characteristics'!$C:$C,0))),"",INDEX('Policy Characteristics'!L:L,MATCH($C379,'Policy Characteristics'!$C:$C,0)))</f>
        <v>subsidy-for-electricity-production.html</v>
      </c>
    </row>
    <row r="380" spans="1:18"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Buy In-Region Products</v>
      </c>
      <c r="C380" s="345" t="s">
        <v>3324</v>
      </c>
      <c r="D380" s="272" t="s">
        <v>2843</v>
      </c>
      <c r="E380" s="271" t="s">
        <v>269</v>
      </c>
      <c r="F380" s="272" t="s">
        <v>2523</v>
      </c>
      <c r="G380" s="520" t="s">
        <v>321</v>
      </c>
      <c r="H380" s="282">
        <v>702</v>
      </c>
      <c r="I380" s="272" t="s">
        <v>46</v>
      </c>
      <c r="J380" s="342" t="str">
        <f>IF(ISBLANK(INDEX('Policy Characteristics'!D:D,MATCH($C380,'Policy Characteristics'!$C:$C,0))),"",INDEX('Policy Characteristics'!D:D,MATCH($C380,'Policy Characteristics'!$C:$C,0)))</f>
        <v>Buy In-Region Products</v>
      </c>
      <c r="K380" s="340" t="str">
        <f>IF(ISBLANK(INDEX('Policy Characteristics'!E:E,MATCH($C380,'Policy Characteristics'!$C:$C,0))),"",INDEX('Policy Characteristics'!E:E,MATCH($C380,'Policy Characteristics'!$C:$C,0)))</f>
        <v>indst buy in region outputs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0.5</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imports shifted</v>
      </c>
      <c r="P380" s="340"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340" t="str">
        <f>IF(ISBLANK(INDEX('Policy Characteristics'!K:K,MATCH($C380,'Policy Characteristics'!$C:$C,0))),"",INDEX('Policy Characteristics'!K:K,MATCH($C380,'Policy Characteristics'!$C:$C,0)))</f>
        <v/>
      </c>
      <c r="R380" s="340" t="str">
        <f>IF(ISBLANK(INDEX('Policy Characteristics'!L:L,MATCH($C380,'Policy Characteristics'!$C:$C,0))),"",INDEX('Policy Characteristics'!L:L,MATCH($C380,'Policy Characteristics'!$C:$C,0)))</f>
        <v/>
      </c>
    </row>
    <row r="381" spans="1:18"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Buy In-Region Products</v>
      </c>
      <c r="C381" s="344" t="str">
        <f>C$380</f>
        <v>Fraction of Imported Industrial Outputs Shifted to In Region Suppliers</v>
      </c>
      <c r="D381" s="272" t="s">
        <v>2843</v>
      </c>
      <c r="E381" s="271" t="s">
        <v>270</v>
      </c>
      <c r="F381" s="272" t="s">
        <v>2523</v>
      </c>
      <c r="G381" s="520"/>
      <c r="H381" s="282">
        <v>1583</v>
      </c>
      <c r="I381" s="272" t="s">
        <v>46</v>
      </c>
      <c r="J381" s="342" t="str">
        <f>IF(ISBLANK(INDEX('Policy Characteristics'!D:D,MATCH($C381,'Policy Characteristics'!$C:$C,0))),"",INDEX('Policy Characteristics'!D:D,MATCH($C381,'Policy Characteristics'!$C:$C,0)))</f>
        <v>Buy In-Region Products</v>
      </c>
      <c r="K381" s="340" t="str">
        <f>IF(ISBLANK(INDEX('Policy Characteristics'!E:E,MATCH($C381,'Policy Characteristics'!$C:$C,0))),"",INDEX('Policy Characteristics'!E:E,MATCH($C381,'Policy Characteristics'!$C:$C,0)))</f>
        <v>indst buy in region outputs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0.5</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imports shifted</v>
      </c>
      <c r="P381" s="340"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340" t="str">
        <f>IF(ISBLANK(INDEX('Policy Characteristics'!K:K,MATCH($C381,'Policy Characteristics'!$C:$C,0))),"",INDEX('Policy Characteristics'!K:K,MATCH($C381,'Policy Characteristics'!$C:$C,0)))</f>
        <v/>
      </c>
      <c r="R381" s="340" t="str">
        <f>IF(ISBLANK(INDEX('Policy Characteristics'!L:L,MATCH($C381,'Policy Characteristics'!$C:$C,0))),"",INDEX('Policy Characteristics'!L:L,MATCH($C381,'Policy Characteristics'!$C:$C,0)))</f>
        <v/>
      </c>
    </row>
    <row r="382" spans="1:18"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Buy In-Region Products</v>
      </c>
      <c r="C382" s="344" t="str">
        <f t="shared" ref="C382:C404" si="27">C$380</f>
        <v>Fraction of Imported Industrial Outputs Shifted to In Region Suppliers</v>
      </c>
      <c r="D382" s="272" t="s">
        <v>2843</v>
      </c>
      <c r="E382" s="271" t="s">
        <v>271</v>
      </c>
      <c r="F382" s="272" t="s">
        <v>2523</v>
      </c>
      <c r="G382" s="520" t="s">
        <v>332</v>
      </c>
      <c r="H382" s="282">
        <v>1584</v>
      </c>
      <c r="I382" s="272" t="s">
        <v>46</v>
      </c>
      <c r="J382" s="342" t="str">
        <f>IF(ISBLANK(INDEX('Policy Characteristics'!D:D,MATCH($C382,'Policy Characteristics'!$C:$C,0))),"",INDEX('Policy Characteristics'!D:D,MATCH($C382,'Policy Characteristics'!$C:$C,0)))</f>
        <v>Buy In-Region Products</v>
      </c>
      <c r="K382" s="340" t="str">
        <f>IF(ISBLANK(INDEX('Policy Characteristics'!E:E,MATCH($C382,'Policy Characteristics'!$C:$C,0))),"",INDEX('Policy Characteristics'!E:E,MATCH($C382,'Policy Characteristics'!$C:$C,0)))</f>
        <v>indst buy in region outputs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0.5</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imports shifted</v>
      </c>
      <c r="P382" s="340"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340" t="str">
        <f>IF(ISBLANK(INDEX('Policy Characteristics'!K:K,MATCH($C382,'Policy Characteristics'!$C:$C,0))),"",INDEX('Policy Characteristics'!K:K,MATCH($C382,'Policy Characteristics'!$C:$C,0)))</f>
        <v/>
      </c>
      <c r="R382" s="340" t="str">
        <f>IF(ISBLANK(INDEX('Policy Characteristics'!L:L,MATCH($C382,'Policy Characteristics'!$C:$C,0))),"",INDEX('Policy Characteristics'!L:L,MATCH($C382,'Policy Characteristics'!$C:$C,0)))</f>
        <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Buy In-Region Products</v>
      </c>
      <c r="C383" s="344" t="str">
        <f t="shared" si="27"/>
        <v>Fraction of Imported Industrial Outputs Shifted to In Region Suppliers</v>
      </c>
      <c r="D383" s="272" t="s">
        <v>2844</v>
      </c>
      <c r="E383" s="271" t="s">
        <v>269</v>
      </c>
      <c r="F383" s="272" t="s">
        <v>2671</v>
      </c>
      <c r="G383" s="520" t="s">
        <v>321</v>
      </c>
      <c r="H383" s="282">
        <v>703</v>
      </c>
      <c r="I383" s="272" t="s">
        <v>46</v>
      </c>
      <c r="J383" s="342" t="str">
        <f>IF(ISBLANK(INDEX('Policy Characteristics'!D:D,MATCH($C383,'Policy Characteristics'!$C:$C,0))),"",INDEX('Policy Characteristics'!D:D,MATCH($C383,'Policy Characteristics'!$C:$C,0)))</f>
        <v>Buy In-Region Products</v>
      </c>
      <c r="K383" s="340" t="str">
        <f>IF(ISBLANK(INDEX('Policy Characteristics'!E:E,MATCH($C383,'Policy Characteristics'!$C:$C,0))),"",INDEX('Policy Characteristics'!E:E,MATCH($C383,'Policy Characteristics'!$C:$C,0)))</f>
        <v>indst buy in region outputs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0.5</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imports shifted</v>
      </c>
      <c r="P383" s="340"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340" t="str">
        <f>IF(ISBLANK(INDEX('Policy Characteristics'!K:K,MATCH($C383,'Policy Characteristics'!$C:$C,0))),"",INDEX('Policy Characteristics'!K:K,MATCH($C383,'Policy Characteristics'!$C:$C,0)))</f>
        <v/>
      </c>
      <c r="R383" s="340" t="str">
        <f>IF(ISBLANK(INDEX('Policy Characteristics'!L:L,MATCH($C383,'Policy Characteristics'!$C:$C,0))),"",INDEX('Policy Characteristics'!L:L,MATCH($C383,'Policy Characteristics'!$C:$C,0)))</f>
        <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Buy In-Region Products</v>
      </c>
      <c r="C384" s="344" t="str">
        <f t="shared" si="27"/>
        <v>Fraction of Imported Industrial Outputs Shifted to In Region Suppliers</v>
      </c>
      <c r="D384" s="272" t="s">
        <v>2844</v>
      </c>
      <c r="E384" s="271" t="s">
        <v>270</v>
      </c>
      <c r="F384" s="272" t="s">
        <v>2671</v>
      </c>
      <c r="G384" s="520"/>
      <c r="H384" s="282">
        <v>1585</v>
      </c>
      <c r="I384" s="272" t="s">
        <v>46</v>
      </c>
      <c r="J384" s="342" t="str">
        <f>IF(ISBLANK(INDEX('Policy Characteristics'!D:D,MATCH($C384,'Policy Characteristics'!$C:$C,0))),"",INDEX('Policy Characteristics'!D:D,MATCH($C384,'Policy Characteristics'!$C:$C,0)))</f>
        <v>Buy In-Region Products</v>
      </c>
      <c r="K384" s="340" t="str">
        <f>IF(ISBLANK(INDEX('Policy Characteristics'!E:E,MATCH($C384,'Policy Characteristics'!$C:$C,0))),"",INDEX('Policy Characteristics'!E:E,MATCH($C384,'Policy Characteristics'!$C:$C,0)))</f>
        <v>indst buy in region outputs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0.5</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imports shifted</v>
      </c>
      <c r="P384" s="340"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340" t="str">
        <f>IF(ISBLANK(INDEX('Policy Characteristics'!K:K,MATCH($C384,'Policy Characteristics'!$C:$C,0))),"",INDEX('Policy Characteristics'!K:K,MATCH($C384,'Policy Characteristics'!$C:$C,0)))</f>
        <v/>
      </c>
      <c r="R384" s="340" t="str">
        <f>IF(ISBLANK(INDEX('Policy Characteristics'!L:L,MATCH($C384,'Policy Characteristics'!$C:$C,0))),"",INDEX('Policy Characteristics'!L:L,MATCH($C384,'Policy Characteristics'!$C:$C,0)))</f>
        <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Buy In-Region Products</v>
      </c>
      <c r="C385" s="344" t="str">
        <f t="shared" si="27"/>
        <v>Fraction of Imported Industrial Outputs Shifted to In Region Suppliers</v>
      </c>
      <c r="D385" s="272" t="s">
        <v>2844</v>
      </c>
      <c r="E385" s="271" t="s">
        <v>271</v>
      </c>
      <c r="F385" s="272" t="s">
        <v>2671</v>
      </c>
      <c r="G385" s="520" t="s">
        <v>332</v>
      </c>
      <c r="H385" s="282">
        <v>1586</v>
      </c>
      <c r="I385" s="272" t="s">
        <v>46</v>
      </c>
      <c r="J385" s="342" t="str">
        <f>IF(ISBLANK(INDEX('Policy Characteristics'!D:D,MATCH($C385,'Policy Characteristics'!$C:$C,0))),"",INDEX('Policy Characteristics'!D:D,MATCH($C385,'Policy Characteristics'!$C:$C,0)))</f>
        <v>Buy In-Region Products</v>
      </c>
      <c r="K385" s="340" t="str">
        <f>IF(ISBLANK(INDEX('Policy Characteristics'!E:E,MATCH($C385,'Policy Characteristics'!$C:$C,0))),"",INDEX('Policy Characteristics'!E:E,MATCH($C385,'Policy Characteristics'!$C:$C,0)))</f>
        <v>indst buy in region outputs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0.5</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imports shifted</v>
      </c>
      <c r="P385" s="340"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340" t="str">
        <f>IF(ISBLANK(INDEX('Policy Characteristics'!K:K,MATCH($C385,'Policy Characteristics'!$C:$C,0))),"",INDEX('Policy Characteristics'!K:K,MATCH($C385,'Policy Characteristics'!$C:$C,0)))</f>
        <v/>
      </c>
      <c r="R385" s="340" t="str">
        <f>IF(ISBLANK(INDEX('Policy Characteristics'!L:L,MATCH($C385,'Policy Characteristics'!$C:$C,0))),"",INDEX('Policy Characteristics'!L:L,MATCH($C385,'Policy Characteristics'!$C:$C,0)))</f>
        <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Buy In-Region Products</v>
      </c>
      <c r="C386" s="344" t="str">
        <f t="shared" si="27"/>
        <v>Fraction of Imported Industrial Outputs Shifted to In Region Suppliers</v>
      </c>
      <c r="D386" s="272" t="s">
        <v>2845</v>
      </c>
      <c r="E386" s="271" t="s">
        <v>269</v>
      </c>
      <c r="F386" s="272" t="s">
        <v>2525</v>
      </c>
      <c r="G386" s="520" t="s">
        <v>321</v>
      </c>
      <c r="H386" s="282">
        <v>704</v>
      </c>
      <c r="I386" s="272" t="s">
        <v>46</v>
      </c>
      <c r="J386" s="342" t="str">
        <f>IF(ISBLANK(INDEX('Policy Characteristics'!D:D,MATCH($C386,'Policy Characteristics'!$C:$C,0))),"",INDEX('Policy Characteristics'!D:D,MATCH($C386,'Policy Characteristics'!$C:$C,0)))</f>
        <v>Buy In-Region Products</v>
      </c>
      <c r="K386" s="340" t="str">
        <f>IF(ISBLANK(INDEX('Policy Characteristics'!E:E,MATCH($C386,'Policy Characteristics'!$C:$C,0))),"",INDEX('Policy Characteristics'!E:E,MATCH($C386,'Policy Characteristics'!$C:$C,0)))</f>
        <v>indst buy in region outputs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0.5</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imports shifted</v>
      </c>
      <c r="P386" s="340"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340" t="str">
        <f>IF(ISBLANK(INDEX('Policy Characteristics'!K:K,MATCH($C386,'Policy Characteristics'!$C:$C,0))),"",INDEX('Policy Characteristics'!K:K,MATCH($C386,'Policy Characteristics'!$C:$C,0)))</f>
        <v/>
      </c>
      <c r="R386" s="340" t="str">
        <f>IF(ISBLANK(INDEX('Policy Characteristics'!L:L,MATCH($C386,'Policy Characteristics'!$C:$C,0))),"",INDEX('Policy Characteristics'!L:L,MATCH($C386,'Policy Characteristics'!$C:$C,0)))</f>
        <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Buy In-Region Products</v>
      </c>
      <c r="C387" s="344" t="str">
        <f t="shared" si="27"/>
        <v>Fraction of Imported Industrial Outputs Shifted to In Region Suppliers</v>
      </c>
      <c r="D387" s="272" t="s">
        <v>2845</v>
      </c>
      <c r="E387" s="271" t="s">
        <v>270</v>
      </c>
      <c r="F387" s="272" t="s">
        <v>2525</v>
      </c>
      <c r="G387" s="520"/>
      <c r="H387" s="282">
        <v>1587</v>
      </c>
      <c r="I387" s="272" t="s">
        <v>46</v>
      </c>
      <c r="J387" s="342" t="str">
        <f>IF(ISBLANK(INDEX('Policy Characteristics'!D:D,MATCH($C387,'Policy Characteristics'!$C:$C,0))),"",INDEX('Policy Characteristics'!D:D,MATCH($C387,'Policy Characteristics'!$C:$C,0)))</f>
        <v>Buy In-Region Products</v>
      </c>
      <c r="K387" s="340" t="str">
        <f>IF(ISBLANK(INDEX('Policy Characteristics'!E:E,MATCH($C387,'Policy Characteristics'!$C:$C,0))),"",INDEX('Policy Characteristics'!E:E,MATCH($C387,'Policy Characteristics'!$C:$C,0)))</f>
        <v>indst buy in region outputs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0.5</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imports shifted</v>
      </c>
      <c r="P387" s="340"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340" t="str">
        <f>IF(ISBLANK(INDEX('Policy Characteristics'!K:K,MATCH($C387,'Policy Characteristics'!$C:$C,0))),"",INDEX('Policy Characteristics'!K:K,MATCH($C387,'Policy Characteristics'!$C:$C,0)))</f>
        <v/>
      </c>
      <c r="R387" s="340" t="str">
        <f>IF(ISBLANK(INDEX('Policy Characteristics'!L:L,MATCH($C387,'Policy Characteristics'!$C:$C,0))),"",INDEX('Policy Characteristics'!L:L,MATCH($C387,'Policy Characteristics'!$C:$C,0)))</f>
        <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Buy In-Region Products</v>
      </c>
      <c r="C388" s="344" t="str">
        <f t="shared" si="27"/>
        <v>Fraction of Imported Industrial Outputs Shifted to In Region Suppliers</v>
      </c>
      <c r="D388" s="272" t="s">
        <v>2845</v>
      </c>
      <c r="E388" s="271" t="s">
        <v>271</v>
      </c>
      <c r="F388" s="272" t="s">
        <v>2525</v>
      </c>
      <c r="G388" s="520" t="s">
        <v>332</v>
      </c>
      <c r="H388" s="282">
        <v>1588</v>
      </c>
      <c r="I388" s="272" t="s">
        <v>46</v>
      </c>
      <c r="J388" s="342" t="str">
        <f>IF(ISBLANK(INDEX('Policy Characteristics'!D:D,MATCH($C388,'Policy Characteristics'!$C:$C,0))),"",INDEX('Policy Characteristics'!D:D,MATCH($C388,'Policy Characteristics'!$C:$C,0)))</f>
        <v>Buy In-Region Products</v>
      </c>
      <c r="K388" s="340" t="str">
        <f>IF(ISBLANK(INDEX('Policy Characteristics'!E:E,MATCH($C388,'Policy Characteristics'!$C:$C,0))),"",INDEX('Policy Characteristics'!E:E,MATCH($C388,'Policy Characteristics'!$C:$C,0)))</f>
        <v>indst buy in region outputs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0.5</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imports shifted</v>
      </c>
      <c r="P388" s="340"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340" t="str">
        <f>IF(ISBLANK(INDEX('Policy Characteristics'!K:K,MATCH($C388,'Policy Characteristics'!$C:$C,0))),"",INDEX('Policy Characteristics'!K:K,MATCH($C388,'Policy Characteristics'!$C:$C,0)))</f>
        <v/>
      </c>
      <c r="R388" s="340" t="str">
        <f>IF(ISBLANK(INDEX('Policy Characteristics'!L:L,MATCH($C388,'Policy Characteristics'!$C:$C,0))),"",INDEX('Policy Characteristics'!L:L,MATCH($C388,'Policy Characteristics'!$C:$C,0)))</f>
        <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Buy In-Region Products</v>
      </c>
      <c r="C389" s="344" t="str">
        <f t="shared" si="27"/>
        <v>Fraction of Imported Industrial Outputs Shifted to In Region Suppliers</v>
      </c>
      <c r="D389" s="272" t="s">
        <v>3198</v>
      </c>
      <c r="E389" s="272"/>
      <c r="F389" s="188" t="s">
        <v>2658</v>
      </c>
      <c r="G389" s="55"/>
      <c r="H389" s="54">
        <v>1546</v>
      </c>
      <c r="I389" s="53" t="s">
        <v>45</v>
      </c>
      <c r="J389" s="342" t="str">
        <f>IF(ISBLANK(INDEX('Policy Characteristics'!D:D,MATCH($C389,'Policy Characteristics'!$C:$C,0))),"",INDEX('Policy Characteristics'!D:D,MATCH($C389,'Policy Characteristics'!$C:$C,0)))</f>
        <v>Buy In-Region Products</v>
      </c>
      <c r="K389" s="340" t="str">
        <f>IF(ISBLANK(INDEX('Policy Characteristics'!E:E,MATCH($C389,'Policy Characteristics'!$C:$C,0))),"",INDEX('Policy Characteristics'!E:E,MATCH($C389,'Policy Characteristics'!$C:$C,0)))</f>
        <v>indst buy in region outputs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0.5</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imports shifted</v>
      </c>
      <c r="P389" s="340"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40" t="str">
        <f>IF(ISBLANK(INDEX('Policy Characteristics'!K:K,MATCH($C389,'Policy Characteristics'!$C:$C,0))),"",INDEX('Policy Characteristics'!K:K,MATCH($C389,'Policy Characteristics'!$C:$C,0)))</f>
        <v/>
      </c>
      <c r="R389" s="340" t="str">
        <f>IF(ISBLANK(INDEX('Policy Characteristics'!L:L,MATCH($C389,'Policy Characteristics'!$C:$C,0))),"",INDEX('Policy Characteristics'!L:L,MATCH($C389,'Policy Characteristics'!$C:$C,0)))</f>
        <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Buy In-Region Products</v>
      </c>
      <c r="C390" s="344" t="str">
        <f t="shared" si="27"/>
        <v>Fraction of Imported Industrial Outputs Shifted to In Region Suppliers</v>
      </c>
      <c r="D390" s="272" t="s">
        <v>3199</v>
      </c>
      <c r="E390" s="272"/>
      <c r="F390" s="188" t="s">
        <v>3162</v>
      </c>
      <c r="G390" s="55"/>
      <c r="H390" s="54">
        <v>1547</v>
      </c>
      <c r="I390" s="53" t="s">
        <v>45</v>
      </c>
      <c r="J390" s="342" t="str">
        <f>IF(ISBLANK(INDEX('Policy Characteristics'!D:D,MATCH($C390,'Policy Characteristics'!$C:$C,0))),"",INDEX('Policy Characteristics'!D:D,MATCH($C390,'Policy Characteristics'!$C:$C,0)))</f>
        <v>Buy In-Region Products</v>
      </c>
      <c r="K390" s="340" t="str">
        <f>IF(ISBLANK(INDEX('Policy Characteristics'!E:E,MATCH($C390,'Policy Characteristics'!$C:$C,0))),"",INDEX('Policy Characteristics'!E:E,MATCH($C390,'Policy Characteristics'!$C:$C,0)))</f>
        <v>indst buy in region outputs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0.5</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imports shifted</v>
      </c>
      <c r="P390" s="340"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40" t="str">
        <f>IF(ISBLANK(INDEX('Policy Characteristics'!K:K,MATCH($C390,'Policy Characteristics'!$C:$C,0))),"",INDEX('Policy Characteristics'!K:K,MATCH($C390,'Policy Characteristics'!$C:$C,0)))</f>
        <v/>
      </c>
      <c r="R390" s="340" t="str">
        <f>IF(ISBLANK(INDEX('Policy Characteristics'!L:L,MATCH($C390,'Policy Characteristics'!$C:$C,0))),"",INDEX('Policy Characteristics'!L:L,MATCH($C390,'Policy Characteristics'!$C:$C,0)))</f>
        <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Buy In-Region Products</v>
      </c>
      <c r="C391" s="344" t="str">
        <f t="shared" si="27"/>
        <v>Fraction of Imported Industrial Outputs Shifted to In Region Suppliers</v>
      </c>
      <c r="D391" s="272" t="s">
        <v>3200</v>
      </c>
      <c r="E391" s="272"/>
      <c r="F391" s="188" t="s">
        <v>3163</v>
      </c>
      <c r="G391" s="55"/>
      <c r="H391" s="54">
        <v>1548</v>
      </c>
      <c r="I391" s="53" t="s">
        <v>45</v>
      </c>
      <c r="J391" s="342" t="str">
        <f>IF(ISBLANK(INDEX('Policy Characteristics'!D:D,MATCH($C391,'Policy Characteristics'!$C:$C,0))),"",INDEX('Policy Characteristics'!D:D,MATCH($C391,'Policy Characteristics'!$C:$C,0)))</f>
        <v>Buy In-Region Products</v>
      </c>
      <c r="K391" s="340" t="str">
        <f>IF(ISBLANK(INDEX('Policy Characteristics'!E:E,MATCH($C391,'Policy Characteristics'!$C:$C,0))),"",INDEX('Policy Characteristics'!E:E,MATCH($C391,'Policy Characteristics'!$C:$C,0)))</f>
        <v>indst buy in region outputs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0.5</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imports shifted</v>
      </c>
      <c r="P391" s="340"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40" t="str">
        <f>IF(ISBLANK(INDEX('Policy Characteristics'!K:K,MATCH($C391,'Policy Characteristics'!$C:$C,0))),"",INDEX('Policy Characteristics'!K:K,MATCH($C391,'Policy Characteristics'!$C:$C,0)))</f>
        <v/>
      </c>
      <c r="R391" s="340" t="str">
        <f>IF(ISBLANK(INDEX('Policy Characteristics'!L:L,MATCH($C391,'Policy Characteristics'!$C:$C,0))),"",INDEX('Policy Characteristics'!L:L,MATCH($C391,'Policy Characteristics'!$C:$C,0)))</f>
        <v/>
      </c>
    </row>
    <row r="392" spans="1:18" ht="45"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Buy In-Region Products</v>
      </c>
      <c r="C392" s="344" t="str">
        <f t="shared" si="27"/>
        <v>Fraction of Imported Industrial Outputs Shifted to In Region Suppliers</v>
      </c>
      <c r="D392" s="272" t="s">
        <v>3201</v>
      </c>
      <c r="E392" s="272"/>
      <c r="F392" s="188" t="s">
        <v>3164</v>
      </c>
      <c r="G392" s="55"/>
      <c r="H392" s="54">
        <v>1549</v>
      </c>
      <c r="I392" s="53" t="s">
        <v>45</v>
      </c>
      <c r="J392" s="342" t="str">
        <f>IF(ISBLANK(INDEX('Policy Characteristics'!D:D,MATCH($C392,'Policy Characteristics'!$C:$C,0))),"",INDEX('Policy Characteristics'!D:D,MATCH($C392,'Policy Characteristics'!$C:$C,0)))</f>
        <v>Buy In-Region Products</v>
      </c>
      <c r="K392" s="340" t="str">
        <f>IF(ISBLANK(INDEX('Policy Characteristics'!E:E,MATCH($C392,'Policy Characteristics'!$C:$C,0))),"",INDEX('Policy Characteristics'!E:E,MATCH($C392,'Policy Characteristics'!$C:$C,0)))</f>
        <v>indst buy in region outputs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0.5</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imports shifted</v>
      </c>
      <c r="P392" s="340"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40" t="str">
        <f>IF(ISBLANK(INDEX('Policy Characteristics'!K:K,MATCH($C392,'Policy Characteristics'!$C:$C,0))),"",INDEX('Policy Characteristics'!K:K,MATCH($C392,'Policy Characteristics'!$C:$C,0)))</f>
        <v/>
      </c>
      <c r="R392" s="340" t="str">
        <f>IF(ISBLANK(INDEX('Policy Characteristics'!L:L,MATCH($C392,'Policy Characteristics'!$C:$C,0))),"",INDEX('Policy Characteristics'!L:L,MATCH($C392,'Policy Characteristics'!$C:$C,0)))</f>
        <v/>
      </c>
    </row>
    <row r="393" spans="1:18"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Buy In-Region Products</v>
      </c>
      <c r="C393" s="344" t="str">
        <f t="shared" si="27"/>
        <v>Fraction of Imported Industrial Outputs Shifted to In Region Suppliers</v>
      </c>
      <c r="D393" s="272" t="s">
        <v>3202</v>
      </c>
      <c r="E393" s="272"/>
      <c r="F393" s="188" t="s">
        <v>2659</v>
      </c>
      <c r="G393" s="55"/>
      <c r="H393" s="54">
        <v>1550</v>
      </c>
      <c r="I393" s="53" t="s">
        <v>45</v>
      </c>
      <c r="J393" s="342" t="str">
        <f>IF(ISBLANK(INDEX('Policy Characteristics'!D:D,MATCH($C393,'Policy Characteristics'!$C:$C,0))),"",INDEX('Policy Characteristics'!D:D,MATCH($C393,'Policy Characteristics'!$C:$C,0)))</f>
        <v>Buy In-Region Products</v>
      </c>
      <c r="K393" s="340" t="str">
        <f>IF(ISBLANK(INDEX('Policy Characteristics'!E:E,MATCH($C393,'Policy Characteristics'!$C:$C,0))),"",INDEX('Policy Characteristics'!E:E,MATCH($C393,'Policy Characteristics'!$C:$C,0)))</f>
        <v>indst buy in region outputs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0.5</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imports shifted</v>
      </c>
      <c r="P393" s="340"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40" t="str">
        <f>IF(ISBLANK(INDEX('Policy Characteristics'!K:K,MATCH($C393,'Policy Characteristics'!$C:$C,0))),"",INDEX('Policy Characteristics'!K:K,MATCH($C393,'Policy Characteristics'!$C:$C,0)))</f>
        <v/>
      </c>
      <c r="R393" s="340" t="str">
        <f>IF(ISBLANK(INDEX('Policy Characteristics'!L:L,MATCH($C393,'Policy Characteristics'!$C:$C,0))),"",INDEX('Policy Characteristics'!L:L,MATCH($C393,'Policy Characteristics'!$C:$C,0)))</f>
        <v/>
      </c>
    </row>
    <row r="394" spans="1:18"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Buy In-Region Products</v>
      </c>
      <c r="C394" s="344" t="str">
        <f t="shared" si="27"/>
        <v>Fraction of Imported Industrial Outputs Shifted to In Region Suppliers</v>
      </c>
      <c r="D394" s="272" t="s">
        <v>3203</v>
      </c>
      <c r="E394" s="272"/>
      <c r="F394" s="188" t="s">
        <v>3165</v>
      </c>
      <c r="G394" s="55"/>
      <c r="H394" s="54">
        <v>1551</v>
      </c>
      <c r="I394" s="53" t="s">
        <v>45</v>
      </c>
      <c r="J394" s="342" t="str">
        <f>IF(ISBLANK(INDEX('Policy Characteristics'!D:D,MATCH($C394,'Policy Characteristics'!$C:$C,0))),"",INDEX('Policy Characteristics'!D:D,MATCH($C394,'Policy Characteristics'!$C:$C,0)))</f>
        <v>Buy In-Region Products</v>
      </c>
      <c r="K394" s="340" t="str">
        <f>IF(ISBLANK(INDEX('Policy Characteristics'!E:E,MATCH($C394,'Policy Characteristics'!$C:$C,0))),"",INDEX('Policy Characteristics'!E:E,MATCH($C394,'Policy Characteristics'!$C:$C,0)))</f>
        <v>indst buy in region outputs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0.5</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imports shifted</v>
      </c>
      <c r="P394" s="340"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40" t="str">
        <f>IF(ISBLANK(INDEX('Policy Characteristics'!K:K,MATCH($C394,'Policy Characteristics'!$C:$C,0))),"",INDEX('Policy Characteristics'!K:K,MATCH($C394,'Policy Characteristics'!$C:$C,0)))</f>
        <v/>
      </c>
      <c r="R394" s="340" t="str">
        <f>IF(ISBLANK(INDEX('Policy Characteristics'!L:L,MATCH($C394,'Policy Characteristics'!$C:$C,0))),"",INDEX('Policy Characteristics'!L:L,MATCH($C394,'Policy Characteristics'!$C:$C,0)))</f>
        <v/>
      </c>
    </row>
    <row r="395" spans="1:18" ht="45"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Buy In-Region Products</v>
      </c>
      <c r="C395" s="344" t="str">
        <f t="shared" si="27"/>
        <v>Fraction of Imported Industrial Outputs Shifted to In Region Suppliers</v>
      </c>
      <c r="D395" s="272" t="s">
        <v>3204</v>
      </c>
      <c r="E395" s="272"/>
      <c r="F395" s="188" t="s">
        <v>3166</v>
      </c>
      <c r="G395" s="55"/>
      <c r="H395" s="54">
        <v>1552</v>
      </c>
      <c r="I395" s="53" t="s">
        <v>45</v>
      </c>
      <c r="J395" s="342" t="str">
        <f>IF(ISBLANK(INDEX('Policy Characteristics'!D:D,MATCH($C395,'Policy Characteristics'!$C:$C,0))),"",INDEX('Policy Characteristics'!D:D,MATCH($C395,'Policy Characteristics'!$C:$C,0)))</f>
        <v>Buy In-Region Products</v>
      </c>
      <c r="K395" s="340" t="str">
        <f>IF(ISBLANK(INDEX('Policy Characteristics'!E:E,MATCH($C395,'Policy Characteristics'!$C:$C,0))),"",INDEX('Policy Characteristics'!E:E,MATCH($C395,'Policy Characteristics'!$C:$C,0)))</f>
        <v>indst buy in region outputs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0.5</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imports shifted</v>
      </c>
      <c r="P395" s="340"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40" t="str">
        <f>IF(ISBLANK(INDEX('Policy Characteristics'!K:K,MATCH($C395,'Policy Characteristics'!$C:$C,0))),"",INDEX('Policy Characteristics'!K:K,MATCH($C395,'Policy Characteristics'!$C:$C,0)))</f>
        <v/>
      </c>
      <c r="R395" s="340" t="str">
        <f>IF(ISBLANK(INDEX('Policy Characteristics'!L:L,MATCH($C395,'Policy Characteristics'!$C:$C,0))),"",INDEX('Policy Characteristics'!L:L,MATCH($C395,'Policy Characteristics'!$C:$C,0)))</f>
        <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Buy In-Region Products</v>
      </c>
      <c r="C396" s="344" t="str">
        <f t="shared" si="27"/>
        <v>Fraction of Imported Industrial Outputs Shifted to In Region Suppliers</v>
      </c>
      <c r="D396" s="272" t="s">
        <v>3205</v>
      </c>
      <c r="E396" s="272"/>
      <c r="F396" s="188" t="s">
        <v>3167</v>
      </c>
      <c r="G396" s="55"/>
      <c r="H396" s="54">
        <v>1553</v>
      </c>
      <c r="I396" s="53" t="s">
        <v>45</v>
      </c>
      <c r="J396" s="342" t="str">
        <f>IF(ISBLANK(INDEX('Policy Characteristics'!D:D,MATCH($C396,'Policy Characteristics'!$C:$C,0))),"",INDEX('Policy Characteristics'!D:D,MATCH($C396,'Policy Characteristics'!$C:$C,0)))</f>
        <v>Buy In-Region Products</v>
      </c>
      <c r="K396" s="340" t="str">
        <f>IF(ISBLANK(INDEX('Policy Characteristics'!E:E,MATCH($C396,'Policy Characteristics'!$C:$C,0))),"",INDEX('Policy Characteristics'!E:E,MATCH($C396,'Policy Characteristics'!$C:$C,0)))</f>
        <v>indst buy in region outputs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0.5</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imports shifted</v>
      </c>
      <c r="P396" s="340"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40" t="str">
        <f>IF(ISBLANK(INDEX('Policy Characteristics'!K:K,MATCH($C396,'Policy Characteristics'!$C:$C,0))),"",INDEX('Policy Characteristics'!K:K,MATCH($C396,'Policy Characteristics'!$C:$C,0)))</f>
        <v/>
      </c>
      <c r="R396" s="340" t="str">
        <f>IF(ISBLANK(INDEX('Policy Characteristics'!L:L,MATCH($C396,'Policy Characteristics'!$C:$C,0))),"",INDEX('Policy Characteristics'!L:L,MATCH($C396,'Policy Characteristics'!$C:$C,0)))</f>
        <v/>
      </c>
    </row>
    <row r="397" spans="1:18" ht="45"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Buy In-Region Products</v>
      </c>
      <c r="C397" s="344" t="str">
        <f t="shared" si="27"/>
        <v>Fraction of Imported Industrial Outputs Shifted to In Region Suppliers</v>
      </c>
      <c r="D397" s="272" t="s">
        <v>3206</v>
      </c>
      <c r="E397" s="272"/>
      <c r="F397" s="188" t="s">
        <v>3168</v>
      </c>
      <c r="G397" s="55"/>
      <c r="H397" s="54">
        <v>1554</v>
      </c>
      <c r="I397" s="53" t="s">
        <v>45</v>
      </c>
      <c r="J397" s="342" t="str">
        <f>IF(ISBLANK(INDEX('Policy Characteristics'!D:D,MATCH($C397,'Policy Characteristics'!$C:$C,0))),"",INDEX('Policy Characteristics'!D:D,MATCH($C397,'Policy Characteristics'!$C:$C,0)))</f>
        <v>Buy In-Region Products</v>
      </c>
      <c r="K397" s="340" t="str">
        <f>IF(ISBLANK(INDEX('Policy Characteristics'!E:E,MATCH($C397,'Policy Characteristics'!$C:$C,0))),"",INDEX('Policy Characteristics'!E:E,MATCH($C397,'Policy Characteristics'!$C:$C,0)))</f>
        <v>indst buy in region outputs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0.5</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imports shifted</v>
      </c>
      <c r="P397" s="340"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40" t="str">
        <f>IF(ISBLANK(INDEX('Policy Characteristics'!K:K,MATCH($C397,'Policy Characteristics'!$C:$C,0))),"",INDEX('Policy Characteristics'!K:K,MATCH($C397,'Policy Characteristics'!$C:$C,0)))</f>
        <v/>
      </c>
      <c r="R397" s="340" t="str">
        <f>IF(ISBLANK(INDEX('Policy Characteristics'!L:L,MATCH($C397,'Policy Characteristics'!$C:$C,0))),"",INDEX('Policy Characteristics'!L:L,MATCH($C397,'Policy Characteristics'!$C:$C,0)))</f>
        <v/>
      </c>
    </row>
    <row r="398" spans="1:18"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Buy In-Region Products</v>
      </c>
      <c r="C398" s="344" t="str">
        <f t="shared" si="27"/>
        <v>Fraction of Imported Industrial Outputs Shifted to In Region Suppliers</v>
      </c>
      <c r="D398" s="272" t="s">
        <v>3207</v>
      </c>
      <c r="E398" s="272"/>
      <c r="F398" s="188" t="s">
        <v>3169</v>
      </c>
      <c r="G398" s="55"/>
      <c r="H398" s="54">
        <v>1555</v>
      </c>
      <c r="I398" s="53" t="s">
        <v>45</v>
      </c>
      <c r="J398" s="342" t="str">
        <f>IF(ISBLANK(INDEX('Policy Characteristics'!D:D,MATCH($C398,'Policy Characteristics'!$C:$C,0))),"",INDEX('Policy Characteristics'!D:D,MATCH($C398,'Policy Characteristics'!$C:$C,0)))</f>
        <v>Buy In-Region Products</v>
      </c>
      <c r="K398" s="340" t="str">
        <f>IF(ISBLANK(INDEX('Policy Characteristics'!E:E,MATCH($C398,'Policy Characteristics'!$C:$C,0))),"",INDEX('Policy Characteristics'!E:E,MATCH($C398,'Policy Characteristics'!$C:$C,0)))</f>
        <v>indst buy in region outputs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0.5</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imports shifted</v>
      </c>
      <c r="P398" s="340"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40" t="str">
        <f>IF(ISBLANK(INDEX('Policy Characteristics'!K:K,MATCH($C398,'Policy Characteristics'!$C:$C,0))),"",INDEX('Policy Characteristics'!K:K,MATCH($C398,'Policy Characteristics'!$C:$C,0)))</f>
        <v/>
      </c>
      <c r="R398" s="340" t="str">
        <f>IF(ISBLANK(INDEX('Policy Characteristics'!L:L,MATCH($C398,'Policy Characteristics'!$C:$C,0))),"",INDEX('Policy Characteristics'!L:L,MATCH($C398,'Policy Characteristics'!$C:$C,0)))</f>
        <v/>
      </c>
    </row>
    <row r="399" spans="1:18"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Buy In-Region Products</v>
      </c>
      <c r="C399" s="344" t="str">
        <f t="shared" si="27"/>
        <v>Fraction of Imported Industrial Outputs Shifted to In Region Suppliers</v>
      </c>
      <c r="D399" s="272" t="s">
        <v>3208</v>
      </c>
      <c r="E399" s="272"/>
      <c r="F399" s="188" t="s">
        <v>3170</v>
      </c>
      <c r="G399" s="55"/>
      <c r="H399" s="54">
        <v>1556</v>
      </c>
      <c r="I399" s="53" t="s">
        <v>45</v>
      </c>
      <c r="J399" s="342" t="str">
        <f>IF(ISBLANK(INDEX('Policy Characteristics'!D:D,MATCH($C399,'Policy Characteristics'!$C:$C,0))),"",INDEX('Policy Characteristics'!D:D,MATCH($C399,'Policy Characteristics'!$C:$C,0)))</f>
        <v>Buy In-Region Products</v>
      </c>
      <c r="K399" s="340" t="str">
        <f>IF(ISBLANK(INDEX('Policy Characteristics'!E:E,MATCH($C399,'Policy Characteristics'!$C:$C,0))),"",INDEX('Policy Characteristics'!E:E,MATCH($C399,'Policy Characteristics'!$C:$C,0)))</f>
        <v>indst buy in region outputs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0.5</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imports shifted</v>
      </c>
      <c r="P399" s="340"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40" t="str">
        <f>IF(ISBLANK(INDEX('Policy Characteristics'!K:K,MATCH($C399,'Policy Characteristics'!$C:$C,0))),"",INDEX('Policy Characteristics'!K:K,MATCH($C399,'Policy Characteristics'!$C:$C,0)))</f>
        <v/>
      </c>
      <c r="R399" s="340" t="str">
        <f>IF(ISBLANK(INDEX('Policy Characteristics'!L:L,MATCH($C399,'Policy Characteristics'!$C:$C,0))),"",INDEX('Policy Characteristics'!L:L,MATCH($C399,'Policy Characteristics'!$C:$C,0)))</f>
        <v/>
      </c>
    </row>
    <row r="400" spans="1:18"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Buy In-Region Products</v>
      </c>
      <c r="C400" s="344" t="str">
        <f t="shared" si="27"/>
        <v>Fraction of Imported Industrial Outputs Shifted to In Region Suppliers</v>
      </c>
      <c r="D400" s="272" t="s">
        <v>3209</v>
      </c>
      <c r="E400" s="272"/>
      <c r="F400" s="188" t="s">
        <v>3171</v>
      </c>
      <c r="G400" s="55"/>
      <c r="H400" s="54">
        <v>1557</v>
      </c>
      <c r="I400" s="53" t="s">
        <v>45</v>
      </c>
      <c r="J400" s="342" t="str">
        <f>IF(ISBLANK(INDEX('Policy Characteristics'!D:D,MATCH($C400,'Policy Characteristics'!$C:$C,0))),"",INDEX('Policy Characteristics'!D:D,MATCH($C400,'Policy Characteristics'!$C:$C,0)))</f>
        <v>Buy In-Region Products</v>
      </c>
      <c r="K400" s="340" t="str">
        <f>IF(ISBLANK(INDEX('Policy Characteristics'!E:E,MATCH($C400,'Policy Characteristics'!$C:$C,0))),"",INDEX('Policy Characteristics'!E:E,MATCH($C400,'Policy Characteristics'!$C:$C,0)))</f>
        <v>indst buy in region outputs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0.5</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imports shifted</v>
      </c>
      <c r="P400" s="340"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40" t="str">
        <f>IF(ISBLANK(INDEX('Policy Characteristics'!K:K,MATCH($C400,'Policy Characteristics'!$C:$C,0))),"",INDEX('Policy Characteristics'!K:K,MATCH($C400,'Policy Characteristics'!$C:$C,0)))</f>
        <v/>
      </c>
      <c r="R400" s="340" t="str">
        <f>IF(ISBLANK(INDEX('Policy Characteristics'!L:L,MATCH($C400,'Policy Characteristics'!$C:$C,0))),"",INDEX('Policy Characteristics'!L:L,MATCH($C400,'Policy Characteristics'!$C:$C,0)))</f>
        <v/>
      </c>
    </row>
    <row r="401" spans="1:18" ht="30"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Buy In-Region Products</v>
      </c>
      <c r="C401" s="344" t="str">
        <f t="shared" si="27"/>
        <v>Fraction of Imported Industrial Outputs Shifted to In Region Suppliers</v>
      </c>
      <c r="D401" s="272" t="s">
        <v>3210</v>
      </c>
      <c r="E401" s="272"/>
      <c r="F401" s="188" t="s">
        <v>3172</v>
      </c>
      <c r="G401" s="55"/>
      <c r="H401" s="54">
        <v>1558</v>
      </c>
      <c r="I401" s="53" t="s">
        <v>45</v>
      </c>
      <c r="J401" s="342" t="str">
        <f>IF(ISBLANK(INDEX('Policy Characteristics'!D:D,MATCH($C401,'Policy Characteristics'!$C:$C,0))),"",INDEX('Policy Characteristics'!D:D,MATCH($C401,'Policy Characteristics'!$C:$C,0)))</f>
        <v>Buy In-Region Products</v>
      </c>
      <c r="K401" s="340" t="str">
        <f>IF(ISBLANK(INDEX('Policy Characteristics'!E:E,MATCH($C401,'Policy Characteristics'!$C:$C,0))),"",INDEX('Policy Characteristics'!E:E,MATCH($C401,'Policy Characteristics'!$C:$C,0)))</f>
        <v>indst buy in region outputs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0.5</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imports shifted</v>
      </c>
      <c r="P401" s="340"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40" t="str">
        <f>IF(ISBLANK(INDEX('Policy Characteristics'!K:K,MATCH($C401,'Policy Characteristics'!$C:$C,0))),"",INDEX('Policy Characteristics'!K:K,MATCH($C401,'Policy Characteristics'!$C:$C,0)))</f>
        <v/>
      </c>
      <c r="R401" s="340" t="str">
        <f>IF(ISBLANK(INDEX('Policy Characteristics'!L:L,MATCH($C401,'Policy Characteristics'!$C:$C,0))),"",INDEX('Policy Characteristics'!L:L,MATCH($C401,'Policy Characteristics'!$C:$C,0)))</f>
        <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Buy In-Region Products</v>
      </c>
      <c r="C402" s="344" t="str">
        <f t="shared" si="27"/>
        <v>Fraction of Imported Industrial Outputs Shifted to In Region Suppliers</v>
      </c>
      <c r="D402" s="272" t="s">
        <v>3211</v>
      </c>
      <c r="E402" s="272"/>
      <c r="F402" s="188" t="s">
        <v>3173</v>
      </c>
      <c r="G402" s="55"/>
      <c r="H402" s="54">
        <v>1559</v>
      </c>
      <c r="I402" s="53" t="s">
        <v>45</v>
      </c>
      <c r="J402" s="342" t="str">
        <f>IF(ISBLANK(INDEX('Policy Characteristics'!D:D,MATCH($C402,'Policy Characteristics'!$C:$C,0))),"",INDEX('Policy Characteristics'!D:D,MATCH($C402,'Policy Characteristics'!$C:$C,0)))</f>
        <v>Buy In-Region Products</v>
      </c>
      <c r="K402" s="340" t="str">
        <f>IF(ISBLANK(INDEX('Policy Characteristics'!E:E,MATCH($C402,'Policy Characteristics'!$C:$C,0))),"",INDEX('Policy Characteristics'!E:E,MATCH($C402,'Policy Characteristics'!$C:$C,0)))</f>
        <v>indst buy in region outputs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0.5</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imports shifted</v>
      </c>
      <c r="P402" s="340"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40" t="str">
        <f>IF(ISBLANK(INDEX('Policy Characteristics'!K:K,MATCH($C402,'Policy Characteristics'!$C:$C,0))),"",INDEX('Policy Characteristics'!K:K,MATCH($C402,'Policy Characteristics'!$C:$C,0)))</f>
        <v/>
      </c>
      <c r="R402" s="340" t="str">
        <f>IF(ISBLANK(INDEX('Policy Characteristics'!L:L,MATCH($C402,'Policy Characteristics'!$C:$C,0))),"",INDEX('Policy Characteristics'!L:L,MATCH($C402,'Policy Characteristics'!$C:$C,0)))</f>
        <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Buy In-Region Products</v>
      </c>
      <c r="C403" s="344" t="str">
        <f t="shared" si="27"/>
        <v>Fraction of Imported Industrial Outputs Shifted to In Region Suppliers</v>
      </c>
      <c r="D403" s="272" t="s">
        <v>3212</v>
      </c>
      <c r="E403" s="272"/>
      <c r="F403" s="188" t="s">
        <v>3215</v>
      </c>
      <c r="G403" s="55"/>
      <c r="H403" s="54">
        <v>1560</v>
      </c>
      <c r="I403" s="53" t="s">
        <v>45</v>
      </c>
      <c r="J403" s="342" t="str">
        <f>IF(ISBLANK(INDEX('Policy Characteristics'!D:D,MATCH($C403,'Policy Characteristics'!$C:$C,0))),"",INDEX('Policy Characteristics'!D:D,MATCH($C403,'Policy Characteristics'!$C:$C,0)))</f>
        <v>Buy In-Region Products</v>
      </c>
      <c r="K403" s="340" t="str">
        <f>IF(ISBLANK(INDEX('Policy Characteristics'!E:E,MATCH($C403,'Policy Characteristics'!$C:$C,0))),"",INDEX('Policy Characteristics'!E:E,MATCH($C403,'Policy Characteristics'!$C:$C,0)))</f>
        <v>indst buy in region outputs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0.5</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imports shifted</v>
      </c>
      <c r="P403" s="340"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40" t="str">
        <f>IF(ISBLANK(INDEX('Policy Characteristics'!K:K,MATCH($C403,'Policy Characteristics'!$C:$C,0))),"",INDEX('Policy Characteristics'!K:K,MATCH($C403,'Policy Characteristics'!$C:$C,0)))</f>
        <v/>
      </c>
      <c r="R403" s="340" t="str">
        <f>IF(ISBLANK(INDEX('Policy Characteristics'!L:L,MATCH($C403,'Policy Characteristics'!$C:$C,0))),"",INDEX('Policy Characteristics'!L:L,MATCH($C403,'Policy Characteristics'!$C:$C,0)))</f>
        <v/>
      </c>
    </row>
    <row r="404" spans="1:18"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Buy In-Region Products</v>
      </c>
      <c r="C404" s="344" t="str">
        <f t="shared" si="27"/>
        <v>Fraction of Imported Industrial Outputs Shifted to In Region Suppliers</v>
      </c>
      <c r="D404" s="272" t="s">
        <v>3213</v>
      </c>
      <c r="E404" s="272"/>
      <c r="F404" s="188" t="s">
        <v>3174</v>
      </c>
      <c r="G404" s="55"/>
      <c r="H404" s="54">
        <v>1561</v>
      </c>
      <c r="I404" s="53" t="s">
        <v>45</v>
      </c>
      <c r="J404" s="342" t="str">
        <f>IF(ISBLANK(INDEX('Policy Characteristics'!D:D,MATCH($C404,'Policy Characteristics'!$C:$C,0))),"",INDEX('Policy Characteristics'!D:D,MATCH($C404,'Policy Characteristics'!$C:$C,0)))</f>
        <v>Buy In-Region Products</v>
      </c>
      <c r="K404" s="340" t="str">
        <f>IF(ISBLANK(INDEX('Policy Characteristics'!E:E,MATCH($C404,'Policy Characteristics'!$C:$C,0))),"",INDEX('Policy Characteristics'!E:E,MATCH($C404,'Policy Characteristics'!$C:$C,0)))</f>
        <v>indst buy in region outputs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0.5</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imports shifted</v>
      </c>
      <c r="P404" s="340"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40" t="str">
        <f>IF(ISBLANK(INDEX('Policy Characteristics'!K:K,MATCH($C404,'Policy Characteristics'!$C:$C,0))),"",INDEX('Policy Characteristics'!K:K,MATCH($C404,'Policy Characteristics'!$C:$C,0)))</f>
        <v/>
      </c>
      <c r="R404" s="340" t="str">
        <f>IF(ISBLANK(INDEX('Policy Characteristics'!L:L,MATCH($C404,'Policy Characteristics'!$C:$C,0))),"",INDEX('Policy Characteristics'!L:L,MATCH($C404,'Policy Characteristics'!$C:$C,0)))</f>
        <v/>
      </c>
    </row>
    <row r="405" spans="1:18" ht="30"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5" t="s">
        <v>3150</v>
      </c>
      <c r="D405" s="271" t="s">
        <v>3189</v>
      </c>
      <c r="E405" s="272" t="s">
        <v>3152</v>
      </c>
      <c r="F405" s="188" t="s">
        <v>3214</v>
      </c>
      <c r="G405" s="53" t="s">
        <v>3153</v>
      </c>
      <c r="H405" s="54">
        <v>908</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30"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ref="C406:C421" si="28">C$405</f>
        <v>Industry Sector Fraction of Potential Additional CCS Achieved</v>
      </c>
      <c r="D406" s="271" t="s">
        <v>3189</v>
      </c>
      <c r="E406" s="272" t="s">
        <v>2610</v>
      </c>
      <c r="F406" s="188" t="s">
        <v>3214</v>
      </c>
      <c r="G406" s="53" t="s">
        <v>3154</v>
      </c>
      <c r="H406" s="54">
        <v>909</v>
      </c>
      <c r="I406" s="9" t="s">
        <v>46</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30"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28"/>
        <v>Industry Sector Fraction of Potential Additional CCS Achieved</v>
      </c>
      <c r="D407" s="272" t="s">
        <v>3190</v>
      </c>
      <c r="E407" s="272" t="s">
        <v>3152</v>
      </c>
      <c r="F407" s="188" t="s">
        <v>2857</v>
      </c>
      <c r="G407" s="53" t="s">
        <v>3153</v>
      </c>
      <c r="H407" s="54">
        <v>910</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28"/>
        <v>Industry Sector Fraction of Potential Additional CCS Achieved</v>
      </c>
      <c r="D408" s="272" t="s">
        <v>3190</v>
      </c>
      <c r="E408" s="272" t="s">
        <v>2610</v>
      </c>
      <c r="F408" s="188" t="s">
        <v>2857</v>
      </c>
      <c r="G408" s="53" t="s">
        <v>3154</v>
      </c>
      <c r="H408" s="54">
        <v>911</v>
      </c>
      <c r="I408" s="9" t="s">
        <v>46</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28"/>
        <v>Industry Sector Fraction of Potential Additional CCS Achieved</v>
      </c>
      <c r="D409" s="272" t="s">
        <v>3191</v>
      </c>
      <c r="E409" s="272" t="s">
        <v>3152</v>
      </c>
      <c r="F409" s="188" t="s">
        <v>3155</v>
      </c>
      <c r="G409" s="53" t="s">
        <v>3153</v>
      </c>
      <c r="H409" s="54">
        <v>912</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30"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28"/>
        <v>Industry Sector Fraction of Potential Additional CCS Achieved</v>
      </c>
      <c r="D410" s="272" t="s">
        <v>3191</v>
      </c>
      <c r="E410" s="272" t="s">
        <v>2610</v>
      </c>
      <c r="F410" s="188" t="s">
        <v>3155</v>
      </c>
      <c r="G410" s="53" t="s">
        <v>3154</v>
      </c>
      <c r="H410" s="54">
        <v>913</v>
      </c>
      <c r="I410" s="9" t="s">
        <v>46</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30"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28"/>
        <v>Industry Sector Fraction of Potential Additional CCS Achieved</v>
      </c>
      <c r="D411" s="272" t="s">
        <v>3192</v>
      </c>
      <c r="E411" s="272" t="s">
        <v>3152</v>
      </c>
      <c r="F411" s="188" t="s">
        <v>3156</v>
      </c>
      <c r="G411" s="53" t="s">
        <v>3153</v>
      </c>
      <c r="H411" s="54">
        <v>914</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28"/>
        <v>Industry Sector Fraction of Potential Additional CCS Achieved</v>
      </c>
      <c r="D412" s="272" t="s">
        <v>3192</v>
      </c>
      <c r="E412" s="272" t="s">
        <v>2610</v>
      </c>
      <c r="F412" s="188" t="s">
        <v>3156</v>
      </c>
      <c r="G412" s="53" t="s">
        <v>3154</v>
      </c>
      <c r="H412" s="54">
        <v>915</v>
      </c>
      <c r="I412" s="9" t="s">
        <v>46</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ht="30"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28"/>
        <v>Industry Sector Fraction of Potential Additional CCS Achieved</v>
      </c>
      <c r="D413" s="272" t="s">
        <v>3193</v>
      </c>
      <c r="E413" s="272" t="s">
        <v>3152</v>
      </c>
      <c r="F413" s="188" t="s">
        <v>3157</v>
      </c>
      <c r="G413" s="53" t="s">
        <v>3153</v>
      </c>
      <c r="H413" s="54">
        <v>916</v>
      </c>
      <c r="I413" s="53" t="s">
        <v>45</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28"/>
        <v>Industry Sector Fraction of Potential Additional CCS Achieved</v>
      </c>
      <c r="D414" s="272" t="s">
        <v>3193</v>
      </c>
      <c r="E414" s="272" t="s">
        <v>2610</v>
      </c>
      <c r="F414" s="188" t="s">
        <v>3157</v>
      </c>
      <c r="G414" s="53" t="s">
        <v>3154</v>
      </c>
      <c r="H414" s="54">
        <v>917</v>
      </c>
      <c r="I414" s="9" t="s">
        <v>46</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ht="30"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28"/>
        <v>Industry Sector Fraction of Potential Additional CCS Achieved</v>
      </c>
      <c r="D415" s="272" t="s">
        <v>3194</v>
      </c>
      <c r="E415" s="272" t="s">
        <v>3152</v>
      </c>
      <c r="F415" s="188" t="s">
        <v>3158</v>
      </c>
      <c r="G415" s="53" t="s">
        <v>3153</v>
      </c>
      <c r="H415" s="54">
        <v>918</v>
      </c>
      <c r="I415" s="53" t="s">
        <v>45</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28"/>
        <v>Industry Sector Fraction of Potential Additional CCS Achieved</v>
      </c>
      <c r="D416" s="272" t="s">
        <v>3194</v>
      </c>
      <c r="E416" s="272" t="s">
        <v>2610</v>
      </c>
      <c r="F416" s="188" t="s">
        <v>3158</v>
      </c>
      <c r="G416" s="53" t="s">
        <v>3154</v>
      </c>
      <c r="H416" s="54">
        <v>919</v>
      </c>
      <c r="I416" s="9" t="s">
        <v>46</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ht="30"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28"/>
        <v>Industry Sector Fraction of Potential Additional CCS Achieved</v>
      </c>
      <c r="D417" s="272" t="s">
        <v>3195</v>
      </c>
      <c r="E417" s="272" t="s">
        <v>3152</v>
      </c>
      <c r="F417" s="188" t="s">
        <v>3159</v>
      </c>
      <c r="G417" s="53" t="s">
        <v>3153</v>
      </c>
      <c r="H417" s="54">
        <v>920</v>
      </c>
      <c r="I417" s="53" t="s">
        <v>45</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28"/>
        <v>Industry Sector Fraction of Potential Additional CCS Achieved</v>
      </c>
      <c r="D418" s="272" t="s">
        <v>3195</v>
      </c>
      <c r="E418" s="272" t="s">
        <v>2610</v>
      </c>
      <c r="F418" s="188" t="s">
        <v>3159</v>
      </c>
      <c r="G418" s="53" t="s">
        <v>3154</v>
      </c>
      <c r="H418" s="54">
        <v>921</v>
      </c>
      <c r="I418" s="9" t="s">
        <v>46</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28"/>
        <v>Industry Sector Fraction of Potential Additional CCS Achieved</v>
      </c>
      <c r="D419" s="272" t="s">
        <v>3196</v>
      </c>
      <c r="E419" s="272" t="s">
        <v>3152</v>
      </c>
      <c r="F419" s="188" t="s">
        <v>3160</v>
      </c>
      <c r="G419" s="53" t="s">
        <v>3153</v>
      </c>
      <c r="H419" s="54">
        <v>922</v>
      </c>
      <c r="I419" s="53" t="s">
        <v>45</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28"/>
        <v>Industry Sector Fraction of Potential Additional CCS Achieved</v>
      </c>
      <c r="D420" s="272" t="s">
        <v>3196</v>
      </c>
      <c r="E420" s="272" t="s">
        <v>2610</v>
      </c>
      <c r="F420" s="188" t="s">
        <v>3160</v>
      </c>
      <c r="G420" s="53" t="s">
        <v>3154</v>
      </c>
      <c r="H420" s="54">
        <v>923</v>
      </c>
      <c r="I420" s="9" t="s">
        <v>46</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28"/>
        <v>Industry Sector Fraction of Potential Additional CCS Achieved</v>
      </c>
      <c r="D421" s="272" t="s">
        <v>3197</v>
      </c>
      <c r="E421" s="272" t="s">
        <v>3152</v>
      </c>
      <c r="F421" s="188" t="s">
        <v>3161</v>
      </c>
      <c r="G421" s="53" t="s">
        <v>3153</v>
      </c>
      <c r="H421" s="54">
        <v>924</v>
      </c>
      <c r="I421" s="53" t="s">
        <v>45</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ref="C422:C454" si="29">C$405</f>
        <v>Industry Sector Fraction of Potential Additional CCS Achieved</v>
      </c>
      <c r="D422" s="272" t="s">
        <v>3197</v>
      </c>
      <c r="E422" s="272" t="s">
        <v>2610</v>
      </c>
      <c r="F422" s="188" t="s">
        <v>3161</v>
      </c>
      <c r="G422" s="53" t="s">
        <v>3154</v>
      </c>
      <c r="H422" s="54">
        <v>925</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ht="30"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29"/>
        <v>Industry Sector Fraction of Potential Additional CCS Achieved</v>
      </c>
      <c r="D423" s="272" t="s">
        <v>3198</v>
      </c>
      <c r="E423" s="272" t="s">
        <v>3152</v>
      </c>
      <c r="F423" s="188" t="s">
        <v>2658</v>
      </c>
      <c r="G423" s="53" t="s">
        <v>3153</v>
      </c>
      <c r="H423" s="54">
        <v>926</v>
      </c>
      <c r="I423" s="53" t="s">
        <v>45</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29"/>
        <v>Industry Sector Fraction of Potential Additional CCS Achieved</v>
      </c>
      <c r="D424" s="272" t="s">
        <v>3198</v>
      </c>
      <c r="E424" s="272" t="s">
        <v>2610</v>
      </c>
      <c r="F424" s="188" t="s">
        <v>2658</v>
      </c>
      <c r="G424" s="53" t="s">
        <v>3154</v>
      </c>
      <c r="H424" s="54">
        <v>927</v>
      </c>
      <c r="I424" s="53" t="s">
        <v>45</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ht="30"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29"/>
        <v>Industry Sector Fraction of Potential Additional CCS Achieved</v>
      </c>
      <c r="D425" s="272" t="s">
        <v>3199</v>
      </c>
      <c r="E425" s="272" t="s">
        <v>3152</v>
      </c>
      <c r="F425" s="188" t="s">
        <v>3162</v>
      </c>
      <c r="G425" s="53" t="s">
        <v>3153</v>
      </c>
      <c r="H425" s="54">
        <v>928</v>
      </c>
      <c r="I425" s="53" t="s">
        <v>45</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ht="30"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Carbon Capture and Sequestration</v>
      </c>
      <c r="C426" s="344" t="str">
        <f t="shared" si="29"/>
        <v>Industry Sector Fraction of Potential Additional CCS Achieved</v>
      </c>
      <c r="D426" s="272" t="s">
        <v>3199</v>
      </c>
      <c r="E426" s="272" t="s">
        <v>2610</v>
      </c>
      <c r="F426" s="188" t="s">
        <v>3162</v>
      </c>
      <c r="G426" s="53" t="s">
        <v>3154</v>
      </c>
      <c r="H426" s="54">
        <v>929</v>
      </c>
      <c r="I426" s="9" t="s">
        <v>46</v>
      </c>
      <c r="J426" s="342" t="str">
        <f>IF(ISBLANK(INDEX('Policy Characteristics'!D:D,MATCH($C426,'Policy Characteristics'!$C:$C,0))),"",INDEX('Policy Characteristics'!D:D,MATCH($C426,'Policy Characteristics'!$C:$C,0)))</f>
        <v>Industry CCS</v>
      </c>
      <c r="K426" s="340" t="str">
        <f>IF(ISBLANK(INDEX('Policy Characteristics'!E:E,MATCH($C426,'Policy Characteristics'!$C:$C,0))),"",INDEX('Policy Characteristics'!E:E,MATCH($C426,'Policy Characteristics'!$C:$C,0)))</f>
        <v>indst CCS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CO2 captured</v>
      </c>
      <c r="P426" s="340" t="str">
        <f>IF(ISBLANK(INDEX('Policy Characteristics'!J:J,MATCH($C426,'Policy Characteristics'!$C:$C,0))),"",INDEX('Policy Characteristics'!J:J,MATCH($C426,'Policy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40" t="str">
        <f>IF(ISBLANK(INDEX('Policy Characteristics'!K:K,MATCH($C426,'Policy Characteristics'!$C:$C,0))),"",INDEX('Policy Characteristics'!K:K,MATCH($C426,'Policy Characteristics'!$C:$C,0)))</f>
        <v>ccs.html#ccs</v>
      </c>
      <c r="R426" s="340" t="str">
        <f>IF(ISBLANK(INDEX('Policy Characteristics'!L:L,MATCH($C426,'Policy Characteristics'!$C:$C,0))),"",INDEX('Policy Characteristics'!L:L,MATCH($C426,'Policy Characteristics'!$C:$C,0)))</f>
        <v>carbon-capture-and-sequestration.html</v>
      </c>
    </row>
    <row r="427" spans="1:18" ht="30"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Carbon Capture and Sequestration</v>
      </c>
      <c r="C427" s="344" t="str">
        <f t="shared" si="29"/>
        <v>Industry Sector Fraction of Potential Additional CCS Achieved</v>
      </c>
      <c r="D427" s="272" t="s">
        <v>3200</v>
      </c>
      <c r="E427" s="272" t="s">
        <v>3152</v>
      </c>
      <c r="F427" s="188" t="s">
        <v>3163</v>
      </c>
      <c r="G427" s="53" t="s">
        <v>3153</v>
      </c>
      <c r="H427" s="54">
        <v>930</v>
      </c>
      <c r="I427" s="53" t="s">
        <v>45</v>
      </c>
      <c r="J427" s="342" t="str">
        <f>IF(ISBLANK(INDEX('Policy Characteristics'!D:D,MATCH($C427,'Policy Characteristics'!$C:$C,0))),"",INDEX('Policy Characteristics'!D:D,MATCH($C427,'Policy Characteristics'!$C:$C,0)))</f>
        <v>Industry CCS</v>
      </c>
      <c r="K427" s="340" t="str">
        <f>IF(ISBLANK(INDEX('Policy Characteristics'!E:E,MATCH($C427,'Policy Characteristics'!$C:$C,0))),"",INDEX('Policy Characteristics'!E:E,MATCH($C427,'Policy Characteristics'!$C:$C,0)))</f>
        <v>indst CCS</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CO2 captured</v>
      </c>
      <c r="P427" s="340" t="str">
        <f>IF(ISBLANK(INDEX('Policy Characteristics'!J:J,MATCH($C427,'Policy Characteristics'!$C:$C,0))),"",INDEX('Policy Characteristics'!J:J,MATCH($C427,'Policy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40" t="str">
        <f>IF(ISBLANK(INDEX('Policy Characteristics'!K:K,MATCH($C427,'Policy Characteristics'!$C:$C,0))),"",INDEX('Policy Characteristics'!K:K,MATCH($C427,'Policy Characteristics'!$C:$C,0)))</f>
        <v>ccs.html#ccs</v>
      </c>
      <c r="R427" s="340" t="str">
        <f>IF(ISBLANK(INDEX('Policy Characteristics'!L:L,MATCH($C427,'Policy Characteristics'!$C:$C,0))),"",INDEX('Policy Characteristics'!L:L,MATCH($C427,'Policy Characteristics'!$C:$C,0)))</f>
        <v>carbon-capture-and-sequestration.html</v>
      </c>
    </row>
    <row r="428" spans="1:18" ht="30"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Carbon Capture and Sequestration</v>
      </c>
      <c r="C428" s="344" t="str">
        <f t="shared" si="29"/>
        <v>Industry Sector Fraction of Potential Additional CCS Achieved</v>
      </c>
      <c r="D428" s="272" t="s">
        <v>3200</v>
      </c>
      <c r="E428" s="272" t="s">
        <v>2610</v>
      </c>
      <c r="F428" s="188" t="s">
        <v>3163</v>
      </c>
      <c r="G428" s="53" t="s">
        <v>3154</v>
      </c>
      <c r="H428" s="54">
        <v>931</v>
      </c>
      <c r="I428" s="9" t="s">
        <v>46</v>
      </c>
      <c r="J428" s="342" t="str">
        <f>IF(ISBLANK(INDEX('Policy Characteristics'!D:D,MATCH($C428,'Policy Characteristics'!$C:$C,0))),"",INDEX('Policy Characteristics'!D:D,MATCH($C428,'Policy Characteristics'!$C:$C,0)))</f>
        <v>Industry CCS</v>
      </c>
      <c r="K428" s="340" t="str">
        <f>IF(ISBLANK(INDEX('Policy Characteristics'!E:E,MATCH($C428,'Policy Characteristics'!$C:$C,0))),"",INDEX('Policy Characteristics'!E:E,MATCH($C428,'Policy Characteristics'!$C:$C,0)))</f>
        <v>indst CCS</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CO2 captured</v>
      </c>
      <c r="P428" s="340" t="str">
        <f>IF(ISBLANK(INDEX('Policy Characteristics'!J:J,MATCH($C428,'Policy Characteristics'!$C:$C,0))),"",INDEX('Policy Characteristics'!J:J,MATCH($C428,'Policy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40" t="str">
        <f>IF(ISBLANK(INDEX('Policy Characteristics'!K:K,MATCH($C428,'Policy Characteristics'!$C:$C,0))),"",INDEX('Policy Characteristics'!K:K,MATCH($C428,'Policy Characteristics'!$C:$C,0)))</f>
        <v>ccs.html#ccs</v>
      </c>
      <c r="R428" s="340" t="str">
        <f>IF(ISBLANK(INDEX('Policy Characteristics'!L:L,MATCH($C428,'Policy Characteristics'!$C:$C,0))),"",INDEX('Policy Characteristics'!L:L,MATCH($C428,'Policy Characteristics'!$C:$C,0)))</f>
        <v>carbon-capture-and-sequestration.html</v>
      </c>
    </row>
    <row r="429" spans="1:18" ht="45"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Carbon Capture and Sequestration</v>
      </c>
      <c r="C429" s="344" t="str">
        <f t="shared" si="29"/>
        <v>Industry Sector Fraction of Potential Additional CCS Achieved</v>
      </c>
      <c r="D429" s="272" t="s">
        <v>3201</v>
      </c>
      <c r="E429" s="272" t="s">
        <v>3152</v>
      </c>
      <c r="F429" s="188" t="s">
        <v>3164</v>
      </c>
      <c r="G429" s="53" t="s">
        <v>3153</v>
      </c>
      <c r="H429" s="54">
        <v>932</v>
      </c>
      <c r="I429" s="53" t="s">
        <v>45</v>
      </c>
      <c r="J429" s="342" t="str">
        <f>IF(ISBLANK(INDEX('Policy Characteristics'!D:D,MATCH($C429,'Policy Characteristics'!$C:$C,0))),"",INDEX('Policy Characteristics'!D:D,MATCH($C429,'Policy Characteristics'!$C:$C,0)))</f>
        <v>Industry CCS</v>
      </c>
      <c r="K429" s="340" t="str">
        <f>IF(ISBLANK(INDEX('Policy Characteristics'!E:E,MATCH($C429,'Policy Characteristics'!$C:$C,0))),"",INDEX('Policy Characteristics'!E:E,MATCH($C429,'Policy Characteristics'!$C:$C,0)))</f>
        <v>indst CCS</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CO2 captured</v>
      </c>
      <c r="P429" s="340" t="str">
        <f>IF(ISBLANK(INDEX('Policy Characteristics'!J:J,MATCH($C429,'Policy Characteristics'!$C:$C,0))),"",INDEX('Policy Characteristics'!J:J,MATCH($C429,'Policy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40" t="str">
        <f>IF(ISBLANK(INDEX('Policy Characteristics'!K:K,MATCH($C429,'Policy Characteristics'!$C:$C,0))),"",INDEX('Policy Characteristics'!K:K,MATCH($C429,'Policy Characteristics'!$C:$C,0)))</f>
        <v>ccs.html#ccs</v>
      </c>
      <c r="R429" s="340" t="str">
        <f>IF(ISBLANK(INDEX('Policy Characteristics'!L:L,MATCH($C429,'Policy Characteristics'!$C:$C,0))),"",INDEX('Policy Characteristics'!L:L,MATCH($C429,'Policy Characteristics'!$C:$C,0)))</f>
        <v>carbon-capture-and-sequestration.html</v>
      </c>
    </row>
    <row r="430" spans="1:18" ht="45"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Carbon Capture and Sequestration</v>
      </c>
      <c r="C430" s="344" t="str">
        <f t="shared" si="29"/>
        <v>Industry Sector Fraction of Potential Additional CCS Achieved</v>
      </c>
      <c r="D430" s="272" t="s">
        <v>3201</v>
      </c>
      <c r="E430" s="272" t="s">
        <v>2610</v>
      </c>
      <c r="F430" s="188" t="s">
        <v>3164</v>
      </c>
      <c r="G430" s="53" t="s">
        <v>3154</v>
      </c>
      <c r="H430" s="54">
        <v>933</v>
      </c>
      <c r="I430" s="53" t="s">
        <v>45</v>
      </c>
      <c r="J430" s="342" t="str">
        <f>IF(ISBLANK(INDEX('Policy Characteristics'!D:D,MATCH($C430,'Policy Characteristics'!$C:$C,0))),"",INDEX('Policy Characteristics'!D:D,MATCH($C430,'Policy Characteristics'!$C:$C,0)))</f>
        <v>Industry CCS</v>
      </c>
      <c r="K430" s="340" t="str">
        <f>IF(ISBLANK(INDEX('Policy Characteristics'!E:E,MATCH($C430,'Policy Characteristics'!$C:$C,0))),"",INDEX('Policy Characteristics'!E:E,MATCH($C430,'Policy Characteristics'!$C:$C,0)))</f>
        <v>indst CCS</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CO2 captured</v>
      </c>
      <c r="P430" s="340" t="str">
        <f>IF(ISBLANK(INDEX('Policy Characteristics'!J:J,MATCH($C430,'Policy Characteristics'!$C:$C,0))),"",INDEX('Policy Characteristics'!J:J,MATCH($C430,'Policy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40" t="str">
        <f>IF(ISBLANK(INDEX('Policy Characteristics'!K:K,MATCH($C430,'Policy Characteristics'!$C:$C,0))),"",INDEX('Policy Characteristics'!K:K,MATCH($C430,'Policy Characteristics'!$C:$C,0)))</f>
        <v>ccs.html#ccs</v>
      </c>
      <c r="R430" s="340" t="str">
        <f>IF(ISBLANK(INDEX('Policy Characteristics'!L:L,MATCH($C430,'Policy Characteristics'!$C:$C,0))),"",INDEX('Policy Characteristics'!L:L,MATCH($C430,'Policy Characteristics'!$C:$C,0)))</f>
        <v>carbon-capture-and-sequestration.html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Carbon Capture and Sequestration</v>
      </c>
      <c r="C431" s="344" t="str">
        <f t="shared" si="29"/>
        <v>Industry Sector Fraction of Potential Additional CCS Achieved</v>
      </c>
      <c r="D431" s="272" t="s">
        <v>3202</v>
      </c>
      <c r="E431" s="272" t="s">
        <v>3152</v>
      </c>
      <c r="F431" s="188" t="s">
        <v>2659</v>
      </c>
      <c r="G431" s="53" t="s">
        <v>3153</v>
      </c>
      <c r="H431" s="54">
        <v>934</v>
      </c>
      <c r="I431" s="53" t="s">
        <v>45</v>
      </c>
      <c r="J431" s="342" t="str">
        <f>IF(ISBLANK(INDEX('Policy Characteristics'!D:D,MATCH($C431,'Policy Characteristics'!$C:$C,0))),"",INDEX('Policy Characteristics'!D:D,MATCH($C431,'Policy Characteristics'!$C:$C,0)))</f>
        <v>Industry CCS</v>
      </c>
      <c r="K431" s="340" t="str">
        <f>IF(ISBLANK(INDEX('Policy Characteristics'!E:E,MATCH($C431,'Policy Characteristics'!$C:$C,0))),"",INDEX('Policy Characteristics'!E:E,MATCH($C431,'Policy Characteristics'!$C:$C,0)))</f>
        <v>indst CCS</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CO2 captured</v>
      </c>
      <c r="P431" s="340" t="str">
        <f>IF(ISBLANK(INDEX('Policy Characteristics'!J:J,MATCH($C431,'Policy Characteristics'!$C:$C,0))),"",INDEX('Policy Characteristics'!J:J,MATCH($C431,'Policy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40" t="str">
        <f>IF(ISBLANK(INDEX('Policy Characteristics'!K:K,MATCH($C431,'Policy Characteristics'!$C:$C,0))),"",INDEX('Policy Characteristics'!K:K,MATCH($C431,'Policy Characteristics'!$C:$C,0)))</f>
        <v>ccs.html#ccs</v>
      </c>
      <c r="R431" s="340" t="str">
        <f>IF(ISBLANK(INDEX('Policy Characteristics'!L:L,MATCH($C431,'Policy Characteristics'!$C:$C,0))),"",INDEX('Policy Characteristics'!L:L,MATCH($C431,'Policy Characteristics'!$C:$C,0)))</f>
        <v>carbon-capture-and-sequestration.html</v>
      </c>
    </row>
    <row r="432" spans="1:18"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Carbon Capture and Sequestration</v>
      </c>
      <c r="C432" s="344" t="str">
        <f t="shared" si="29"/>
        <v>Industry Sector Fraction of Potential Additional CCS Achieved</v>
      </c>
      <c r="D432" s="272" t="s">
        <v>3202</v>
      </c>
      <c r="E432" s="272" t="s">
        <v>2610</v>
      </c>
      <c r="F432" s="188" t="s">
        <v>2659</v>
      </c>
      <c r="G432" s="53" t="s">
        <v>3154</v>
      </c>
      <c r="H432" s="54">
        <v>935</v>
      </c>
      <c r="I432" s="53" t="s">
        <v>45</v>
      </c>
      <c r="J432" s="342" t="str">
        <f>IF(ISBLANK(INDEX('Policy Characteristics'!D:D,MATCH($C432,'Policy Characteristics'!$C:$C,0))),"",INDEX('Policy Characteristics'!D:D,MATCH($C432,'Policy Characteristics'!$C:$C,0)))</f>
        <v>Industry CCS</v>
      </c>
      <c r="K432" s="340" t="str">
        <f>IF(ISBLANK(INDEX('Policy Characteristics'!E:E,MATCH($C432,'Policy Characteristics'!$C:$C,0))),"",INDEX('Policy Characteristics'!E:E,MATCH($C432,'Policy Characteristics'!$C:$C,0)))</f>
        <v>indst CCS</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CO2 captured</v>
      </c>
      <c r="P432" s="340" t="str">
        <f>IF(ISBLANK(INDEX('Policy Characteristics'!J:J,MATCH($C432,'Policy Characteristics'!$C:$C,0))),"",INDEX('Policy Characteristics'!J:J,MATCH($C432,'Policy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40" t="str">
        <f>IF(ISBLANK(INDEX('Policy Characteristics'!K:K,MATCH($C432,'Policy Characteristics'!$C:$C,0))),"",INDEX('Policy Characteristics'!K:K,MATCH($C432,'Policy Characteristics'!$C:$C,0)))</f>
        <v>ccs.html#ccs</v>
      </c>
      <c r="R432" s="340" t="str">
        <f>IF(ISBLANK(INDEX('Policy Characteristics'!L:L,MATCH($C432,'Policy Characteristics'!$C:$C,0))),"",INDEX('Policy Characteristics'!L:L,MATCH($C432,'Policy Characteristics'!$C:$C,0)))</f>
        <v>carbon-capture-and-sequestration.html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Carbon Capture and Sequestration</v>
      </c>
      <c r="C433" s="344" t="str">
        <f t="shared" si="29"/>
        <v>Industry Sector Fraction of Potential Additional CCS Achieved</v>
      </c>
      <c r="D433" s="272" t="s">
        <v>3203</v>
      </c>
      <c r="E433" s="272" t="s">
        <v>3152</v>
      </c>
      <c r="F433" s="188" t="s">
        <v>3165</v>
      </c>
      <c r="G433" s="53" t="s">
        <v>3153</v>
      </c>
      <c r="H433" s="54">
        <v>936</v>
      </c>
      <c r="I433" s="53" t="s">
        <v>45</v>
      </c>
      <c r="J433" s="342" t="str">
        <f>IF(ISBLANK(INDEX('Policy Characteristics'!D:D,MATCH($C433,'Policy Characteristics'!$C:$C,0))),"",INDEX('Policy Characteristics'!D:D,MATCH($C433,'Policy Characteristics'!$C:$C,0)))</f>
        <v>Industry CCS</v>
      </c>
      <c r="K433" s="340" t="str">
        <f>IF(ISBLANK(INDEX('Policy Characteristics'!E:E,MATCH($C433,'Policy Characteristics'!$C:$C,0))),"",INDEX('Policy Characteristics'!E:E,MATCH($C433,'Policy Characteristics'!$C:$C,0)))</f>
        <v>indst CCS</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CO2 captured</v>
      </c>
      <c r="P433" s="340" t="str">
        <f>IF(ISBLANK(INDEX('Policy Characteristics'!J:J,MATCH($C433,'Policy Characteristics'!$C:$C,0))),"",INDEX('Policy Characteristics'!J:J,MATCH($C433,'Policy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40" t="str">
        <f>IF(ISBLANK(INDEX('Policy Characteristics'!K:K,MATCH($C433,'Policy Characteristics'!$C:$C,0))),"",INDEX('Policy Characteristics'!K:K,MATCH($C433,'Policy Characteristics'!$C:$C,0)))</f>
        <v>ccs.html#ccs</v>
      </c>
      <c r="R433" s="340" t="str">
        <f>IF(ISBLANK(INDEX('Policy Characteristics'!L:L,MATCH($C433,'Policy Characteristics'!$C:$C,0))),"",INDEX('Policy Characteristics'!L:L,MATCH($C433,'Policy Characteristics'!$C:$C,0)))</f>
        <v>carbon-capture-and-sequestration.html</v>
      </c>
    </row>
    <row r="434" spans="1:18"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Carbon Capture and Sequestration</v>
      </c>
      <c r="C434" s="344" t="str">
        <f t="shared" si="29"/>
        <v>Industry Sector Fraction of Potential Additional CCS Achieved</v>
      </c>
      <c r="D434" s="272" t="s">
        <v>3203</v>
      </c>
      <c r="E434" s="272" t="s">
        <v>2610</v>
      </c>
      <c r="F434" s="188" t="s">
        <v>3165</v>
      </c>
      <c r="G434" s="53" t="s">
        <v>3154</v>
      </c>
      <c r="H434" s="54">
        <v>937</v>
      </c>
      <c r="I434" s="9" t="s">
        <v>46</v>
      </c>
      <c r="J434" s="342" t="str">
        <f>IF(ISBLANK(INDEX('Policy Characteristics'!D:D,MATCH($C434,'Policy Characteristics'!$C:$C,0))),"",INDEX('Policy Characteristics'!D:D,MATCH($C434,'Policy Characteristics'!$C:$C,0)))</f>
        <v>Industry CCS</v>
      </c>
      <c r="K434" s="340" t="str">
        <f>IF(ISBLANK(INDEX('Policy Characteristics'!E:E,MATCH($C434,'Policy Characteristics'!$C:$C,0))),"",INDEX('Policy Characteristics'!E:E,MATCH($C434,'Policy Characteristics'!$C:$C,0)))</f>
        <v>indst CCS</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CO2 captured</v>
      </c>
      <c r="P434" s="340" t="str">
        <f>IF(ISBLANK(INDEX('Policy Characteristics'!J:J,MATCH($C434,'Policy Characteristics'!$C:$C,0))),"",INDEX('Policy Characteristics'!J:J,MATCH($C434,'Policy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40" t="str">
        <f>IF(ISBLANK(INDEX('Policy Characteristics'!K:K,MATCH($C434,'Policy Characteristics'!$C:$C,0))),"",INDEX('Policy Characteristics'!K:K,MATCH($C434,'Policy Characteristics'!$C:$C,0)))</f>
        <v>ccs.html#ccs</v>
      </c>
      <c r="R434" s="340" t="str">
        <f>IF(ISBLANK(INDEX('Policy Characteristics'!L:L,MATCH($C434,'Policy Characteristics'!$C:$C,0))),"",INDEX('Policy Characteristics'!L:L,MATCH($C434,'Policy Characteristics'!$C:$C,0)))</f>
        <v>carbon-capture-and-sequestration.html</v>
      </c>
    </row>
    <row r="435" spans="1:18" ht="45"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Carbon Capture and Sequestration</v>
      </c>
      <c r="C435" s="344" t="str">
        <f t="shared" si="29"/>
        <v>Industry Sector Fraction of Potential Additional CCS Achieved</v>
      </c>
      <c r="D435" s="272" t="s">
        <v>3204</v>
      </c>
      <c r="E435" s="272" t="s">
        <v>3152</v>
      </c>
      <c r="F435" s="188" t="s">
        <v>3166</v>
      </c>
      <c r="G435" s="53" t="s">
        <v>3153</v>
      </c>
      <c r="H435" s="54">
        <v>938</v>
      </c>
      <c r="I435" s="53" t="s">
        <v>45</v>
      </c>
      <c r="J435" s="342" t="str">
        <f>IF(ISBLANK(INDEX('Policy Characteristics'!D:D,MATCH($C435,'Policy Characteristics'!$C:$C,0))),"",INDEX('Policy Characteristics'!D:D,MATCH($C435,'Policy Characteristics'!$C:$C,0)))</f>
        <v>Industry CCS</v>
      </c>
      <c r="K435" s="340" t="str">
        <f>IF(ISBLANK(INDEX('Policy Characteristics'!E:E,MATCH($C435,'Policy Characteristics'!$C:$C,0))),"",INDEX('Policy Characteristics'!E:E,MATCH($C435,'Policy Characteristics'!$C:$C,0)))</f>
        <v>indst CCS</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CO2 captured</v>
      </c>
      <c r="P435" s="340" t="str">
        <f>IF(ISBLANK(INDEX('Policy Characteristics'!J:J,MATCH($C435,'Policy Characteristics'!$C:$C,0))),"",INDEX('Policy Characteristics'!J:J,MATCH($C435,'Policy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40" t="str">
        <f>IF(ISBLANK(INDEX('Policy Characteristics'!K:K,MATCH($C435,'Policy Characteristics'!$C:$C,0))),"",INDEX('Policy Characteristics'!K:K,MATCH($C435,'Policy Characteristics'!$C:$C,0)))</f>
        <v>ccs.html#ccs</v>
      </c>
      <c r="R435" s="340" t="str">
        <f>IF(ISBLANK(INDEX('Policy Characteristics'!L:L,MATCH($C435,'Policy Characteristics'!$C:$C,0))),"",INDEX('Policy Characteristics'!L:L,MATCH($C435,'Policy Characteristics'!$C:$C,0)))</f>
        <v>carbon-capture-and-sequestration.html</v>
      </c>
    </row>
    <row r="436" spans="1:18" ht="45"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Carbon Capture and Sequestration</v>
      </c>
      <c r="C436" s="344" t="str">
        <f t="shared" si="29"/>
        <v>Industry Sector Fraction of Potential Additional CCS Achieved</v>
      </c>
      <c r="D436" s="272" t="s">
        <v>3204</v>
      </c>
      <c r="E436" s="272" t="s">
        <v>2610</v>
      </c>
      <c r="F436" s="188" t="s">
        <v>3166</v>
      </c>
      <c r="G436" s="53" t="s">
        <v>3154</v>
      </c>
      <c r="H436" s="54">
        <v>939</v>
      </c>
      <c r="I436" s="9" t="s">
        <v>46</v>
      </c>
      <c r="J436" s="342" t="str">
        <f>IF(ISBLANK(INDEX('Policy Characteristics'!D:D,MATCH($C436,'Policy Characteristics'!$C:$C,0))),"",INDEX('Policy Characteristics'!D:D,MATCH($C436,'Policy Characteristics'!$C:$C,0)))</f>
        <v>Industry CCS</v>
      </c>
      <c r="K436" s="340" t="str">
        <f>IF(ISBLANK(INDEX('Policy Characteristics'!E:E,MATCH($C436,'Policy Characteristics'!$C:$C,0))),"",INDEX('Policy Characteristics'!E:E,MATCH($C436,'Policy Characteristics'!$C:$C,0)))</f>
        <v>indst CCS</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CO2 captured</v>
      </c>
      <c r="P436" s="340" t="str">
        <f>IF(ISBLANK(INDEX('Policy Characteristics'!J:J,MATCH($C436,'Policy Characteristics'!$C:$C,0))),"",INDEX('Policy Characteristics'!J:J,MATCH($C436,'Policy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40" t="str">
        <f>IF(ISBLANK(INDEX('Policy Characteristics'!K:K,MATCH($C436,'Policy Characteristics'!$C:$C,0))),"",INDEX('Policy Characteristics'!K:K,MATCH($C436,'Policy Characteristics'!$C:$C,0)))</f>
        <v>ccs.html#ccs</v>
      </c>
      <c r="R436" s="340" t="str">
        <f>IF(ISBLANK(INDEX('Policy Characteristics'!L:L,MATCH($C436,'Policy Characteristics'!$C:$C,0))),"",INDEX('Policy Characteristics'!L:L,MATCH($C436,'Policy Characteristics'!$C:$C,0)))</f>
        <v>carbon-capture-and-sequestration.html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Carbon Capture and Sequestration</v>
      </c>
      <c r="C437" s="344" t="str">
        <f t="shared" si="29"/>
        <v>Industry Sector Fraction of Potential Additional CCS Achieved</v>
      </c>
      <c r="D437" s="272" t="s">
        <v>3205</v>
      </c>
      <c r="E437" s="272" t="s">
        <v>3152</v>
      </c>
      <c r="F437" s="188" t="s">
        <v>3167</v>
      </c>
      <c r="G437" s="53" t="s">
        <v>3153</v>
      </c>
      <c r="H437" s="54">
        <v>940</v>
      </c>
      <c r="I437" s="53" t="s">
        <v>45</v>
      </c>
      <c r="J437" s="342" t="str">
        <f>IF(ISBLANK(INDEX('Policy Characteristics'!D:D,MATCH($C437,'Policy Characteristics'!$C:$C,0))),"",INDEX('Policy Characteristics'!D:D,MATCH($C437,'Policy Characteristics'!$C:$C,0)))</f>
        <v>Industry CCS</v>
      </c>
      <c r="K437" s="340" t="str">
        <f>IF(ISBLANK(INDEX('Policy Characteristics'!E:E,MATCH($C437,'Policy Characteristics'!$C:$C,0))),"",INDEX('Policy Characteristics'!E:E,MATCH($C437,'Policy Characteristics'!$C:$C,0)))</f>
        <v>indst CCS</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CO2 captured</v>
      </c>
      <c r="P437" s="340" t="str">
        <f>IF(ISBLANK(INDEX('Policy Characteristics'!J:J,MATCH($C437,'Policy Characteristics'!$C:$C,0))),"",INDEX('Policy Characteristics'!J:J,MATCH($C437,'Policy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40" t="str">
        <f>IF(ISBLANK(INDEX('Policy Characteristics'!K:K,MATCH($C437,'Policy Characteristics'!$C:$C,0))),"",INDEX('Policy Characteristics'!K:K,MATCH($C437,'Policy Characteristics'!$C:$C,0)))</f>
        <v>ccs.html#ccs</v>
      </c>
      <c r="R437" s="340" t="str">
        <f>IF(ISBLANK(INDEX('Policy Characteristics'!L:L,MATCH($C437,'Policy Characteristics'!$C:$C,0))),"",INDEX('Policy Characteristics'!L:L,MATCH($C437,'Policy Characteristics'!$C:$C,0)))</f>
        <v>carbon-capture-and-sequestration.html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Carbon Capture and Sequestration</v>
      </c>
      <c r="C438" s="344" t="str">
        <f t="shared" si="29"/>
        <v>Industry Sector Fraction of Potential Additional CCS Achieved</v>
      </c>
      <c r="D438" s="272" t="s">
        <v>3205</v>
      </c>
      <c r="E438" s="272" t="s">
        <v>2610</v>
      </c>
      <c r="F438" s="188" t="s">
        <v>3167</v>
      </c>
      <c r="G438" s="53" t="s">
        <v>3154</v>
      </c>
      <c r="H438" s="54">
        <v>941</v>
      </c>
      <c r="I438" s="9" t="s">
        <v>46</v>
      </c>
      <c r="J438" s="342" t="str">
        <f>IF(ISBLANK(INDEX('Policy Characteristics'!D:D,MATCH($C438,'Policy Characteristics'!$C:$C,0))),"",INDEX('Policy Characteristics'!D:D,MATCH($C438,'Policy Characteristics'!$C:$C,0)))</f>
        <v>Industry CCS</v>
      </c>
      <c r="K438" s="340" t="str">
        <f>IF(ISBLANK(INDEX('Policy Characteristics'!E:E,MATCH($C438,'Policy Characteristics'!$C:$C,0))),"",INDEX('Policy Characteristics'!E:E,MATCH($C438,'Policy Characteristics'!$C:$C,0)))</f>
        <v>indst CCS</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CO2 captured</v>
      </c>
      <c r="P438" s="340" t="str">
        <f>IF(ISBLANK(INDEX('Policy Characteristics'!J:J,MATCH($C438,'Policy Characteristics'!$C:$C,0))),"",INDEX('Policy Characteristics'!J:J,MATCH($C438,'Policy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40" t="str">
        <f>IF(ISBLANK(INDEX('Policy Characteristics'!K:K,MATCH($C438,'Policy Characteristics'!$C:$C,0))),"",INDEX('Policy Characteristics'!K:K,MATCH($C438,'Policy Characteristics'!$C:$C,0)))</f>
        <v>ccs.html#ccs</v>
      </c>
      <c r="R438" s="340" t="str">
        <f>IF(ISBLANK(INDEX('Policy Characteristics'!L:L,MATCH($C438,'Policy Characteristics'!$C:$C,0))),"",INDEX('Policy Characteristics'!L:L,MATCH($C438,'Policy Characteristics'!$C:$C,0)))</f>
        <v>carbon-capture-and-sequestration.html</v>
      </c>
    </row>
    <row r="439" spans="1:18" ht="45"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Carbon Capture and Sequestration</v>
      </c>
      <c r="C439" s="344" t="str">
        <f t="shared" si="29"/>
        <v>Industry Sector Fraction of Potential Additional CCS Achieved</v>
      </c>
      <c r="D439" s="272" t="s">
        <v>3206</v>
      </c>
      <c r="E439" s="272" t="s">
        <v>3152</v>
      </c>
      <c r="F439" s="188" t="s">
        <v>3168</v>
      </c>
      <c r="G439" s="53" t="s">
        <v>3153</v>
      </c>
      <c r="H439" s="54">
        <v>942</v>
      </c>
      <c r="I439" s="53" t="s">
        <v>45</v>
      </c>
      <c r="J439" s="342" t="str">
        <f>IF(ISBLANK(INDEX('Policy Characteristics'!D:D,MATCH($C439,'Policy Characteristics'!$C:$C,0))),"",INDEX('Policy Characteristics'!D:D,MATCH($C439,'Policy Characteristics'!$C:$C,0)))</f>
        <v>Industry CCS</v>
      </c>
      <c r="K439" s="340" t="str">
        <f>IF(ISBLANK(INDEX('Policy Characteristics'!E:E,MATCH($C439,'Policy Characteristics'!$C:$C,0))),"",INDEX('Policy Characteristics'!E:E,MATCH($C439,'Policy Characteristics'!$C:$C,0)))</f>
        <v>indst CCS</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CO2 captured</v>
      </c>
      <c r="P439" s="340" t="str">
        <f>IF(ISBLANK(INDEX('Policy Characteristics'!J:J,MATCH($C439,'Policy Characteristics'!$C:$C,0))),"",INDEX('Policy Characteristics'!J:J,MATCH($C439,'Policy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40" t="str">
        <f>IF(ISBLANK(INDEX('Policy Characteristics'!K:K,MATCH($C439,'Policy Characteristics'!$C:$C,0))),"",INDEX('Policy Characteristics'!K:K,MATCH($C439,'Policy Characteristics'!$C:$C,0)))</f>
        <v>ccs.html#ccs</v>
      </c>
      <c r="R439" s="340" t="str">
        <f>IF(ISBLANK(INDEX('Policy Characteristics'!L:L,MATCH($C439,'Policy Characteristics'!$C:$C,0))),"",INDEX('Policy Characteristics'!L:L,MATCH($C439,'Policy Characteristics'!$C:$C,0)))</f>
        <v>carbon-capture-and-sequestration.html</v>
      </c>
    </row>
    <row r="440" spans="1:18" ht="45"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Carbon Capture and Sequestration</v>
      </c>
      <c r="C440" s="344" t="str">
        <f t="shared" si="29"/>
        <v>Industry Sector Fraction of Potential Additional CCS Achieved</v>
      </c>
      <c r="D440" s="272" t="s">
        <v>3206</v>
      </c>
      <c r="E440" s="272" t="s">
        <v>2610</v>
      </c>
      <c r="F440" s="188" t="s">
        <v>3168</v>
      </c>
      <c r="G440" s="53" t="s">
        <v>3154</v>
      </c>
      <c r="H440" s="54">
        <v>943</v>
      </c>
      <c r="I440" s="9" t="s">
        <v>46</v>
      </c>
      <c r="J440" s="342" t="str">
        <f>IF(ISBLANK(INDEX('Policy Characteristics'!D:D,MATCH($C440,'Policy Characteristics'!$C:$C,0))),"",INDEX('Policy Characteristics'!D:D,MATCH($C440,'Policy Characteristics'!$C:$C,0)))</f>
        <v>Industry CCS</v>
      </c>
      <c r="K440" s="340" t="str">
        <f>IF(ISBLANK(INDEX('Policy Characteristics'!E:E,MATCH($C440,'Policy Characteristics'!$C:$C,0))),"",INDEX('Policy Characteristics'!E:E,MATCH($C440,'Policy Characteristics'!$C:$C,0)))</f>
        <v>indst CCS</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CO2 captured</v>
      </c>
      <c r="P440" s="340" t="str">
        <f>IF(ISBLANK(INDEX('Policy Characteristics'!J:J,MATCH($C440,'Policy Characteristics'!$C:$C,0))),"",INDEX('Policy Characteristics'!J:J,MATCH($C440,'Policy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40" t="str">
        <f>IF(ISBLANK(INDEX('Policy Characteristics'!K:K,MATCH($C440,'Policy Characteristics'!$C:$C,0))),"",INDEX('Policy Characteristics'!K:K,MATCH($C440,'Policy Characteristics'!$C:$C,0)))</f>
        <v>ccs.html#ccs</v>
      </c>
      <c r="R440" s="340" t="str">
        <f>IF(ISBLANK(INDEX('Policy Characteristics'!L:L,MATCH($C440,'Policy Characteristics'!$C:$C,0))),"",INDEX('Policy Characteristics'!L:L,MATCH($C440,'Policy Characteristics'!$C:$C,0)))</f>
        <v>carbon-capture-and-sequestration.html</v>
      </c>
    </row>
    <row r="441" spans="1:18" ht="30"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Carbon Capture and Sequestration</v>
      </c>
      <c r="C441" s="344" t="str">
        <f t="shared" si="29"/>
        <v>Industry Sector Fraction of Potential Additional CCS Achieved</v>
      </c>
      <c r="D441" s="272" t="s">
        <v>3207</v>
      </c>
      <c r="E441" s="272" t="s">
        <v>3152</v>
      </c>
      <c r="F441" s="188" t="s">
        <v>3169</v>
      </c>
      <c r="G441" s="53" t="s">
        <v>3153</v>
      </c>
      <c r="H441" s="54">
        <v>944</v>
      </c>
      <c r="I441" s="53" t="s">
        <v>45</v>
      </c>
      <c r="J441" s="342" t="str">
        <f>IF(ISBLANK(INDEX('Policy Characteristics'!D:D,MATCH($C441,'Policy Characteristics'!$C:$C,0))),"",INDEX('Policy Characteristics'!D:D,MATCH($C441,'Policy Characteristics'!$C:$C,0)))</f>
        <v>Industry CCS</v>
      </c>
      <c r="K441" s="340" t="str">
        <f>IF(ISBLANK(INDEX('Policy Characteristics'!E:E,MATCH($C441,'Policy Characteristics'!$C:$C,0))),"",INDEX('Policy Characteristics'!E:E,MATCH($C441,'Policy Characteristics'!$C:$C,0)))</f>
        <v>indst CCS</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CO2 captured</v>
      </c>
      <c r="P441" s="340" t="str">
        <f>IF(ISBLANK(INDEX('Policy Characteristics'!J:J,MATCH($C441,'Policy Characteristics'!$C:$C,0))),"",INDEX('Policy Characteristics'!J:J,MATCH($C441,'Policy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40" t="str">
        <f>IF(ISBLANK(INDEX('Policy Characteristics'!K:K,MATCH($C441,'Policy Characteristics'!$C:$C,0))),"",INDEX('Policy Characteristics'!K:K,MATCH($C441,'Policy Characteristics'!$C:$C,0)))</f>
        <v>ccs.html#ccs</v>
      </c>
      <c r="R441" s="340" t="str">
        <f>IF(ISBLANK(INDEX('Policy Characteristics'!L:L,MATCH($C441,'Policy Characteristics'!$C:$C,0))),"",INDEX('Policy Characteristics'!L:L,MATCH($C441,'Policy Characteristics'!$C:$C,0)))</f>
        <v>carbon-capture-and-sequestration.html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Carbon Capture and Sequestration</v>
      </c>
      <c r="C442" s="344" t="str">
        <f t="shared" si="29"/>
        <v>Industry Sector Fraction of Potential Additional CCS Achieved</v>
      </c>
      <c r="D442" s="272" t="s">
        <v>3207</v>
      </c>
      <c r="E442" s="272" t="s">
        <v>2610</v>
      </c>
      <c r="F442" s="188" t="s">
        <v>3169</v>
      </c>
      <c r="G442" s="53" t="s">
        <v>3154</v>
      </c>
      <c r="H442" s="54">
        <v>945</v>
      </c>
      <c r="I442" s="9" t="s">
        <v>46</v>
      </c>
      <c r="J442" s="342" t="str">
        <f>IF(ISBLANK(INDEX('Policy Characteristics'!D:D,MATCH($C442,'Policy Characteristics'!$C:$C,0))),"",INDEX('Policy Characteristics'!D:D,MATCH($C442,'Policy Characteristics'!$C:$C,0)))</f>
        <v>Industry CCS</v>
      </c>
      <c r="K442" s="340" t="str">
        <f>IF(ISBLANK(INDEX('Policy Characteristics'!E:E,MATCH($C442,'Policy Characteristics'!$C:$C,0))),"",INDEX('Policy Characteristics'!E:E,MATCH($C442,'Policy Characteristics'!$C:$C,0)))</f>
        <v>indst CCS</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CO2 captured</v>
      </c>
      <c r="P442" s="340" t="str">
        <f>IF(ISBLANK(INDEX('Policy Characteristics'!J:J,MATCH($C442,'Policy Characteristics'!$C:$C,0))),"",INDEX('Policy Characteristics'!J:J,MATCH($C442,'Policy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40" t="str">
        <f>IF(ISBLANK(INDEX('Policy Characteristics'!K:K,MATCH($C442,'Policy Characteristics'!$C:$C,0))),"",INDEX('Policy Characteristics'!K:K,MATCH($C442,'Policy Characteristics'!$C:$C,0)))</f>
        <v>ccs.html#ccs</v>
      </c>
      <c r="R442" s="340" t="str">
        <f>IF(ISBLANK(INDEX('Policy Characteristics'!L:L,MATCH($C442,'Policy Characteristics'!$C:$C,0))),"",INDEX('Policy Characteristics'!L:L,MATCH($C442,'Policy Characteristics'!$C:$C,0)))</f>
        <v>carbon-capture-and-sequestration.html</v>
      </c>
    </row>
    <row r="443" spans="1:18" ht="30"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Carbon Capture and Sequestration</v>
      </c>
      <c r="C443" s="344" t="str">
        <f t="shared" si="29"/>
        <v>Industry Sector Fraction of Potential Additional CCS Achieved</v>
      </c>
      <c r="D443" s="272" t="s">
        <v>3208</v>
      </c>
      <c r="E443" s="272" t="s">
        <v>3152</v>
      </c>
      <c r="F443" s="188" t="s">
        <v>3170</v>
      </c>
      <c r="G443" s="53" t="s">
        <v>3153</v>
      </c>
      <c r="H443" s="54">
        <v>946</v>
      </c>
      <c r="I443" s="53" t="s">
        <v>45</v>
      </c>
      <c r="J443" s="342" t="str">
        <f>IF(ISBLANK(INDEX('Policy Characteristics'!D:D,MATCH($C443,'Policy Characteristics'!$C:$C,0))),"",INDEX('Policy Characteristics'!D:D,MATCH($C443,'Policy Characteristics'!$C:$C,0)))</f>
        <v>Industry CCS</v>
      </c>
      <c r="K443" s="340" t="str">
        <f>IF(ISBLANK(INDEX('Policy Characteristics'!E:E,MATCH($C443,'Policy Characteristics'!$C:$C,0))),"",INDEX('Policy Characteristics'!E:E,MATCH($C443,'Policy Characteristics'!$C:$C,0)))</f>
        <v>indst CCS</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CO2 captured</v>
      </c>
      <c r="P443" s="340" t="str">
        <f>IF(ISBLANK(INDEX('Policy Characteristics'!J:J,MATCH($C443,'Policy Characteristics'!$C:$C,0))),"",INDEX('Policy Characteristics'!J:J,MATCH($C443,'Policy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40" t="str">
        <f>IF(ISBLANK(INDEX('Policy Characteristics'!K:K,MATCH($C443,'Policy Characteristics'!$C:$C,0))),"",INDEX('Policy Characteristics'!K:K,MATCH($C443,'Policy Characteristics'!$C:$C,0)))</f>
        <v>ccs.html#ccs</v>
      </c>
      <c r="R443" s="340" t="str">
        <f>IF(ISBLANK(INDEX('Policy Characteristics'!L:L,MATCH($C443,'Policy Characteristics'!$C:$C,0))),"",INDEX('Policy Characteristics'!L:L,MATCH($C443,'Policy Characteristics'!$C:$C,0)))</f>
        <v>carbon-capture-and-sequestration.html</v>
      </c>
    </row>
    <row r="444" spans="1:18"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Carbon Capture and Sequestration</v>
      </c>
      <c r="C444" s="344" t="str">
        <f t="shared" si="29"/>
        <v>Industry Sector Fraction of Potential Additional CCS Achieved</v>
      </c>
      <c r="D444" s="272" t="s">
        <v>3208</v>
      </c>
      <c r="E444" s="272" t="s">
        <v>2610</v>
      </c>
      <c r="F444" s="188" t="s">
        <v>3170</v>
      </c>
      <c r="G444" s="53" t="s">
        <v>3154</v>
      </c>
      <c r="H444" s="54">
        <v>947</v>
      </c>
      <c r="I444" s="9" t="s">
        <v>46</v>
      </c>
      <c r="J444" s="342" t="str">
        <f>IF(ISBLANK(INDEX('Policy Characteristics'!D:D,MATCH($C444,'Policy Characteristics'!$C:$C,0))),"",INDEX('Policy Characteristics'!D:D,MATCH($C444,'Policy Characteristics'!$C:$C,0)))</f>
        <v>Industry CCS</v>
      </c>
      <c r="K444" s="340" t="str">
        <f>IF(ISBLANK(INDEX('Policy Characteristics'!E:E,MATCH($C444,'Policy Characteristics'!$C:$C,0))),"",INDEX('Policy Characteristics'!E:E,MATCH($C444,'Policy Characteristics'!$C:$C,0)))</f>
        <v>indst CCS</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CO2 captured</v>
      </c>
      <c r="P444" s="340" t="str">
        <f>IF(ISBLANK(INDEX('Policy Characteristics'!J:J,MATCH($C444,'Policy Characteristics'!$C:$C,0))),"",INDEX('Policy Characteristics'!J:J,MATCH($C444,'Policy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40" t="str">
        <f>IF(ISBLANK(INDEX('Policy Characteristics'!K:K,MATCH($C444,'Policy Characteristics'!$C:$C,0))),"",INDEX('Policy Characteristics'!K:K,MATCH($C444,'Policy Characteristics'!$C:$C,0)))</f>
        <v>ccs.html#ccs</v>
      </c>
      <c r="R444" s="340" t="str">
        <f>IF(ISBLANK(INDEX('Policy Characteristics'!L:L,MATCH($C444,'Policy Characteristics'!$C:$C,0))),"",INDEX('Policy Characteristics'!L:L,MATCH($C444,'Policy Characteristics'!$C:$C,0)))</f>
        <v>carbon-capture-and-sequestration.html</v>
      </c>
    </row>
    <row r="445" spans="1:18" ht="30"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Carbon Capture and Sequestration</v>
      </c>
      <c r="C445" s="344" t="str">
        <f t="shared" si="29"/>
        <v>Industry Sector Fraction of Potential Additional CCS Achieved</v>
      </c>
      <c r="D445" s="272" t="s">
        <v>3209</v>
      </c>
      <c r="E445" s="272" t="s">
        <v>3152</v>
      </c>
      <c r="F445" s="188" t="s">
        <v>3171</v>
      </c>
      <c r="G445" s="53" t="s">
        <v>3153</v>
      </c>
      <c r="H445" s="54">
        <v>948</v>
      </c>
      <c r="I445" s="53" t="s">
        <v>45</v>
      </c>
      <c r="J445" s="342" t="str">
        <f>IF(ISBLANK(INDEX('Policy Characteristics'!D:D,MATCH($C445,'Policy Characteristics'!$C:$C,0))),"",INDEX('Policy Characteristics'!D:D,MATCH($C445,'Policy Characteristics'!$C:$C,0)))</f>
        <v>Industry CCS</v>
      </c>
      <c r="K445" s="340" t="str">
        <f>IF(ISBLANK(INDEX('Policy Characteristics'!E:E,MATCH($C445,'Policy Characteristics'!$C:$C,0))),"",INDEX('Policy Characteristics'!E:E,MATCH($C445,'Policy Characteristics'!$C:$C,0)))</f>
        <v>indst CCS</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CO2 captured</v>
      </c>
      <c r="P445" s="340" t="str">
        <f>IF(ISBLANK(INDEX('Policy Characteristics'!J:J,MATCH($C445,'Policy Characteristics'!$C:$C,0))),"",INDEX('Policy Characteristics'!J:J,MATCH($C445,'Policy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40" t="str">
        <f>IF(ISBLANK(INDEX('Policy Characteristics'!K:K,MATCH($C445,'Policy Characteristics'!$C:$C,0))),"",INDEX('Policy Characteristics'!K:K,MATCH($C445,'Policy Characteristics'!$C:$C,0)))</f>
        <v>ccs.html#ccs</v>
      </c>
      <c r="R445" s="340" t="str">
        <f>IF(ISBLANK(INDEX('Policy Characteristics'!L:L,MATCH($C445,'Policy Characteristics'!$C:$C,0))),"",INDEX('Policy Characteristics'!L:L,MATCH($C445,'Policy Characteristics'!$C:$C,0)))</f>
        <v>carbon-capture-and-sequestration.html</v>
      </c>
    </row>
    <row r="446" spans="1:18"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Carbon Capture and Sequestration</v>
      </c>
      <c r="C446" s="344" t="str">
        <f t="shared" si="29"/>
        <v>Industry Sector Fraction of Potential Additional CCS Achieved</v>
      </c>
      <c r="D446" s="272" t="s">
        <v>3209</v>
      </c>
      <c r="E446" s="272" t="s">
        <v>2610</v>
      </c>
      <c r="F446" s="188" t="s">
        <v>3171</v>
      </c>
      <c r="G446" s="53" t="s">
        <v>3154</v>
      </c>
      <c r="H446" s="54">
        <v>949</v>
      </c>
      <c r="I446" s="9" t="s">
        <v>46</v>
      </c>
      <c r="J446" s="342" t="str">
        <f>IF(ISBLANK(INDEX('Policy Characteristics'!D:D,MATCH($C446,'Policy Characteristics'!$C:$C,0))),"",INDEX('Policy Characteristics'!D:D,MATCH($C446,'Policy Characteristics'!$C:$C,0)))</f>
        <v>Industry CCS</v>
      </c>
      <c r="K446" s="340" t="str">
        <f>IF(ISBLANK(INDEX('Policy Characteristics'!E:E,MATCH($C446,'Policy Characteristics'!$C:$C,0))),"",INDEX('Policy Characteristics'!E:E,MATCH($C446,'Policy Characteristics'!$C:$C,0)))</f>
        <v>indst CCS</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CO2 captured</v>
      </c>
      <c r="P446" s="340" t="str">
        <f>IF(ISBLANK(INDEX('Policy Characteristics'!J:J,MATCH($C446,'Policy Characteristics'!$C:$C,0))),"",INDEX('Policy Characteristics'!J:J,MATCH($C446,'Policy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40" t="str">
        <f>IF(ISBLANK(INDEX('Policy Characteristics'!K:K,MATCH($C446,'Policy Characteristics'!$C:$C,0))),"",INDEX('Policy Characteristics'!K:K,MATCH($C446,'Policy Characteristics'!$C:$C,0)))</f>
        <v>ccs.html#ccs</v>
      </c>
      <c r="R446" s="340" t="str">
        <f>IF(ISBLANK(INDEX('Policy Characteristics'!L:L,MATCH($C446,'Policy Characteristics'!$C:$C,0))),"",INDEX('Policy Characteristics'!L:L,MATCH($C446,'Policy Characteristics'!$C:$C,0)))</f>
        <v>carbon-capture-and-sequestration.html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Carbon Capture and Sequestration</v>
      </c>
      <c r="C447" s="344" t="str">
        <f t="shared" si="29"/>
        <v>Industry Sector Fraction of Potential Additional CCS Achieved</v>
      </c>
      <c r="D447" s="272" t="s">
        <v>3210</v>
      </c>
      <c r="E447" s="272" t="s">
        <v>3152</v>
      </c>
      <c r="F447" s="188" t="s">
        <v>3172</v>
      </c>
      <c r="G447" s="53" t="s">
        <v>3153</v>
      </c>
      <c r="H447" s="54">
        <v>950</v>
      </c>
      <c r="I447" s="53" t="s">
        <v>45</v>
      </c>
      <c r="J447" s="342" t="str">
        <f>IF(ISBLANK(INDEX('Policy Characteristics'!D:D,MATCH($C447,'Policy Characteristics'!$C:$C,0))),"",INDEX('Policy Characteristics'!D:D,MATCH($C447,'Policy Characteristics'!$C:$C,0)))</f>
        <v>Industry CCS</v>
      </c>
      <c r="K447" s="340" t="str">
        <f>IF(ISBLANK(INDEX('Policy Characteristics'!E:E,MATCH($C447,'Policy Characteristics'!$C:$C,0))),"",INDEX('Policy Characteristics'!E:E,MATCH($C447,'Policy Characteristics'!$C:$C,0)))</f>
        <v>indst CCS</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CO2 captured</v>
      </c>
      <c r="P447" s="340" t="str">
        <f>IF(ISBLANK(INDEX('Policy Characteristics'!J:J,MATCH($C447,'Policy Characteristics'!$C:$C,0))),"",INDEX('Policy Characteristics'!J:J,MATCH($C447,'Policy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40" t="str">
        <f>IF(ISBLANK(INDEX('Policy Characteristics'!K:K,MATCH($C447,'Policy Characteristics'!$C:$C,0))),"",INDEX('Policy Characteristics'!K:K,MATCH($C447,'Policy Characteristics'!$C:$C,0)))</f>
        <v>ccs.html#ccs</v>
      </c>
      <c r="R447" s="340" t="str">
        <f>IF(ISBLANK(INDEX('Policy Characteristics'!L:L,MATCH($C447,'Policy Characteristics'!$C:$C,0))),"",INDEX('Policy Characteristics'!L:L,MATCH($C447,'Policy Characteristics'!$C:$C,0)))</f>
        <v>carbon-capture-and-sequestration.html</v>
      </c>
    </row>
    <row r="448" spans="1:18" ht="30"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Carbon Capture and Sequestration</v>
      </c>
      <c r="C448" s="344" t="str">
        <f t="shared" si="29"/>
        <v>Industry Sector Fraction of Potential Additional CCS Achieved</v>
      </c>
      <c r="D448" s="272" t="s">
        <v>3210</v>
      </c>
      <c r="E448" s="272" t="s">
        <v>2610</v>
      </c>
      <c r="F448" s="188" t="s">
        <v>3172</v>
      </c>
      <c r="G448" s="53" t="s">
        <v>3154</v>
      </c>
      <c r="H448" s="54">
        <v>951</v>
      </c>
      <c r="I448" s="9" t="s">
        <v>46</v>
      </c>
      <c r="J448" s="342" t="str">
        <f>IF(ISBLANK(INDEX('Policy Characteristics'!D:D,MATCH($C448,'Policy Characteristics'!$C:$C,0))),"",INDEX('Policy Characteristics'!D:D,MATCH($C448,'Policy Characteristics'!$C:$C,0)))</f>
        <v>Industry CCS</v>
      </c>
      <c r="K448" s="340" t="str">
        <f>IF(ISBLANK(INDEX('Policy Characteristics'!E:E,MATCH($C448,'Policy Characteristics'!$C:$C,0))),"",INDEX('Policy Characteristics'!E:E,MATCH($C448,'Policy Characteristics'!$C:$C,0)))</f>
        <v>indst CCS</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CO2 captured</v>
      </c>
      <c r="P448" s="340" t="str">
        <f>IF(ISBLANK(INDEX('Policy Characteristics'!J:J,MATCH($C448,'Policy Characteristics'!$C:$C,0))),"",INDEX('Policy Characteristics'!J:J,MATCH($C448,'Policy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40" t="str">
        <f>IF(ISBLANK(INDEX('Policy Characteristics'!K:K,MATCH($C448,'Policy Characteristics'!$C:$C,0))),"",INDEX('Policy Characteristics'!K:K,MATCH($C448,'Policy Characteristics'!$C:$C,0)))</f>
        <v>ccs.html#ccs</v>
      </c>
      <c r="R448" s="340" t="str">
        <f>IF(ISBLANK(INDEX('Policy Characteristics'!L:L,MATCH($C448,'Policy Characteristics'!$C:$C,0))),"",INDEX('Policy Characteristics'!L:L,MATCH($C448,'Policy Characteristics'!$C:$C,0)))</f>
        <v>carbon-capture-and-sequestration.html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Carbon Capture and Sequestration</v>
      </c>
      <c r="C449" s="344" t="str">
        <f t="shared" si="29"/>
        <v>Industry Sector Fraction of Potential Additional CCS Achieved</v>
      </c>
      <c r="D449" s="272" t="s">
        <v>3211</v>
      </c>
      <c r="E449" s="272" t="s">
        <v>3152</v>
      </c>
      <c r="F449" s="188" t="s">
        <v>3173</v>
      </c>
      <c r="G449" s="53" t="s">
        <v>3153</v>
      </c>
      <c r="H449" s="54">
        <v>952</v>
      </c>
      <c r="I449" s="53" t="s">
        <v>45</v>
      </c>
      <c r="J449" s="342" t="str">
        <f>IF(ISBLANK(INDEX('Policy Characteristics'!D:D,MATCH($C449,'Policy Characteristics'!$C:$C,0))),"",INDEX('Policy Characteristics'!D:D,MATCH($C449,'Policy Characteristics'!$C:$C,0)))</f>
        <v>Industry CCS</v>
      </c>
      <c r="K449" s="340" t="str">
        <f>IF(ISBLANK(INDEX('Policy Characteristics'!E:E,MATCH($C449,'Policy Characteristics'!$C:$C,0))),"",INDEX('Policy Characteristics'!E:E,MATCH($C449,'Policy Characteristics'!$C:$C,0)))</f>
        <v>indst CCS</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CO2 captured</v>
      </c>
      <c r="P449" s="340" t="str">
        <f>IF(ISBLANK(INDEX('Policy Characteristics'!J:J,MATCH($C449,'Policy Characteristics'!$C:$C,0))),"",INDEX('Policy Characteristics'!J:J,MATCH($C449,'Policy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40" t="str">
        <f>IF(ISBLANK(INDEX('Policy Characteristics'!K:K,MATCH($C449,'Policy Characteristics'!$C:$C,0))),"",INDEX('Policy Characteristics'!K:K,MATCH($C449,'Policy Characteristics'!$C:$C,0)))</f>
        <v>ccs.html#ccs</v>
      </c>
      <c r="R449" s="340" t="str">
        <f>IF(ISBLANK(INDEX('Policy Characteristics'!L:L,MATCH($C449,'Policy Characteristics'!$C:$C,0))),"",INDEX('Policy Characteristics'!L:L,MATCH($C449,'Policy Characteristics'!$C:$C,0)))</f>
        <v>carbon-capture-and-sequestration.html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Carbon Capture and Sequestration</v>
      </c>
      <c r="C450" s="344" t="str">
        <f t="shared" si="29"/>
        <v>Industry Sector Fraction of Potential Additional CCS Achieved</v>
      </c>
      <c r="D450" s="272" t="s">
        <v>3211</v>
      </c>
      <c r="E450" s="272" t="s">
        <v>2610</v>
      </c>
      <c r="F450" s="188" t="s">
        <v>3173</v>
      </c>
      <c r="G450" s="53" t="s">
        <v>3154</v>
      </c>
      <c r="H450" s="54">
        <v>953</v>
      </c>
      <c r="I450" s="9" t="s">
        <v>46</v>
      </c>
      <c r="J450" s="342" t="str">
        <f>IF(ISBLANK(INDEX('Policy Characteristics'!D:D,MATCH($C450,'Policy Characteristics'!$C:$C,0))),"",INDEX('Policy Characteristics'!D:D,MATCH($C450,'Policy Characteristics'!$C:$C,0)))</f>
        <v>Industry CCS</v>
      </c>
      <c r="K450" s="340" t="str">
        <f>IF(ISBLANK(INDEX('Policy Characteristics'!E:E,MATCH($C450,'Policy Characteristics'!$C:$C,0))),"",INDEX('Policy Characteristics'!E:E,MATCH($C450,'Policy Characteristics'!$C:$C,0)))</f>
        <v>indst CCS</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CO2 captured</v>
      </c>
      <c r="P450" s="340" t="str">
        <f>IF(ISBLANK(INDEX('Policy Characteristics'!J:J,MATCH($C450,'Policy Characteristics'!$C:$C,0))),"",INDEX('Policy Characteristics'!J:J,MATCH($C450,'Policy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40" t="str">
        <f>IF(ISBLANK(INDEX('Policy Characteristics'!K:K,MATCH($C450,'Policy Characteristics'!$C:$C,0))),"",INDEX('Policy Characteristics'!K:K,MATCH($C450,'Policy Characteristics'!$C:$C,0)))</f>
        <v>ccs.html#ccs</v>
      </c>
      <c r="R450" s="340" t="str">
        <f>IF(ISBLANK(INDEX('Policy Characteristics'!L:L,MATCH($C450,'Policy Characteristics'!$C:$C,0))),"",INDEX('Policy Characteristics'!L:L,MATCH($C450,'Policy Characteristics'!$C:$C,0)))</f>
        <v>carbon-capture-and-sequestration.html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Carbon Capture and Sequestration</v>
      </c>
      <c r="C451" s="344" t="str">
        <f t="shared" si="29"/>
        <v>Industry Sector Fraction of Potential Additional CCS Achieved</v>
      </c>
      <c r="D451" s="272" t="s">
        <v>3212</v>
      </c>
      <c r="E451" s="272" t="s">
        <v>3152</v>
      </c>
      <c r="F451" s="188" t="s">
        <v>3215</v>
      </c>
      <c r="G451" s="53" t="s">
        <v>3153</v>
      </c>
      <c r="H451" s="54">
        <v>954</v>
      </c>
      <c r="I451" s="9" t="s">
        <v>46</v>
      </c>
      <c r="J451" s="342" t="str">
        <f>IF(ISBLANK(INDEX('Policy Characteristics'!D:D,MATCH($C451,'Policy Characteristics'!$C:$C,0))),"",INDEX('Policy Characteristics'!D:D,MATCH($C451,'Policy Characteristics'!$C:$C,0)))</f>
        <v>Industry CCS</v>
      </c>
      <c r="K451" s="340" t="str">
        <f>IF(ISBLANK(INDEX('Policy Characteristics'!E:E,MATCH($C451,'Policy Characteristics'!$C:$C,0))),"",INDEX('Policy Characteristics'!E:E,MATCH($C451,'Policy Characteristics'!$C:$C,0)))</f>
        <v>indst CCS</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CO2 captured</v>
      </c>
      <c r="P451" s="340" t="str">
        <f>IF(ISBLANK(INDEX('Policy Characteristics'!J:J,MATCH($C451,'Policy Characteristics'!$C:$C,0))),"",INDEX('Policy Characteristics'!J:J,MATCH($C451,'Policy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40" t="str">
        <f>IF(ISBLANK(INDEX('Policy Characteristics'!K:K,MATCH($C451,'Policy Characteristics'!$C:$C,0))),"",INDEX('Policy Characteristics'!K:K,MATCH($C451,'Policy Characteristics'!$C:$C,0)))</f>
        <v>ccs.html#ccs</v>
      </c>
      <c r="R451" s="340" t="str">
        <f>IF(ISBLANK(INDEX('Policy Characteristics'!L:L,MATCH($C451,'Policy Characteristics'!$C:$C,0))),"",INDEX('Policy Characteristics'!L:L,MATCH($C451,'Policy Characteristics'!$C:$C,0)))</f>
        <v>carbon-capture-and-sequestration.html</v>
      </c>
    </row>
    <row r="452" spans="1:18"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Carbon Capture and Sequestration</v>
      </c>
      <c r="C452" s="344" t="str">
        <f t="shared" si="29"/>
        <v>Industry Sector Fraction of Potential Additional CCS Achieved</v>
      </c>
      <c r="D452" s="272" t="s">
        <v>3212</v>
      </c>
      <c r="E452" s="272" t="s">
        <v>2610</v>
      </c>
      <c r="F452" s="188" t="s">
        <v>3215</v>
      </c>
      <c r="G452" s="53" t="s">
        <v>3154</v>
      </c>
      <c r="H452" s="54">
        <v>955</v>
      </c>
      <c r="I452" s="9" t="s">
        <v>46</v>
      </c>
      <c r="J452" s="342" t="str">
        <f>IF(ISBLANK(INDEX('Policy Characteristics'!D:D,MATCH($C452,'Policy Characteristics'!$C:$C,0))),"",INDEX('Policy Characteristics'!D:D,MATCH($C452,'Policy Characteristics'!$C:$C,0)))</f>
        <v>Industry CCS</v>
      </c>
      <c r="K452" s="340" t="str">
        <f>IF(ISBLANK(INDEX('Policy Characteristics'!E:E,MATCH($C452,'Policy Characteristics'!$C:$C,0))),"",INDEX('Policy Characteristics'!E:E,MATCH($C452,'Policy Characteristics'!$C:$C,0)))</f>
        <v>indst CCS</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CO2 captured</v>
      </c>
      <c r="P452" s="340" t="str">
        <f>IF(ISBLANK(INDEX('Policy Characteristics'!J:J,MATCH($C452,'Policy Characteristics'!$C:$C,0))),"",INDEX('Policy Characteristics'!J:J,MATCH($C452,'Policy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40" t="str">
        <f>IF(ISBLANK(INDEX('Policy Characteristics'!K:K,MATCH($C452,'Policy Characteristics'!$C:$C,0))),"",INDEX('Policy Characteristics'!K:K,MATCH($C452,'Policy Characteristics'!$C:$C,0)))</f>
        <v>ccs.html#ccs</v>
      </c>
      <c r="R452" s="340" t="str">
        <f>IF(ISBLANK(INDEX('Policy Characteristics'!L:L,MATCH($C452,'Policy Characteristics'!$C:$C,0))),"",INDEX('Policy Characteristics'!L:L,MATCH($C452,'Policy Characteristics'!$C:$C,0)))</f>
        <v>carbon-capture-and-sequestration.html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Carbon Capture and Sequestration</v>
      </c>
      <c r="C453" s="344" t="str">
        <f t="shared" si="29"/>
        <v>Industry Sector Fraction of Potential Additional CCS Achieved</v>
      </c>
      <c r="D453" s="272" t="s">
        <v>3213</v>
      </c>
      <c r="E453" s="272" t="s">
        <v>3152</v>
      </c>
      <c r="F453" s="188" t="s">
        <v>3174</v>
      </c>
      <c r="G453" s="53" t="s">
        <v>3153</v>
      </c>
      <c r="H453" s="54">
        <v>956</v>
      </c>
      <c r="I453" s="9" t="s">
        <v>46</v>
      </c>
      <c r="J453" s="342" t="str">
        <f>IF(ISBLANK(INDEX('Policy Characteristics'!D:D,MATCH($C453,'Policy Characteristics'!$C:$C,0))),"",INDEX('Policy Characteristics'!D:D,MATCH($C453,'Policy Characteristics'!$C:$C,0)))</f>
        <v>Industry CCS</v>
      </c>
      <c r="K453" s="340" t="str">
        <f>IF(ISBLANK(INDEX('Policy Characteristics'!E:E,MATCH($C453,'Policy Characteristics'!$C:$C,0))),"",INDEX('Policy Characteristics'!E:E,MATCH($C453,'Policy Characteristics'!$C:$C,0)))</f>
        <v>indst CCS</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CO2 captured</v>
      </c>
      <c r="P453" s="340" t="str">
        <f>IF(ISBLANK(INDEX('Policy Characteristics'!J:J,MATCH($C453,'Policy Characteristics'!$C:$C,0))),"",INDEX('Policy Characteristics'!J:J,MATCH($C453,'Policy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40" t="str">
        <f>IF(ISBLANK(INDEX('Policy Characteristics'!K:K,MATCH($C453,'Policy Characteristics'!$C:$C,0))),"",INDEX('Policy Characteristics'!K:K,MATCH($C453,'Policy Characteristics'!$C:$C,0)))</f>
        <v>ccs.html#ccs</v>
      </c>
      <c r="R453" s="340" t="str">
        <f>IF(ISBLANK(INDEX('Policy Characteristics'!L:L,MATCH($C453,'Policy Characteristics'!$C:$C,0))),"",INDEX('Policy Characteristics'!L:L,MATCH($C453,'Policy Characteristics'!$C:$C,0)))</f>
        <v>carbon-capture-and-sequestration.html</v>
      </c>
    </row>
    <row r="454" spans="1:18"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Carbon Capture and Sequestration</v>
      </c>
      <c r="C454" s="344" t="str">
        <f t="shared" si="29"/>
        <v>Industry Sector Fraction of Potential Additional CCS Achieved</v>
      </c>
      <c r="D454" s="272" t="s">
        <v>3213</v>
      </c>
      <c r="E454" s="272" t="s">
        <v>2610</v>
      </c>
      <c r="F454" s="188" t="s">
        <v>3174</v>
      </c>
      <c r="G454" s="53" t="s">
        <v>3154</v>
      </c>
      <c r="H454" s="54">
        <v>957</v>
      </c>
      <c r="I454" s="9" t="s">
        <v>46</v>
      </c>
      <c r="J454" s="342" t="str">
        <f>IF(ISBLANK(INDEX('Policy Characteristics'!D:D,MATCH($C454,'Policy Characteristics'!$C:$C,0))),"",INDEX('Policy Characteristics'!D:D,MATCH($C454,'Policy Characteristics'!$C:$C,0)))</f>
        <v>Industry CCS</v>
      </c>
      <c r="K454" s="340" t="str">
        <f>IF(ISBLANK(INDEX('Policy Characteristics'!E:E,MATCH($C454,'Policy Characteristics'!$C:$C,0))),"",INDEX('Policy Characteristics'!E:E,MATCH($C454,'Policy Characteristics'!$C:$C,0)))</f>
        <v>indst CCS</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CO2 captured</v>
      </c>
      <c r="P454" s="340" t="str">
        <f>IF(ISBLANK(INDEX('Policy Characteristics'!J:J,MATCH($C454,'Policy Characteristics'!$C:$C,0))),"",INDEX('Policy Characteristics'!J:J,MATCH($C454,'Policy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40" t="str">
        <f>IF(ISBLANK(INDEX('Policy Characteristics'!K:K,MATCH($C454,'Policy Characteristics'!$C:$C,0))),"",INDEX('Policy Characteristics'!K:K,MATCH($C454,'Policy Characteristics'!$C:$C,0)))</f>
        <v>ccs.html#ccs</v>
      </c>
      <c r="R454" s="340" t="str">
        <f>IF(ISBLANK(INDEX('Policy Characteristics'!L:L,MATCH($C454,'Policy Characteristics'!$C:$C,0))),"",INDEX('Policy Characteristics'!L:L,MATCH($C454,'Policy Characteristics'!$C:$C,0)))</f>
        <v>carbon-capture-and-sequestration.html</v>
      </c>
    </row>
    <row r="455" spans="1:18"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Cement Clinker Substitution</v>
      </c>
      <c r="C455" s="345" t="s">
        <v>2869</v>
      </c>
      <c r="D455" s="53"/>
      <c r="E455" s="53"/>
      <c r="F455" s="53"/>
      <c r="G455" s="53"/>
      <c r="H455" s="54">
        <v>43</v>
      </c>
      <c r="I455" s="53" t="s">
        <v>45</v>
      </c>
      <c r="J455" s="342" t="str">
        <f>IF(ISBLANK(INDEX('Policy Characteristics'!D:D,MATCH($C455,'Policy Characteristics'!$C:$C,0))),"",INDEX('Policy Characteristics'!D:D,MATCH($C455,'Policy Characteristics'!$C:$C,0)))</f>
        <v>Cement Clinker Substitution</v>
      </c>
      <c r="K455" s="340" t="str">
        <f>IF(ISBLANK(INDEX('Policy Characteristics'!E:E,MATCH($C455,'Policy Characteristics'!$C:$C,0))),"",INDEX('Policy Characteristics'!E:E,MATCH($C455,'Policy Characteristics'!$C:$C,0)))</f>
        <v>indst cement measures</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potential achieved</v>
      </c>
      <c r="P455" s="340" t="str">
        <f>IF(ISBLANK(INDEX('Policy Characteristics'!J:J,MATCH($C455,'Policy Characteristics'!$C:$C,0))),"",INDEX('Policy Characteristics'!J:J,MATCH($C455,'Policy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55" s="340" t="str">
        <f>IF(ISBLANK(INDEX('Policy Characteristics'!K:K,MATCH($C455,'Policy Characteristics'!$C:$C,0))),"",INDEX('Policy Characteristics'!K:K,MATCH($C455,'Policy Characteristics'!$C:$C,0)))</f>
        <v>industry-ag-main.html#clinker</v>
      </c>
      <c r="R455" s="340" t="str">
        <f>IF(ISBLANK(INDEX('Policy Characteristics'!L:L,MATCH($C455,'Policy Characteristics'!$C:$C,0))),"",INDEX('Policy Characteristics'!L:L,MATCH($C455,'Policy Characteristics'!$C:$C,0)))</f>
        <v>cement-clinker-substitution.html</v>
      </c>
    </row>
    <row r="456" spans="1:18" s="5" customFormat="1"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Cogeneration and Waste Heat Recovery</v>
      </c>
      <c r="C456" s="345" t="s">
        <v>298</v>
      </c>
      <c r="D456" s="53"/>
      <c r="E456" s="53"/>
      <c r="F456" s="53"/>
      <c r="G456" s="53"/>
      <c r="H456" s="54">
        <v>44</v>
      </c>
      <c r="I456" s="53" t="s">
        <v>45</v>
      </c>
      <c r="J456" s="342" t="str">
        <f>IF(ISBLANK(INDEX('Policy Characteristics'!D:D,MATCH($C456,'Policy Characteristics'!$C:$C,0))),"",INDEX('Policy Characteristics'!D:D,MATCH($C456,'Policy Characteristics'!$C:$C,0)))</f>
        <v>Cogeneration and Waste Heat Recovery</v>
      </c>
      <c r="K456" s="340" t="str">
        <f>IF(ISBLANK(INDEX('Policy Characteristics'!E:E,MATCH($C456,'Policy Characteristics'!$C:$C,0))),"",INDEX('Policy Characteristics'!E:E,MATCH($C456,'Policy Characteristics'!$C:$C,0)))</f>
        <v>indst CHP</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potential achieved</v>
      </c>
      <c r="P456" s="340" t="str">
        <f>IF(ISBLANK(INDEX('Policy Characteristics'!J:J,MATCH($C456,'Policy Characteristics'!$C:$C,0))),"",INDEX('Policy Characteristics'!J:J,MATCH($C456,'Policy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56" s="340" t="str">
        <f>IF(ISBLANK(INDEX('Policy Characteristics'!K:K,MATCH($C456,'Policy Characteristics'!$C:$C,0))),"",INDEX('Policy Characteristics'!K:K,MATCH($C456,'Policy Characteristics'!$C:$C,0)))</f>
        <v>industry-ag-main.html#cogen</v>
      </c>
      <c r="R456" s="340" t="str">
        <f>IF(ISBLANK(INDEX('Policy Characteristics'!L:L,MATCH($C456,'Policy Characteristics'!$C:$C,0))),"",INDEX('Policy Characteristics'!L:L,MATCH($C456,'Policy Characteristics'!$C:$C,0)))</f>
        <v>cogeneration-and-waste-heat-recovery.html</v>
      </c>
    </row>
    <row r="457" spans="1:18" s="5" customFormat="1"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Early Retirement of Industrial Facilities</v>
      </c>
      <c r="C457" s="345" t="s">
        <v>60</v>
      </c>
      <c r="D457" s="53"/>
      <c r="E457" s="53"/>
      <c r="F457" s="53"/>
      <c r="G457" s="53"/>
      <c r="H457" s="54">
        <v>45</v>
      </c>
      <c r="I457" s="53" t="s">
        <v>45</v>
      </c>
      <c r="J457" s="342" t="str">
        <f>IF(ISBLANK(INDEX('Policy Characteristics'!D:D,MATCH($C457,'Policy Characteristics'!$C:$C,0))),"",INDEX('Policy Characteristics'!D:D,MATCH($C457,'Policy Characteristics'!$C:$C,0)))</f>
        <v>Early Retirement of Industrial Facilities</v>
      </c>
      <c r="K457" s="340" t="str">
        <f>IF(ISBLANK(INDEX('Policy Characteristics'!E:E,MATCH($C457,'Policy Characteristics'!$C:$C,0))),"",INDEX('Policy Characteristics'!E:E,MATCH($C457,'Policy Characteristics'!$C:$C,0)))</f>
        <v>indst early retirement</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potential achieved</v>
      </c>
      <c r="P457" s="340" t="str">
        <f>IF(ISBLANK(INDEX('Policy Characteristics'!J:J,MATCH($C457,'Policy Characteristics'!$C:$C,0))),"",INDEX('Policy Characteristics'!J:J,MATCH($C457,'Policy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57" s="340" t="str">
        <f>IF(ISBLANK(INDEX('Policy Characteristics'!K:K,MATCH($C457,'Policy Characteristics'!$C:$C,0))),"",INDEX('Policy Characteristics'!K:K,MATCH($C457,'Policy Characteristics'!$C:$C,0)))</f>
        <v>industry-ag-main.html#early-ret</v>
      </c>
      <c r="R457" s="340" t="str">
        <f>IF(ISBLANK(INDEX('Policy Characteristics'!L:L,MATCH($C457,'Policy Characteristics'!$C:$C,0))),"",INDEX('Policy Characteristics'!L:L,MATCH($C457,'Policy Characteristics'!$C:$C,0)))</f>
        <v>early-retirement-of-industrial-facilities.html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5" t="s">
        <v>2443</v>
      </c>
      <c r="D458" s="53" t="s">
        <v>3189</v>
      </c>
      <c r="E458" s="53" t="s">
        <v>2444</v>
      </c>
      <c r="F458" s="188" t="s">
        <v>3214</v>
      </c>
      <c r="G458" s="53" t="s">
        <v>3216</v>
      </c>
      <c r="H458" s="54">
        <v>1208</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ref="C459:C490" si="30">C$458</f>
        <v>Fraction of Industrial Fuel Use Shifted to Other Fuels</v>
      </c>
      <c r="D459" s="53" t="s">
        <v>3189</v>
      </c>
      <c r="E459" s="53" t="s">
        <v>2445</v>
      </c>
      <c r="F459" s="188" t="s">
        <v>3214</v>
      </c>
      <c r="G459" s="53" t="s">
        <v>3217</v>
      </c>
      <c r="H459" s="54">
        <v>1209</v>
      </c>
      <c r="I459" s="53" t="s">
        <v>46</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0"/>
        <v>Fraction of Industrial Fuel Use Shifted to Other Fuels</v>
      </c>
      <c r="D460" s="53" t="s">
        <v>3189</v>
      </c>
      <c r="E460" s="53" t="s">
        <v>2446</v>
      </c>
      <c r="F460" s="188" t="s">
        <v>3214</v>
      </c>
      <c r="G460" s="53" t="s">
        <v>3218</v>
      </c>
      <c r="H460" s="54">
        <v>1210</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0"/>
        <v>Fraction of Industrial Fuel Use Shifted to Other Fuels</v>
      </c>
      <c r="D461" s="53" t="s">
        <v>3189</v>
      </c>
      <c r="E461" s="53" t="s">
        <v>2447</v>
      </c>
      <c r="F461" s="188" t="s">
        <v>3214</v>
      </c>
      <c r="G461" s="53" t="s">
        <v>3219</v>
      </c>
      <c r="H461" s="54">
        <v>1211</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si="30"/>
        <v>Fraction of Industrial Fuel Use Shifted to Other Fuels</v>
      </c>
      <c r="D462" s="53" t="s">
        <v>3189</v>
      </c>
      <c r="E462" s="53" t="s">
        <v>2448</v>
      </c>
      <c r="F462" s="188" t="s">
        <v>3214</v>
      </c>
      <c r="G462" s="53" t="s">
        <v>3220</v>
      </c>
      <c r="H462" s="54">
        <v>1212</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0"/>
        <v>Fraction of Industrial Fuel Use Shifted to Other Fuels</v>
      </c>
      <c r="D463" s="53" t="s">
        <v>3189</v>
      </c>
      <c r="E463" s="53" t="s">
        <v>2449</v>
      </c>
      <c r="F463" s="188" t="s">
        <v>3214</v>
      </c>
      <c r="G463" s="53" t="s">
        <v>3221</v>
      </c>
      <c r="H463" s="54">
        <v>1213</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si="30"/>
        <v>Fraction of Industrial Fuel Use Shifted to Other Fuels</v>
      </c>
      <c r="D464" s="53" t="s">
        <v>3189</v>
      </c>
      <c r="E464" s="53" t="s">
        <v>2798</v>
      </c>
      <c r="F464" s="188" t="s">
        <v>3214</v>
      </c>
      <c r="G464" s="53" t="s">
        <v>3222</v>
      </c>
      <c r="H464" s="54">
        <v>1214</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0"/>
        <v>Fraction of Industrial Fuel Use Shifted to Other Fuels</v>
      </c>
      <c r="D465" s="53" t="s">
        <v>3189</v>
      </c>
      <c r="E465" s="53" t="s">
        <v>2799</v>
      </c>
      <c r="F465" s="188" t="s">
        <v>3214</v>
      </c>
      <c r="G465" s="53" t="s">
        <v>3223</v>
      </c>
      <c r="H465" s="54">
        <v>1215</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0"/>
        <v>Fraction of Industrial Fuel Use Shifted to Other Fuels</v>
      </c>
      <c r="D466" s="53" t="s">
        <v>3189</v>
      </c>
      <c r="E466" s="53" t="s">
        <v>2800</v>
      </c>
      <c r="F466" s="188" t="s">
        <v>3214</v>
      </c>
      <c r="G466" s="53" t="s">
        <v>3224</v>
      </c>
      <c r="H466" s="54">
        <v>1216</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0"/>
        <v>Fraction of Industrial Fuel Use Shifted to Other Fuels</v>
      </c>
      <c r="D467" s="53" t="s">
        <v>3189</v>
      </c>
      <c r="E467" s="53" t="s">
        <v>2797</v>
      </c>
      <c r="F467" s="188" t="s">
        <v>3214</v>
      </c>
      <c r="G467" s="53" t="s">
        <v>3225</v>
      </c>
      <c r="H467" s="54">
        <v>1217</v>
      </c>
      <c r="I467" s="53" t="s">
        <v>45</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0"/>
        <v>Fraction of Industrial Fuel Use Shifted to Other Fuels</v>
      </c>
      <c r="D468" s="9" t="s">
        <v>3190</v>
      </c>
      <c r="E468" s="53" t="s">
        <v>2444</v>
      </c>
      <c r="F468" s="188" t="s">
        <v>2857</v>
      </c>
      <c r="G468" s="53" t="s">
        <v>3216</v>
      </c>
      <c r="H468" s="54">
        <v>1218</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0"/>
        <v>Fraction of Industrial Fuel Use Shifted to Other Fuels</v>
      </c>
      <c r="D469" s="9" t="s">
        <v>3190</v>
      </c>
      <c r="E469" s="53" t="s">
        <v>2445</v>
      </c>
      <c r="F469" s="188" t="s">
        <v>2857</v>
      </c>
      <c r="G469" s="53" t="s">
        <v>3217</v>
      </c>
      <c r="H469" s="54">
        <v>1219</v>
      </c>
      <c r="I469" s="53" t="s">
        <v>46</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0"/>
        <v>Fraction of Industrial Fuel Use Shifted to Other Fuels</v>
      </c>
      <c r="D470" s="9" t="s">
        <v>3190</v>
      </c>
      <c r="E470" s="53" t="s">
        <v>2446</v>
      </c>
      <c r="F470" s="188" t="s">
        <v>2857</v>
      </c>
      <c r="G470" s="53" t="s">
        <v>3218</v>
      </c>
      <c r="H470" s="54">
        <v>1220</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0"/>
        <v>Fraction of Industrial Fuel Use Shifted to Other Fuels</v>
      </c>
      <c r="D471" s="9" t="s">
        <v>3190</v>
      </c>
      <c r="E471" s="53" t="s">
        <v>2447</v>
      </c>
      <c r="F471" s="188" t="s">
        <v>2857</v>
      </c>
      <c r="G471" s="53" t="s">
        <v>3219</v>
      </c>
      <c r="H471" s="54">
        <v>1221</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0"/>
        <v>Fraction of Industrial Fuel Use Shifted to Other Fuels</v>
      </c>
      <c r="D472" s="9" t="s">
        <v>3190</v>
      </c>
      <c r="E472" s="53" t="s">
        <v>2448</v>
      </c>
      <c r="F472" s="188" t="s">
        <v>2857</v>
      </c>
      <c r="G472" s="53" t="s">
        <v>3220</v>
      </c>
      <c r="H472" s="54">
        <v>1222</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0"/>
        <v>Fraction of Industrial Fuel Use Shifted to Other Fuels</v>
      </c>
      <c r="D473" s="9" t="s">
        <v>3190</v>
      </c>
      <c r="E473" s="53" t="s">
        <v>2449</v>
      </c>
      <c r="F473" s="188" t="s">
        <v>2857</v>
      </c>
      <c r="G473" s="53" t="s">
        <v>3221</v>
      </c>
      <c r="H473" s="54">
        <v>1223</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0"/>
        <v>Fraction of Industrial Fuel Use Shifted to Other Fuels</v>
      </c>
      <c r="D474" s="9" t="s">
        <v>3190</v>
      </c>
      <c r="E474" s="53" t="s">
        <v>2798</v>
      </c>
      <c r="F474" s="188" t="s">
        <v>2857</v>
      </c>
      <c r="G474" s="53" t="s">
        <v>3222</v>
      </c>
      <c r="H474" s="54">
        <v>1224</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0"/>
        <v>Fraction of Industrial Fuel Use Shifted to Other Fuels</v>
      </c>
      <c r="D475" s="9" t="s">
        <v>3190</v>
      </c>
      <c r="E475" s="53" t="s">
        <v>2799</v>
      </c>
      <c r="F475" s="188" t="s">
        <v>2857</v>
      </c>
      <c r="G475" s="53" t="s">
        <v>3223</v>
      </c>
      <c r="H475" s="54">
        <v>1225</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0"/>
        <v>Fraction of Industrial Fuel Use Shifted to Other Fuels</v>
      </c>
      <c r="D476" s="9" t="s">
        <v>3190</v>
      </c>
      <c r="E476" s="53" t="s">
        <v>2800</v>
      </c>
      <c r="F476" s="188" t="s">
        <v>2857</v>
      </c>
      <c r="G476" s="53" t="s">
        <v>3224</v>
      </c>
      <c r="H476" s="54">
        <v>1226</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0"/>
        <v>Fraction of Industrial Fuel Use Shifted to Other Fuels</v>
      </c>
      <c r="D477" s="9" t="s">
        <v>3190</v>
      </c>
      <c r="E477" s="53" t="s">
        <v>2797</v>
      </c>
      <c r="F477" s="188" t="s">
        <v>2857</v>
      </c>
      <c r="G477" s="53" t="s">
        <v>3225</v>
      </c>
      <c r="H477" s="54">
        <v>1227</v>
      </c>
      <c r="I477" s="53" t="s">
        <v>45</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0"/>
        <v>Fraction of Industrial Fuel Use Shifted to Other Fuels</v>
      </c>
      <c r="D478" s="9" t="s">
        <v>3191</v>
      </c>
      <c r="E478" s="53" t="s">
        <v>2444</v>
      </c>
      <c r="F478" s="188" t="s">
        <v>3155</v>
      </c>
      <c r="G478" s="53" t="s">
        <v>3216</v>
      </c>
      <c r="H478" s="54">
        <v>1228</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0"/>
        <v>Fraction of Industrial Fuel Use Shifted to Other Fuels</v>
      </c>
      <c r="D479" s="9" t="s">
        <v>3191</v>
      </c>
      <c r="E479" s="53" t="s">
        <v>2445</v>
      </c>
      <c r="F479" s="188" t="s">
        <v>3155</v>
      </c>
      <c r="G479" s="53" t="s">
        <v>3217</v>
      </c>
      <c r="H479" s="54">
        <v>1229</v>
      </c>
      <c r="I479" s="53" t="s">
        <v>46</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0"/>
        <v>Fraction of Industrial Fuel Use Shifted to Other Fuels</v>
      </c>
      <c r="D480" s="9" t="s">
        <v>3191</v>
      </c>
      <c r="E480" s="53" t="s">
        <v>2446</v>
      </c>
      <c r="F480" s="188" t="s">
        <v>3155</v>
      </c>
      <c r="G480" s="53" t="s">
        <v>3218</v>
      </c>
      <c r="H480" s="54">
        <v>1230</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0"/>
        <v>Fraction of Industrial Fuel Use Shifted to Other Fuels</v>
      </c>
      <c r="D481" s="9" t="s">
        <v>3191</v>
      </c>
      <c r="E481" s="53" t="s">
        <v>2447</v>
      </c>
      <c r="F481" s="188" t="s">
        <v>3155</v>
      </c>
      <c r="G481" s="53" t="s">
        <v>3219</v>
      </c>
      <c r="H481" s="54">
        <v>1231</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0"/>
        <v>Fraction of Industrial Fuel Use Shifted to Other Fuels</v>
      </c>
      <c r="D482" s="9" t="s">
        <v>3191</v>
      </c>
      <c r="E482" s="53" t="s">
        <v>2448</v>
      </c>
      <c r="F482" s="188" t="s">
        <v>3155</v>
      </c>
      <c r="G482" s="53" t="s">
        <v>3220</v>
      </c>
      <c r="H482" s="54">
        <v>1232</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0"/>
        <v>Fraction of Industrial Fuel Use Shifted to Other Fuels</v>
      </c>
      <c r="D483" s="9" t="s">
        <v>3191</v>
      </c>
      <c r="E483" s="53" t="s">
        <v>2449</v>
      </c>
      <c r="F483" s="188" t="s">
        <v>3155</v>
      </c>
      <c r="G483" s="53" t="s">
        <v>3221</v>
      </c>
      <c r="H483" s="54">
        <v>1233</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0"/>
        <v>Fraction of Industrial Fuel Use Shifted to Other Fuels</v>
      </c>
      <c r="D484" s="9" t="s">
        <v>3191</v>
      </c>
      <c r="E484" s="53" t="s">
        <v>2798</v>
      </c>
      <c r="F484" s="188" t="s">
        <v>3155</v>
      </c>
      <c r="G484" s="53" t="s">
        <v>3222</v>
      </c>
      <c r="H484" s="54">
        <v>1234</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0"/>
        <v>Fraction of Industrial Fuel Use Shifted to Other Fuels</v>
      </c>
      <c r="D485" s="9" t="s">
        <v>3191</v>
      </c>
      <c r="E485" s="53" t="s">
        <v>2799</v>
      </c>
      <c r="F485" s="188" t="s">
        <v>3155</v>
      </c>
      <c r="G485" s="53" t="s">
        <v>3223</v>
      </c>
      <c r="H485" s="54">
        <v>1235</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0"/>
        <v>Fraction of Industrial Fuel Use Shifted to Other Fuels</v>
      </c>
      <c r="D486" s="9" t="s">
        <v>3191</v>
      </c>
      <c r="E486" s="53" t="s">
        <v>2800</v>
      </c>
      <c r="F486" s="188" t="s">
        <v>3155</v>
      </c>
      <c r="G486" s="53" t="s">
        <v>3224</v>
      </c>
      <c r="H486" s="54">
        <v>1236</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0"/>
        <v>Fraction of Industrial Fuel Use Shifted to Other Fuels</v>
      </c>
      <c r="D487" s="9" t="s">
        <v>3191</v>
      </c>
      <c r="E487" s="53" t="s">
        <v>2797</v>
      </c>
      <c r="F487" s="188" t="s">
        <v>3155</v>
      </c>
      <c r="G487" s="53" t="s">
        <v>3225</v>
      </c>
      <c r="H487" s="54">
        <v>1237</v>
      </c>
      <c r="I487" s="53" t="s">
        <v>45</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0"/>
        <v>Fraction of Industrial Fuel Use Shifted to Other Fuels</v>
      </c>
      <c r="D488" s="9" t="s">
        <v>3192</v>
      </c>
      <c r="E488" s="53" t="s">
        <v>2444</v>
      </c>
      <c r="F488" s="188" t="s">
        <v>3156</v>
      </c>
      <c r="G488" s="53" t="s">
        <v>3216</v>
      </c>
      <c r="H488" s="54">
        <v>1238</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ht="30"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0"/>
        <v>Fraction of Industrial Fuel Use Shifted to Other Fuels</v>
      </c>
      <c r="D489" s="9" t="s">
        <v>3192</v>
      </c>
      <c r="E489" s="53" t="s">
        <v>2445</v>
      </c>
      <c r="F489" s="188" t="s">
        <v>3156</v>
      </c>
      <c r="G489" s="53" t="s">
        <v>3217</v>
      </c>
      <c r="H489" s="54">
        <v>1239</v>
      </c>
      <c r="I489" s="53" t="s">
        <v>46</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ht="30"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0"/>
        <v>Fraction of Industrial Fuel Use Shifted to Other Fuels</v>
      </c>
      <c r="D490" s="9" t="s">
        <v>3192</v>
      </c>
      <c r="E490" s="53" t="s">
        <v>2446</v>
      </c>
      <c r="F490" s="188" t="s">
        <v>3156</v>
      </c>
      <c r="G490" s="53" t="s">
        <v>3218</v>
      </c>
      <c r="H490" s="54">
        <v>1240</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ht="30"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ref="C491:C492" si="31">C$458</f>
        <v>Fraction of Industrial Fuel Use Shifted to Other Fuels</v>
      </c>
      <c r="D491" s="9" t="s">
        <v>3192</v>
      </c>
      <c r="E491" s="53" t="s">
        <v>2447</v>
      </c>
      <c r="F491" s="188" t="s">
        <v>3156</v>
      </c>
      <c r="G491" s="53" t="s">
        <v>3219</v>
      </c>
      <c r="H491" s="54">
        <v>1241</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ht="30"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1"/>
        <v>Fraction of Industrial Fuel Use Shifted to Other Fuels</v>
      </c>
      <c r="D492" s="9" t="s">
        <v>3192</v>
      </c>
      <c r="E492" s="53" t="s">
        <v>2448</v>
      </c>
      <c r="F492" s="188" t="s">
        <v>3156</v>
      </c>
      <c r="G492" s="53" t="s">
        <v>3220</v>
      </c>
      <c r="H492" s="54">
        <v>1242</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ht="30"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ref="C493:C538" si="32">C$458</f>
        <v>Fraction of Industrial Fuel Use Shifted to Other Fuels</v>
      </c>
      <c r="D493" s="9" t="s">
        <v>3192</v>
      </c>
      <c r="E493" s="53" t="s">
        <v>2449</v>
      </c>
      <c r="F493" s="188" t="s">
        <v>3156</v>
      </c>
      <c r="G493" s="53" t="s">
        <v>3221</v>
      </c>
      <c r="H493" s="54">
        <v>1243</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2"/>
        <v>Fraction of Industrial Fuel Use Shifted to Other Fuels</v>
      </c>
      <c r="D494" s="9" t="s">
        <v>3192</v>
      </c>
      <c r="E494" s="53" t="s">
        <v>2798</v>
      </c>
      <c r="F494" s="188" t="s">
        <v>3156</v>
      </c>
      <c r="G494" s="53" t="s">
        <v>3222</v>
      </c>
      <c r="H494" s="54">
        <v>1244</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ht="30"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2"/>
        <v>Fraction of Industrial Fuel Use Shifted to Other Fuels</v>
      </c>
      <c r="D495" s="9" t="s">
        <v>3192</v>
      </c>
      <c r="E495" s="53" t="s">
        <v>2799</v>
      </c>
      <c r="F495" s="188" t="s">
        <v>3156</v>
      </c>
      <c r="G495" s="53" t="s">
        <v>3223</v>
      </c>
      <c r="H495" s="54">
        <v>1245</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2"/>
        <v>Fraction of Industrial Fuel Use Shifted to Other Fuels</v>
      </c>
      <c r="D496" s="9" t="s">
        <v>3192</v>
      </c>
      <c r="E496" s="53" t="s">
        <v>2800</v>
      </c>
      <c r="F496" s="188" t="s">
        <v>3156</v>
      </c>
      <c r="G496" s="53" t="s">
        <v>3224</v>
      </c>
      <c r="H496" s="54">
        <v>1246</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2"/>
        <v>Fraction of Industrial Fuel Use Shifted to Other Fuels</v>
      </c>
      <c r="D497" s="9" t="s">
        <v>3192</v>
      </c>
      <c r="E497" s="53" t="s">
        <v>2797</v>
      </c>
      <c r="F497" s="188" t="s">
        <v>3156</v>
      </c>
      <c r="G497" s="53" t="s">
        <v>3225</v>
      </c>
      <c r="H497" s="54">
        <v>1247</v>
      </c>
      <c r="I497" s="53" t="s">
        <v>45</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ht="30"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2"/>
        <v>Fraction of Industrial Fuel Use Shifted to Other Fuels</v>
      </c>
      <c r="D498" s="9" t="s">
        <v>3193</v>
      </c>
      <c r="E498" s="53" t="s">
        <v>2444</v>
      </c>
      <c r="F498" s="188" t="s">
        <v>3157</v>
      </c>
      <c r="G498" s="53" t="s">
        <v>3216</v>
      </c>
      <c r="H498" s="54">
        <v>1248</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2"/>
        <v>Fraction of Industrial Fuel Use Shifted to Other Fuels</v>
      </c>
      <c r="D499" s="9" t="s">
        <v>3193</v>
      </c>
      <c r="E499" s="53" t="s">
        <v>2445</v>
      </c>
      <c r="F499" s="188" t="s">
        <v>3157</v>
      </c>
      <c r="G499" s="53" t="s">
        <v>3217</v>
      </c>
      <c r="H499" s="54">
        <v>1249</v>
      </c>
      <c r="I499" s="53" t="s">
        <v>46</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2"/>
        <v>Fraction of Industrial Fuel Use Shifted to Other Fuels</v>
      </c>
      <c r="D500" s="9" t="s">
        <v>3193</v>
      </c>
      <c r="E500" s="53" t="s">
        <v>2446</v>
      </c>
      <c r="F500" s="188" t="s">
        <v>3157</v>
      </c>
      <c r="G500" s="53" t="s">
        <v>3218</v>
      </c>
      <c r="H500" s="54">
        <v>1250</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2"/>
        <v>Fraction of Industrial Fuel Use Shifted to Other Fuels</v>
      </c>
      <c r="D501" s="9" t="s">
        <v>3193</v>
      </c>
      <c r="E501" s="53" t="s">
        <v>2447</v>
      </c>
      <c r="F501" s="188" t="s">
        <v>3157</v>
      </c>
      <c r="G501" s="53" t="s">
        <v>3219</v>
      </c>
      <c r="H501" s="54">
        <v>1251</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2"/>
        <v>Fraction of Industrial Fuel Use Shifted to Other Fuels</v>
      </c>
      <c r="D502" s="9" t="s">
        <v>3193</v>
      </c>
      <c r="E502" s="53" t="s">
        <v>2448</v>
      </c>
      <c r="F502" s="188" t="s">
        <v>3157</v>
      </c>
      <c r="G502" s="53" t="s">
        <v>3220</v>
      </c>
      <c r="H502" s="54">
        <v>1252</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2"/>
        <v>Fraction of Industrial Fuel Use Shifted to Other Fuels</v>
      </c>
      <c r="D503" s="9" t="s">
        <v>3193</v>
      </c>
      <c r="E503" s="53" t="s">
        <v>2449</v>
      </c>
      <c r="F503" s="188" t="s">
        <v>3157</v>
      </c>
      <c r="G503" s="53" t="s">
        <v>3221</v>
      </c>
      <c r="H503" s="54">
        <v>1253</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2"/>
        <v>Fraction of Industrial Fuel Use Shifted to Other Fuels</v>
      </c>
      <c r="D504" s="9" t="s">
        <v>3193</v>
      </c>
      <c r="E504" s="53" t="s">
        <v>2798</v>
      </c>
      <c r="F504" s="188" t="s">
        <v>3157</v>
      </c>
      <c r="G504" s="53" t="s">
        <v>3222</v>
      </c>
      <c r="H504" s="54">
        <v>1254</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2"/>
        <v>Fraction of Industrial Fuel Use Shifted to Other Fuels</v>
      </c>
      <c r="D505" s="9" t="s">
        <v>3193</v>
      </c>
      <c r="E505" s="53" t="s">
        <v>2799</v>
      </c>
      <c r="F505" s="188" t="s">
        <v>3157</v>
      </c>
      <c r="G505" s="53" t="s">
        <v>3223</v>
      </c>
      <c r="H505" s="54">
        <v>1255</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2"/>
        <v>Fraction of Industrial Fuel Use Shifted to Other Fuels</v>
      </c>
      <c r="D506" s="9" t="s">
        <v>3193</v>
      </c>
      <c r="E506" s="53" t="s">
        <v>2800</v>
      </c>
      <c r="F506" s="188" t="s">
        <v>3157</v>
      </c>
      <c r="G506" s="53" t="s">
        <v>3224</v>
      </c>
      <c r="H506" s="54">
        <v>1256</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2"/>
        <v>Fraction of Industrial Fuel Use Shifted to Other Fuels</v>
      </c>
      <c r="D507" s="9" t="s">
        <v>3193</v>
      </c>
      <c r="E507" s="53" t="s">
        <v>2797</v>
      </c>
      <c r="F507" s="188" t="s">
        <v>3157</v>
      </c>
      <c r="G507" s="53" t="s">
        <v>3225</v>
      </c>
      <c r="H507" s="54">
        <v>1257</v>
      </c>
      <c r="I507" s="53" t="s">
        <v>45</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2"/>
        <v>Fraction of Industrial Fuel Use Shifted to Other Fuels</v>
      </c>
      <c r="D508" s="9" t="s">
        <v>3194</v>
      </c>
      <c r="E508" s="53" t="s">
        <v>2444</v>
      </c>
      <c r="F508" s="188" t="s">
        <v>3158</v>
      </c>
      <c r="G508" s="53" t="s">
        <v>3216</v>
      </c>
      <c r="H508" s="54">
        <v>1258</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2"/>
        <v>Fraction of Industrial Fuel Use Shifted to Other Fuels</v>
      </c>
      <c r="D509" s="9" t="s">
        <v>3194</v>
      </c>
      <c r="E509" s="53" t="s">
        <v>2445</v>
      </c>
      <c r="F509" s="188" t="s">
        <v>3158</v>
      </c>
      <c r="G509" s="53" t="s">
        <v>3217</v>
      </c>
      <c r="H509" s="54">
        <v>1259</v>
      </c>
      <c r="I509" s="53" t="s">
        <v>46</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si="32"/>
        <v>Fraction of Industrial Fuel Use Shifted to Other Fuels</v>
      </c>
      <c r="D510" s="9" t="s">
        <v>3194</v>
      </c>
      <c r="E510" s="53" t="s">
        <v>2446</v>
      </c>
      <c r="F510" s="188" t="s">
        <v>3158</v>
      </c>
      <c r="G510" s="53" t="s">
        <v>3218</v>
      </c>
      <c r="H510" s="54">
        <v>1260</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2"/>
        <v>Fraction of Industrial Fuel Use Shifted to Other Fuels</v>
      </c>
      <c r="D511" s="9" t="s">
        <v>3194</v>
      </c>
      <c r="E511" s="53" t="s">
        <v>2447</v>
      </c>
      <c r="F511" s="188" t="s">
        <v>3158</v>
      </c>
      <c r="G511" s="53" t="s">
        <v>3219</v>
      </c>
      <c r="H511" s="54">
        <v>1261</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2"/>
        <v>Fraction of Industrial Fuel Use Shifted to Other Fuels</v>
      </c>
      <c r="D512" s="9" t="s">
        <v>3194</v>
      </c>
      <c r="E512" s="53" t="s">
        <v>2448</v>
      </c>
      <c r="F512" s="188" t="s">
        <v>3158</v>
      </c>
      <c r="G512" s="53" t="s">
        <v>3220</v>
      </c>
      <c r="H512" s="54">
        <v>1262</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2"/>
        <v>Fraction of Industrial Fuel Use Shifted to Other Fuels</v>
      </c>
      <c r="D513" s="9" t="s">
        <v>3194</v>
      </c>
      <c r="E513" s="53" t="s">
        <v>2449</v>
      </c>
      <c r="F513" s="188" t="s">
        <v>3158</v>
      </c>
      <c r="G513" s="53" t="s">
        <v>3221</v>
      </c>
      <c r="H513" s="54">
        <v>1263</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2"/>
        <v>Fraction of Industrial Fuel Use Shifted to Other Fuels</v>
      </c>
      <c r="D514" s="9" t="s">
        <v>3194</v>
      </c>
      <c r="E514" s="53" t="s">
        <v>2798</v>
      </c>
      <c r="F514" s="188" t="s">
        <v>3158</v>
      </c>
      <c r="G514" s="53" t="s">
        <v>3222</v>
      </c>
      <c r="H514" s="54">
        <v>1264</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2"/>
        <v>Fraction of Industrial Fuel Use Shifted to Other Fuels</v>
      </c>
      <c r="D515" s="9" t="s">
        <v>3194</v>
      </c>
      <c r="E515" s="53" t="s">
        <v>2799</v>
      </c>
      <c r="F515" s="188" t="s">
        <v>3158</v>
      </c>
      <c r="G515" s="53" t="s">
        <v>3223</v>
      </c>
      <c r="H515" s="54">
        <v>1265</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2"/>
        <v>Fraction of Industrial Fuel Use Shifted to Other Fuels</v>
      </c>
      <c r="D516" s="9" t="s">
        <v>3194</v>
      </c>
      <c r="E516" s="53" t="s">
        <v>2800</v>
      </c>
      <c r="F516" s="188" t="s">
        <v>3158</v>
      </c>
      <c r="G516" s="53" t="s">
        <v>3224</v>
      </c>
      <c r="H516" s="54">
        <v>1266</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2"/>
        <v>Fraction of Industrial Fuel Use Shifted to Other Fuels</v>
      </c>
      <c r="D517" s="9" t="s">
        <v>3194</v>
      </c>
      <c r="E517" s="53" t="s">
        <v>2797</v>
      </c>
      <c r="F517" s="188" t="s">
        <v>3158</v>
      </c>
      <c r="G517" s="53" t="s">
        <v>3225</v>
      </c>
      <c r="H517" s="54">
        <v>1267</v>
      </c>
      <c r="I517" s="53" t="s">
        <v>45</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2"/>
        <v>Fraction of Industrial Fuel Use Shifted to Other Fuels</v>
      </c>
      <c r="D518" s="9" t="s">
        <v>3195</v>
      </c>
      <c r="E518" s="53" t="s">
        <v>2444</v>
      </c>
      <c r="F518" s="188" t="s">
        <v>3159</v>
      </c>
      <c r="G518" s="53" t="s">
        <v>3216</v>
      </c>
      <c r="H518" s="54">
        <v>1268</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2"/>
        <v>Fraction of Industrial Fuel Use Shifted to Other Fuels</v>
      </c>
      <c r="D519" s="9" t="s">
        <v>3195</v>
      </c>
      <c r="E519" s="53" t="s">
        <v>2445</v>
      </c>
      <c r="F519" s="188" t="s">
        <v>3159</v>
      </c>
      <c r="G519" s="53" t="s">
        <v>3217</v>
      </c>
      <c r="H519" s="54">
        <v>1269</v>
      </c>
      <c r="I519" s="53" t="s">
        <v>46</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2"/>
        <v>Fraction of Industrial Fuel Use Shifted to Other Fuels</v>
      </c>
      <c r="D520" s="9" t="s">
        <v>3195</v>
      </c>
      <c r="E520" s="53" t="s">
        <v>2446</v>
      </c>
      <c r="F520" s="188" t="s">
        <v>3159</v>
      </c>
      <c r="G520" s="53" t="s">
        <v>3218</v>
      </c>
      <c r="H520" s="54">
        <v>1270</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2"/>
        <v>Fraction of Industrial Fuel Use Shifted to Other Fuels</v>
      </c>
      <c r="D521" s="9" t="s">
        <v>3195</v>
      </c>
      <c r="E521" s="53" t="s">
        <v>2447</v>
      </c>
      <c r="F521" s="188" t="s">
        <v>3159</v>
      </c>
      <c r="G521" s="53" t="s">
        <v>3219</v>
      </c>
      <c r="H521" s="54">
        <v>1271</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2"/>
        <v>Fraction of Industrial Fuel Use Shifted to Other Fuels</v>
      </c>
      <c r="D522" s="9" t="s">
        <v>3195</v>
      </c>
      <c r="E522" s="53" t="s">
        <v>2448</v>
      </c>
      <c r="F522" s="188" t="s">
        <v>3159</v>
      </c>
      <c r="G522" s="53" t="s">
        <v>3220</v>
      </c>
      <c r="H522" s="54">
        <v>1272</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ht="30"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2"/>
        <v>Fraction of Industrial Fuel Use Shifted to Other Fuels</v>
      </c>
      <c r="D523" s="9" t="s">
        <v>3195</v>
      </c>
      <c r="E523" s="53" t="s">
        <v>2449</v>
      </c>
      <c r="F523" s="188" t="s">
        <v>3159</v>
      </c>
      <c r="G523" s="53" t="s">
        <v>3221</v>
      </c>
      <c r="H523" s="54">
        <v>1273</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2"/>
        <v>Fraction of Industrial Fuel Use Shifted to Other Fuels</v>
      </c>
      <c r="D524" s="9" t="s">
        <v>3195</v>
      </c>
      <c r="E524" s="53" t="s">
        <v>2798</v>
      </c>
      <c r="F524" s="188" t="s">
        <v>3159</v>
      </c>
      <c r="G524" s="53" t="s">
        <v>3222</v>
      </c>
      <c r="H524" s="54">
        <v>1274</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ht="30"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2"/>
        <v>Fraction of Industrial Fuel Use Shifted to Other Fuels</v>
      </c>
      <c r="D525" s="9" t="s">
        <v>3195</v>
      </c>
      <c r="E525" s="53" t="s">
        <v>2799</v>
      </c>
      <c r="F525" s="188" t="s">
        <v>3159</v>
      </c>
      <c r="G525" s="53" t="s">
        <v>3223</v>
      </c>
      <c r="H525" s="54">
        <v>1275</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2"/>
        <v>Fraction of Industrial Fuel Use Shifted to Other Fuels</v>
      </c>
      <c r="D526" s="9" t="s">
        <v>3195</v>
      </c>
      <c r="E526" s="53" t="s">
        <v>2800</v>
      </c>
      <c r="F526" s="188" t="s">
        <v>3159</v>
      </c>
      <c r="G526" s="53" t="s">
        <v>3224</v>
      </c>
      <c r="H526" s="54">
        <v>1276</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2"/>
        <v>Fraction of Industrial Fuel Use Shifted to Other Fuels</v>
      </c>
      <c r="D527" s="9" t="s">
        <v>3195</v>
      </c>
      <c r="E527" s="53" t="s">
        <v>2797</v>
      </c>
      <c r="F527" s="188" t="s">
        <v>3159</v>
      </c>
      <c r="G527" s="53" t="s">
        <v>3225</v>
      </c>
      <c r="H527" s="54">
        <v>1277</v>
      </c>
      <c r="I527" s="53" t="s">
        <v>45</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ht="30"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2"/>
        <v>Fraction of Industrial Fuel Use Shifted to Other Fuels</v>
      </c>
      <c r="D528" s="9" t="s">
        <v>3196</v>
      </c>
      <c r="E528" s="53" t="s">
        <v>2444</v>
      </c>
      <c r="F528" s="188" t="s">
        <v>3160</v>
      </c>
      <c r="G528" s="53" t="s">
        <v>3216</v>
      </c>
      <c r="H528" s="54">
        <v>1278</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2"/>
        <v>Fraction of Industrial Fuel Use Shifted to Other Fuels</v>
      </c>
      <c r="D529" s="9" t="s">
        <v>3196</v>
      </c>
      <c r="E529" s="53" t="s">
        <v>2445</v>
      </c>
      <c r="F529" s="188" t="s">
        <v>3160</v>
      </c>
      <c r="G529" s="53" t="s">
        <v>3217</v>
      </c>
      <c r="H529" s="54">
        <v>1279</v>
      </c>
      <c r="I529" s="53" t="s">
        <v>46</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2"/>
        <v>Fraction of Industrial Fuel Use Shifted to Other Fuels</v>
      </c>
      <c r="D530" s="9" t="s">
        <v>3196</v>
      </c>
      <c r="E530" s="53" t="s">
        <v>2446</v>
      </c>
      <c r="F530" s="188" t="s">
        <v>3160</v>
      </c>
      <c r="G530" s="53" t="s">
        <v>3218</v>
      </c>
      <c r="H530" s="54">
        <v>1280</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2"/>
        <v>Fraction of Industrial Fuel Use Shifted to Other Fuels</v>
      </c>
      <c r="D531" s="9" t="s">
        <v>3196</v>
      </c>
      <c r="E531" s="53" t="s">
        <v>2447</v>
      </c>
      <c r="F531" s="188" t="s">
        <v>3160</v>
      </c>
      <c r="G531" s="53" t="s">
        <v>3219</v>
      </c>
      <c r="H531" s="54">
        <v>1281</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2"/>
        <v>Fraction of Industrial Fuel Use Shifted to Other Fuels</v>
      </c>
      <c r="D532" s="9" t="s">
        <v>3196</v>
      </c>
      <c r="E532" s="53" t="s">
        <v>2448</v>
      </c>
      <c r="F532" s="188" t="s">
        <v>3160</v>
      </c>
      <c r="G532" s="53" t="s">
        <v>3220</v>
      </c>
      <c r="H532" s="54">
        <v>1282</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2"/>
        <v>Fraction of Industrial Fuel Use Shifted to Other Fuels</v>
      </c>
      <c r="D533" s="9" t="s">
        <v>3196</v>
      </c>
      <c r="E533" s="53" t="s">
        <v>2449</v>
      </c>
      <c r="F533" s="188" t="s">
        <v>3160</v>
      </c>
      <c r="G533" s="53" t="s">
        <v>3221</v>
      </c>
      <c r="H533" s="54">
        <v>1283</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2"/>
        <v>Fraction of Industrial Fuel Use Shifted to Other Fuels</v>
      </c>
      <c r="D534" s="9" t="s">
        <v>3196</v>
      </c>
      <c r="E534" s="53" t="s">
        <v>2798</v>
      </c>
      <c r="F534" s="188" t="s">
        <v>3160</v>
      </c>
      <c r="G534" s="53" t="s">
        <v>3222</v>
      </c>
      <c r="H534" s="54">
        <v>1284</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2"/>
        <v>Fraction of Industrial Fuel Use Shifted to Other Fuels</v>
      </c>
      <c r="D535" s="9" t="s">
        <v>3196</v>
      </c>
      <c r="E535" s="53" t="s">
        <v>2799</v>
      </c>
      <c r="F535" s="188" t="s">
        <v>3160</v>
      </c>
      <c r="G535" s="53" t="s">
        <v>3223</v>
      </c>
      <c r="H535" s="54">
        <v>1285</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2"/>
        <v>Fraction of Industrial Fuel Use Shifted to Other Fuels</v>
      </c>
      <c r="D536" s="9" t="s">
        <v>3196</v>
      </c>
      <c r="E536" s="53" t="s">
        <v>2800</v>
      </c>
      <c r="F536" s="188" t="s">
        <v>3160</v>
      </c>
      <c r="G536" s="53" t="s">
        <v>3224</v>
      </c>
      <c r="H536" s="54">
        <v>1286</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2"/>
        <v>Fraction of Industrial Fuel Use Shifted to Other Fuels</v>
      </c>
      <c r="D537" s="9" t="s">
        <v>3196</v>
      </c>
      <c r="E537" s="53" t="s">
        <v>2797</v>
      </c>
      <c r="F537" s="188" t="s">
        <v>3160</v>
      </c>
      <c r="G537" s="53" t="s">
        <v>3225</v>
      </c>
      <c r="H537" s="54">
        <v>1287</v>
      </c>
      <c r="I537" s="53" t="s">
        <v>45</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2"/>
        <v>Fraction of Industrial Fuel Use Shifted to Other Fuels</v>
      </c>
      <c r="D538" s="9" t="s">
        <v>3197</v>
      </c>
      <c r="E538" s="53" t="s">
        <v>2444</v>
      </c>
      <c r="F538" s="188" t="s">
        <v>3161</v>
      </c>
      <c r="G538" s="53" t="s">
        <v>3216</v>
      </c>
      <c r="H538" s="54">
        <v>1288</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ref="C539:C602" si="33">C$458</f>
        <v>Fraction of Industrial Fuel Use Shifted to Other Fuels</v>
      </c>
      <c r="D539" s="9" t="s">
        <v>3197</v>
      </c>
      <c r="E539" s="53" t="s">
        <v>2445</v>
      </c>
      <c r="F539" s="188" t="s">
        <v>3161</v>
      </c>
      <c r="G539" s="53" t="s">
        <v>3217</v>
      </c>
      <c r="H539" s="54">
        <v>1289</v>
      </c>
      <c r="I539" s="53" t="s">
        <v>46</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3"/>
        <v>Fraction of Industrial Fuel Use Shifted to Other Fuels</v>
      </c>
      <c r="D540" s="9" t="s">
        <v>3197</v>
      </c>
      <c r="E540" s="53" t="s">
        <v>2446</v>
      </c>
      <c r="F540" s="188" t="s">
        <v>3161</v>
      </c>
      <c r="G540" s="53" t="s">
        <v>3218</v>
      </c>
      <c r="H540" s="54">
        <v>1290</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3"/>
        <v>Fraction of Industrial Fuel Use Shifted to Other Fuels</v>
      </c>
      <c r="D541" s="9" t="s">
        <v>3197</v>
      </c>
      <c r="E541" s="53" t="s">
        <v>2447</v>
      </c>
      <c r="F541" s="188" t="s">
        <v>3161</v>
      </c>
      <c r="G541" s="53" t="s">
        <v>3219</v>
      </c>
      <c r="H541" s="54">
        <v>1291</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3"/>
        <v>Fraction of Industrial Fuel Use Shifted to Other Fuels</v>
      </c>
      <c r="D542" s="9" t="s">
        <v>3197</v>
      </c>
      <c r="E542" s="53" t="s">
        <v>2448</v>
      </c>
      <c r="F542" s="188" t="s">
        <v>3161</v>
      </c>
      <c r="G542" s="53" t="s">
        <v>3220</v>
      </c>
      <c r="H542" s="54">
        <v>1292</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3"/>
        <v>Fraction of Industrial Fuel Use Shifted to Other Fuels</v>
      </c>
      <c r="D543" s="9" t="s">
        <v>3197</v>
      </c>
      <c r="E543" s="53" t="s">
        <v>2449</v>
      </c>
      <c r="F543" s="188" t="s">
        <v>3161</v>
      </c>
      <c r="G543" s="53" t="s">
        <v>3221</v>
      </c>
      <c r="H543" s="54">
        <v>1293</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3"/>
        <v>Fraction of Industrial Fuel Use Shifted to Other Fuels</v>
      </c>
      <c r="D544" s="9" t="s">
        <v>3197</v>
      </c>
      <c r="E544" s="53" t="s">
        <v>2798</v>
      </c>
      <c r="F544" s="188" t="s">
        <v>3161</v>
      </c>
      <c r="G544" s="53" t="s">
        <v>3222</v>
      </c>
      <c r="H544" s="54">
        <v>1294</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3"/>
        <v>Fraction of Industrial Fuel Use Shifted to Other Fuels</v>
      </c>
      <c r="D545" s="9" t="s">
        <v>3197</v>
      </c>
      <c r="E545" s="53" t="s">
        <v>2799</v>
      </c>
      <c r="F545" s="188" t="s">
        <v>3161</v>
      </c>
      <c r="G545" s="53" t="s">
        <v>3223</v>
      </c>
      <c r="H545" s="54">
        <v>1295</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3"/>
        <v>Fraction of Industrial Fuel Use Shifted to Other Fuels</v>
      </c>
      <c r="D546" s="9" t="s">
        <v>3197</v>
      </c>
      <c r="E546" s="53" t="s">
        <v>2800</v>
      </c>
      <c r="F546" s="188" t="s">
        <v>3161</v>
      </c>
      <c r="G546" s="53" t="s">
        <v>3224</v>
      </c>
      <c r="H546" s="54">
        <v>1296</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3"/>
        <v>Fraction of Industrial Fuel Use Shifted to Other Fuels</v>
      </c>
      <c r="D547" s="9" t="s">
        <v>3197</v>
      </c>
      <c r="E547" s="53" t="s">
        <v>2797</v>
      </c>
      <c r="F547" s="188" t="s">
        <v>3161</v>
      </c>
      <c r="G547" s="53" t="s">
        <v>3225</v>
      </c>
      <c r="H547" s="54">
        <v>1297</v>
      </c>
      <c r="I547" s="53" t="s">
        <v>45</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3"/>
        <v>Fraction of Industrial Fuel Use Shifted to Other Fuels</v>
      </c>
      <c r="D548" s="9" t="s">
        <v>3198</v>
      </c>
      <c r="E548" s="53" t="s">
        <v>2444</v>
      </c>
      <c r="F548" s="188" t="s">
        <v>2658</v>
      </c>
      <c r="G548" s="53" t="s">
        <v>3216</v>
      </c>
      <c r="H548" s="54">
        <v>1298</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3"/>
        <v>Fraction of Industrial Fuel Use Shifted to Other Fuels</v>
      </c>
      <c r="D549" s="9" t="s">
        <v>3198</v>
      </c>
      <c r="E549" s="53" t="s">
        <v>2445</v>
      </c>
      <c r="F549" s="188" t="s">
        <v>2658</v>
      </c>
      <c r="G549" s="53" t="s">
        <v>3217</v>
      </c>
      <c r="H549" s="54">
        <v>1299</v>
      </c>
      <c r="I549" s="53" t="s">
        <v>46</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3"/>
        <v>Fraction of Industrial Fuel Use Shifted to Other Fuels</v>
      </c>
      <c r="D550" s="9" t="s">
        <v>3198</v>
      </c>
      <c r="E550" s="53" t="s">
        <v>2446</v>
      </c>
      <c r="F550" s="188" t="s">
        <v>2658</v>
      </c>
      <c r="G550" s="53" t="s">
        <v>3218</v>
      </c>
      <c r="H550" s="54">
        <v>1300</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3"/>
        <v>Fraction of Industrial Fuel Use Shifted to Other Fuels</v>
      </c>
      <c r="D551" s="9" t="s">
        <v>3198</v>
      </c>
      <c r="E551" s="53" t="s">
        <v>2447</v>
      </c>
      <c r="F551" s="188" t="s">
        <v>2658</v>
      </c>
      <c r="G551" s="53" t="s">
        <v>3219</v>
      </c>
      <c r="H551" s="54">
        <v>1301</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3"/>
        <v>Fraction of Industrial Fuel Use Shifted to Other Fuels</v>
      </c>
      <c r="D552" s="9" t="s">
        <v>3198</v>
      </c>
      <c r="E552" s="53" t="s">
        <v>2448</v>
      </c>
      <c r="F552" s="188" t="s">
        <v>2658</v>
      </c>
      <c r="G552" s="53" t="s">
        <v>3220</v>
      </c>
      <c r="H552" s="54">
        <v>1302</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30"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3"/>
        <v>Fraction of Industrial Fuel Use Shifted to Other Fuels</v>
      </c>
      <c r="D553" s="9" t="s">
        <v>3198</v>
      </c>
      <c r="E553" s="53" t="s">
        <v>2449</v>
      </c>
      <c r="F553" s="188" t="s">
        <v>2658</v>
      </c>
      <c r="G553" s="53" t="s">
        <v>3221</v>
      </c>
      <c r="H553" s="54">
        <v>1303</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3"/>
        <v>Fraction of Industrial Fuel Use Shifted to Other Fuels</v>
      </c>
      <c r="D554" s="9" t="s">
        <v>3198</v>
      </c>
      <c r="E554" s="53" t="s">
        <v>2798</v>
      </c>
      <c r="F554" s="188" t="s">
        <v>2658</v>
      </c>
      <c r="G554" s="53" t="s">
        <v>3222</v>
      </c>
      <c r="H554" s="54">
        <v>1304</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30"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3"/>
        <v>Fraction of Industrial Fuel Use Shifted to Other Fuels</v>
      </c>
      <c r="D555" s="9" t="s">
        <v>3198</v>
      </c>
      <c r="E555" s="53" t="s">
        <v>2799</v>
      </c>
      <c r="F555" s="188" t="s">
        <v>2658</v>
      </c>
      <c r="G555" s="53" t="s">
        <v>3223</v>
      </c>
      <c r="H555" s="54">
        <v>1305</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30"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3"/>
        <v>Fraction of Industrial Fuel Use Shifted to Other Fuels</v>
      </c>
      <c r="D556" s="9" t="s">
        <v>3198</v>
      </c>
      <c r="E556" s="53" t="s">
        <v>2800</v>
      </c>
      <c r="F556" s="188" t="s">
        <v>2658</v>
      </c>
      <c r="G556" s="53" t="s">
        <v>3224</v>
      </c>
      <c r="H556" s="54">
        <v>1306</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3"/>
        <v>Fraction of Industrial Fuel Use Shifted to Other Fuels</v>
      </c>
      <c r="D557" s="9" t="s">
        <v>3198</v>
      </c>
      <c r="E557" s="53" t="s">
        <v>2797</v>
      </c>
      <c r="F557" s="188" t="s">
        <v>2658</v>
      </c>
      <c r="G557" s="53" t="s">
        <v>3225</v>
      </c>
      <c r="H557" s="54">
        <v>1307</v>
      </c>
      <c r="I557" s="53" t="s">
        <v>45</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30"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3"/>
        <v>Fraction of Industrial Fuel Use Shifted to Other Fuels</v>
      </c>
      <c r="D558" s="9" t="s">
        <v>3199</v>
      </c>
      <c r="E558" s="53" t="s">
        <v>2444</v>
      </c>
      <c r="F558" s="188" t="s">
        <v>3162</v>
      </c>
      <c r="G558" s="53" t="s">
        <v>3216</v>
      </c>
      <c r="H558" s="54">
        <v>1308</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ht="30"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3"/>
        <v>Fraction of Industrial Fuel Use Shifted to Other Fuels</v>
      </c>
      <c r="D559" s="9" t="s">
        <v>3199</v>
      </c>
      <c r="E559" s="53" t="s">
        <v>2445</v>
      </c>
      <c r="F559" s="188" t="s">
        <v>3162</v>
      </c>
      <c r="G559" s="53" t="s">
        <v>3217</v>
      </c>
      <c r="H559" s="54">
        <v>1309</v>
      </c>
      <c r="I559" s="53" t="s">
        <v>46</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ht="30"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3"/>
        <v>Fraction of Industrial Fuel Use Shifted to Other Fuels</v>
      </c>
      <c r="D560" s="9" t="s">
        <v>3199</v>
      </c>
      <c r="E560" s="53" t="s">
        <v>2446</v>
      </c>
      <c r="F560" s="188" t="s">
        <v>3162</v>
      </c>
      <c r="G560" s="53" t="s">
        <v>3218</v>
      </c>
      <c r="H560" s="54">
        <v>1310</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ht="30"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3"/>
        <v>Fraction of Industrial Fuel Use Shifted to Other Fuels</v>
      </c>
      <c r="D561" s="9" t="s">
        <v>3199</v>
      </c>
      <c r="E561" s="53" t="s">
        <v>2447</v>
      </c>
      <c r="F561" s="188" t="s">
        <v>3162</v>
      </c>
      <c r="G561" s="53" t="s">
        <v>3219</v>
      </c>
      <c r="H561" s="54">
        <v>1311</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ht="30"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3"/>
        <v>Fraction of Industrial Fuel Use Shifted to Other Fuels</v>
      </c>
      <c r="D562" s="9" t="s">
        <v>3199</v>
      </c>
      <c r="E562" s="53" t="s">
        <v>2448</v>
      </c>
      <c r="F562" s="188" t="s">
        <v>3162</v>
      </c>
      <c r="G562" s="53" t="s">
        <v>3220</v>
      </c>
      <c r="H562" s="54">
        <v>1312</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ht="30"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3"/>
        <v>Fraction of Industrial Fuel Use Shifted to Other Fuels</v>
      </c>
      <c r="D563" s="9" t="s">
        <v>3199</v>
      </c>
      <c r="E563" s="53" t="s">
        <v>2449</v>
      </c>
      <c r="F563" s="188" t="s">
        <v>3162</v>
      </c>
      <c r="G563" s="53" t="s">
        <v>3221</v>
      </c>
      <c r="H563" s="54">
        <v>1313</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3"/>
        <v>Fraction of Industrial Fuel Use Shifted to Other Fuels</v>
      </c>
      <c r="D564" s="9" t="s">
        <v>3199</v>
      </c>
      <c r="E564" s="53" t="s">
        <v>2798</v>
      </c>
      <c r="F564" s="188" t="s">
        <v>3162</v>
      </c>
      <c r="G564" s="53" t="s">
        <v>3222</v>
      </c>
      <c r="H564" s="54">
        <v>1314</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ht="30"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3"/>
        <v>Fraction of Industrial Fuel Use Shifted to Other Fuels</v>
      </c>
      <c r="D565" s="9" t="s">
        <v>3199</v>
      </c>
      <c r="E565" s="53" t="s">
        <v>2799</v>
      </c>
      <c r="F565" s="188" t="s">
        <v>3162</v>
      </c>
      <c r="G565" s="53" t="s">
        <v>3223</v>
      </c>
      <c r="H565" s="54">
        <v>1315</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3"/>
        <v>Fraction of Industrial Fuel Use Shifted to Other Fuels</v>
      </c>
      <c r="D566" s="9" t="s">
        <v>3199</v>
      </c>
      <c r="E566" s="53" t="s">
        <v>2800</v>
      </c>
      <c r="F566" s="188" t="s">
        <v>3162</v>
      </c>
      <c r="G566" s="53" t="s">
        <v>3224</v>
      </c>
      <c r="H566" s="54">
        <v>1316</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3"/>
        <v>Fraction of Industrial Fuel Use Shifted to Other Fuels</v>
      </c>
      <c r="D567" s="9" t="s">
        <v>3199</v>
      </c>
      <c r="E567" s="53" t="s">
        <v>2797</v>
      </c>
      <c r="F567" s="188" t="s">
        <v>3162</v>
      </c>
      <c r="G567" s="53" t="s">
        <v>3225</v>
      </c>
      <c r="H567" s="54">
        <v>1317</v>
      </c>
      <c r="I567" s="53" t="s">
        <v>45</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ht="30"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3"/>
        <v>Fraction of Industrial Fuel Use Shifted to Other Fuels</v>
      </c>
      <c r="D568" s="9" t="s">
        <v>3200</v>
      </c>
      <c r="E568" s="53" t="s">
        <v>2444</v>
      </c>
      <c r="F568" s="188" t="s">
        <v>3163</v>
      </c>
      <c r="G568" s="53" t="s">
        <v>3216</v>
      </c>
      <c r="H568" s="54">
        <v>1318</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ht="30"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3"/>
        <v>Fraction of Industrial Fuel Use Shifted to Other Fuels</v>
      </c>
      <c r="D569" s="9" t="s">
        <v>3200</v>
      </c>
      <c r="E569" s="53" t="s">
        <v>2445</v>
      </c>
      <c r="F569" s="188" t="s">
        <v>3163</v>
      </c>
      <c r="G569" s="53" t="s">
        <v>3217</v>
      </c>
      <c r="H569" s="54">
        <v>1319</v>
      </c>
      <c r="I569" s="53" t="s">
        <v>46</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ht="30"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3"/>
        <v>Fraction of Industrial Fuel Use Shifted to Other Fuels</v>
      </c>
      <c r="D570" s="9" t="s">
        <v>3200</v>
      </c>
      <c r="E570" s="53" t="s">
        <v>2446</v>
      </c>
      <c r="F570" s="188" t="s">
        <v>3163</v>
      </c>
      <c r="G570" s="53" t="s">
        <v>3218</v>
      </c>
      <c r="H570" s="54">
        <v>1320</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ht="30"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3"/>
        <v>Fraction of Industrial Fuel Use Shifted to Other Fuels</v>
      </c>
      <c r="D571" s="9" t="s">
        <v>3200</v>
      </c>
      <c r="E571" s="53" t="s">
        <v>2447</v>
      </c>
      <c r="F571" s="188" t="s">
        <v>3163</v>
      </c>
      <c r="G571" s="53" t="s">
        <v>3219</v>
      </c>
      <c r="H571" s="54">
        <v>1321</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ht="30"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3"/>
        <v>Fraction of Industrial Fuel Use Shifted to Other Fuels</v>
      </c>
      <c r="D572" s="9" t="s">
        <v>3200</v>
      </c>
      <c r="E572" s="53" t="s">
        <v>2448</v>
      </c>
      <c r="F572" s="188" t="s">
        <v>3163</v>
      </c>
      <c r="G572" s="53" t="s">
        <v>3220</v>
      </c>
      <c r="H572" s="54">
        <v>1322</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ht="30"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3"/>
        <v>Fraction of Industrial Fuel Use Shifted to Other Fuels</v>
      </c>
      <c r="D573" s="9" t="s">
        <v>3200</v>
      </c>
      <c r="E573" s="53" t="s">
        <v>2449</v>
      </c>
      <c r="F573" s="188" t="s">
        <v>3163</v>
      </c>
      <c r="G573" s="53" t="s">
        <v>3221</v>
      </c>
      <c r="H573" s="54">
        <v>1323</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si="33"/>
        <v>Fraction of Industrial Fuel Use Shifted to Other Fuels</v>
      </c>
      <c r="D574" s="9" t="s">
        <v>3200</v>
      </c>
      <c r="E574" s="53" t="s">
        <v>2798</v>
      </c>
      <c r="F574" s="188" t="s">
        <v>3163</v>
      </c>
      <c r="G574" s="53" t="s">
        <v>3222</v>
      </c>
      <c r="H574" s="54">
        <v>1324</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ht="30"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3"/>
        <v>Fraction of Industrial Fuel Use Shifted to Other Fuels</v>
      </c>
      <c r="D575" s="9" t="s">
        <v>3200</v>
      </c>
      <c r="E575" s="53" t="s">
        <v>2799</v>
      </c>
      <c r="F575" s="188" t="s">
        <v>3163</v>
      </c>
      <c r="G575" s="53" t="s">
        <v>3223</v>
      </c>
      <c r="H575" s="54">
        <v>1325</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3"/>
        <v>Fraction of Industrial Fuel Use Shifted to Other Fuels</v>
      </c>
      <c r="D576" s="9" t="s">
        <v>3200</v>
      </c>
      <c r="E576" s="53" t="s">
        <v>2800</v>
      </c>
      <c r="F576" s="188" t="s">
        <v>3163</v>
      </c>
      <c r="G576" s="53" t="s">
        <v>3224</v>
      </c>
      <c r="H576" s="54">
        <v>1326</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3"/>
        <v>Fraction of Industrial Fuel Use Shifted to Other Fuels</v>
      </c>
      <c r="D577" s="9" t="s">
        <v>3200</v>
      </c>
      <c r="E577" s="53" t="s">
        <v>2797</v>
      </c>
      <c r="F577" s="188" t="s">
        <v>3163</v>
      </c>
      <c r="G577" s="53" t="s">
        <v>3225</v>
      </c>
      <c r="H577" s="54">
        <v>1327</v>
      </c>
      <c r="I577" s="53" t="s">
        <v>45</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ht="45"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3"/>
        <v>Fraction of Industrial Fuel Use Shifted to Other Fuels</v>
      </c>
      <c r="D578" s="9" t="s">
        <v>3201</v>
      </c>
      <c r="E578" s="53" t="s">
        <v>2444</v>
      </c>
      <c r="F578" s="188" t="s">
        <v>3164</v>
      </c>
      <c r="G578" s="53" t="s">
        <v>3216</v>
      </c>
      <c r="H578" s="54">
        <v>1328</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3"/>
        <v>Fraction of Industrial Fuel Use Shifted to Other Fuels</v>
      </c>
      <c r="D579" s="9" t="s">
        <v>3201</v>
      </c>
      <c r="E579" s="53" t="s">
        <v>2445</v>
      </c>
      <c r="F579" s="188" t="s">
        <v>3164</v>
      </c>
      <c r="G579" s="53" t="s">
        <v>3217</v>
      </c>
      <c r="H579" s="54">
        <v>1329</v>
      </c>
      <c r="I579" s="53" t="s">
        <v>46</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3"/>
        <v>Fraction of Industrial Fuel Use Shifted to Other Fuels</v>
      </c>
      <c r="D580" s="9" t="s">
        <v>3201</v>
      </c>
      <c r="E580" s="53" t="s">
        <v>2446</v>
      </c>
      <c r="F580" s="188" t="s">
        <v>3164</v>
      </c>
      <c r="G580" s="53" t="s">
        <v>3218</v>
      </c>
      <c r="H580" s="54">
        <v>1330</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3"/>
        <v>Fraction of Industrial Fuel Use Shifted to Other Fuels</v>
      </c>
      <c r="D581" s="9" t="s">
        <v>3201</v>
      </c>
      <c r="E581" s="53" t="s">
        <v>2447</v>
      </c>
      <c r="F581" s="188" t="s">
        <v>3164</v>
      </c>
      <c r="G581" s="53" t="s">
        <v>3219</v>
      </c>
      <c r="H581" s="54">
        <v>1331</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3"/>
        <v>Fraction of Industrial Fuel Use Shifted to Other Fuels</v>
      </c>
      <c r="D582" s="9" t="s">
        <v>3201</v>
      </c>
      <c r="E582" s="53" t="s">
        <v>2448</v>
      </c>
      <c r="F582" s="188" t="s">
        <v>3164</v>
      </c>
      <c r="G582" s="53" t="s">
        <v>3220</v>
      </c>
      <c r="H582" s="54">
        <v>1332</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3"/>
        <v>Fraction of Industrial Fuel Use Shifted to Other Fuels</v>
      </c>
      <c r="D583" s="9" t="s">
        <v>3201</v>
      </c>
      <c r="E583" s="53" t="s">
        <v>2449</v>
      </c>
      <c r="F583" s="188" t="s">
        <v>3164</v>
      </c>
      <c r="G583" s="53" t="s">
        <v>3221</v>
      </c>
      <c r="H583" s="54">
        <v>1333</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3"/>
        <v>Fraction of Industrial Fuel Use Shifted to Other Fuels</v>
      </c>
      <c r="D584" s="9" t="s">
        <v>3201</v>
      </c>
      <c r="E584" s="53" t="s">
        <v>2798</v>
      </c>
      <c r="F584" s="188" t="s">
        <v>3164</v>
      </c>
      <c r="G584" s="53" t="s">
        <v>3222</v>
      </c>
      <c r="H584" s="54">
        <v>1334</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3"/>
        <v>Fraction of Industrial Fuel Use Shifted to Other Fuels</v>
      </c>
      <c r="D585" s="9" t="s">
        <v>3201</v>
      </c>
      <c r="E585" s="53" t="s">
        <v>2799</v>
      </c>
      <c r="F585" s="188" t="s">
        <v>3164</v>
      </c>
      <c r="G585" s="53" t="s">
        <v>3223</v>
      </c>
      <c r="H585" s="54">
        <v>1335</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3"/>
        <v>Fraction of Industrial Fuel Use Shifted to Other Fuels</v>
      </c>
      <c r="D586" s="9" t="s">
        <v>3201</v>
      </c>
      <c r="E586" s="53" t="s">
        <v>2800</v>
      </c>
      <c r="F586" s="188" t="s">
        <v>3164</v>
      </c>
      <c r="G586" s="53" t="s">
        <v>3224</v>
      </c>
      <c r="H586" s="54">
        <v>1336</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3"/>
        <v>Fraction of Industrial Fuel Use Shifted to Other Fuels</v>
      </c>
      <c r="D587" s="9" t="s">
        <v>3201</v>
      </c>
      <c r="E587" s="53" t="s">
        <v>2797</v>
      </c>
      <c r="F587" s="188" t="s">
        <v>3164</v>
      </c>
      <c r="G587" s="53" t="s">
        <v>3225</v>
      </c>
      <c r="H587" s="54">
        <v>1337</v>
      </c>
      <c r="I587" s="53" t="s">
        <v>45</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3"/>
        <v>Fraction of Industrial Fuel Use Shifted to Other Fuels</v>
      </c>
      <c r="D588" s="9" t="s">
        <v>3202</v>
      </c>
      <c r="E588" s="53" t="s">
        <v>2444</v>
      </c>
      <c r="F588" s="188" t="s">
        <v>2659</v>
      </c>
      <c r="G588" s="53" t="s">
        <v>3216</v>
      </c>
      <c r="H588" s="54">
        <v>1338</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3"/>
        <v>Fraction of Industrial Fuel Use Shifted to Other Fuels</v>
      </c>
      <c r="D589" s="9" t="s">
        <v>3202</v>
      </c>
      <c r="E589" s="53" t="s">
        <v>2445</v>
      </c>
      <c r="F589" s="188" t="s">
        <v>2659</v>
      </c>
      <c r="G589" s="53" t="s">
        <v>3217</v>
      </c>
      <c r="H589" s="54">
        <v>1339</v>
      </c>
      <c r="I589" s="53" t="s">
        <v>46</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3"/>
        <v>Fraction of Industrial Fuel Use Shifted to Other Fuels</v>
      </c>
      <c r="D590" s="9" t="s">
        <v>3202</v>
      </c>
      <c r="E590" s="53" t="s">
        <v>2446</v>
      </c>
      <c r="F590" s="188" t="s">
        <v>2659</v>
      </c>
      <c r="G590" s="53" t="s">
        <v>3218</v>
      </c>
      <c r="H590" s="54">
        <v>1340</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3"/>
        <v>Fraction of Industrial Fuel Use Shifted to Other Fuels</v>
      </c>
      <c r="D591" s="9" t="s">
        <v>3202</v>
      </c>
      <c r="E591" s="53" t="s">
        <v>2447</v>
      </c>
      <c r="F591" s="188" t="s">
        <v>2659</v>
      </c>
      <c r="G591" s="53" t="s">
        <v>3219</v>
      </c>
      <c r="H591" s="54">
        <v>1341</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3"/>
        <v>Fraction of Industrial Fuel Use Shifted to Other Fuels</v>
      </c>
      <c r="D592" s="9" t="s">
        <v>3202</v>
      </c>
      <c r="E592" s="53" t="s">
        <v>2448</v>
      </c>
      <c r="F592" s="188" t="s">
        <v>2659</v>
      </c>
      <c r="G592" s="53" t="s">
        <v>3220</v>
      </c>
      <c r="H592" s="54">
        <v>1342</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3"/>
        <v>Fraction of Industrial Fuel Use Shifted to Other Fuels</v>
      </c>
      <c r="D593" s="9" t="s">
        <v>3202</v>
      </c>
      <c r="E593" s="53" t="s">
        <v>2449</v>
      </c>
      <c r="F593" s="188" t="s">
        <v>2659</v>
      </c>
      <c r="G593" s="53" t="s">
        <v>3221</v>
      </c>
      <c r="H593" s="54">
        <v>1343</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3"/>
        <v>Fraction of Industrial Fuel Use Shifted to Other Fuels</v>
      </c>
      <c r="D594" s="9" t="s">
        <v>3202</v>
      </c>
      <c r="E594" s="53" t="s">
        <v>2798</v>
      </c>
      <c r="F594" s="188" t="s">
        <v>2659</v>
      </c>
      <c r="G594" s="53" t="s">
        <v>3222</v>
      </c>
      <c r="H594" s="54">
        <v>1344</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3"/>
        <v>Fraction of Industrial Fuel Use Shifted to Other Fuels</v>
      </c>
      <c r="D595" s="9" t="s">
        <v>3202</v>
      </c>
      <c r="E595" s="53" t="s">
        <v>2799</v>
      </c>
      <c r="F595" s="188" t="s">
        <v>2659</v>
      </c>
      <c r="G595" s="53" t="s">
        <v>3223</v>
      </c>
      <c r="H595" s="54">
        <v>1345</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3"/>
        <v>Fraction of Industrial Fuel Use Shifted to Other Fuels</v>
      </c>
      <c r="D596" s="9" t="s">
        <v>3202</v>
      </c>
      <c r="E596" s="53" t="s">
        <v>2800</v>
      </c>
      <c r="F596" s="188" t="s">
        <v>2659</v>
      </c>
      <c r="G596" s="53" t="s">
        <v>3224</v>
      </c>
      <c r="H596" s="54">
        <v>1346</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3"/>
        <v>Fraction of Industrial Fuel Use Shifted to Other Fuels</v>
      </c>
      <c r="D597" s="9" t="s">
        <v>3202</v>
      </c>
      <c r="E597" s="53" t="s">
        <v>2797</v>
      </c>
      <c r="F597" s="188" t="s">
        <v>2659</v>
      </c>
      <c r="G597" s="53" t="s">
        <v>3225</v>
      </c>
      <c r="H597" s="54">
        <v>1347</v>
      </c>
      <c r="I597" s="53" t="s">
        <v>45</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3"/>
        <v>Fraction of Industrial Fuel Use Shifted to Other Fuels</v>
      </c>
      <c r="D598" s="9" t="s">
        <v>3203</v>
      </c>
      <c r="E598" s="53" t="s">
        <v>2444</v>
      </c>
      <c r="F598" s="188" t="s">
        <v>3165</v>
      </c>
      <c r="G598" s="53" t="s">
        <v>3216</v>
      </c>
      <c r="H598" s="54">
        <v>1348</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3"/>
        <v>Fraction of Industrial Fuel Use Shifted to Other Fuels</v>
      </c>
      <c r="D599" s="9" t="s">
        <v>3203</v>
      </c>
      <c r="E599" s="53" t="s">
        <v>2445</v>
      </c>
      <c r="F599" s="188" t="s">
        <v>3165</v>
      </c>
      <c r="G599" s="53" t="s">
        <v>3217</v>
      </c>
      <c r="H599" s="54">
        <v>1349</v>
      </c>
      <c r="I599" s="53" t="s">
        <v>46</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3"/>
        <v>Fraction of Industrial Fuel Use Shifted to Other Fuels</v>
      </c>
      <c r="D600" s="9" t="s">
        <v>3203</v>
      </c>
      <c r="E600" s="53" t="s">
        <v>2446</v>
      </c>
      <c r="F600" s="188" t="s">
        <v>3165</v>
      </c>
      <c r="G600" s="53" t="s">
        <v>3218</v>
      </c>
      <c r="H600" s="54">
        <v>1350</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3"/>
        <v>Fraction of Industrial Fuel Use Shifted to Other Fuels</v>
      </c>
      <c r="D601" s="9" t="s">
        <v>3203</v>
      </c>
      <c r="E601" s="53" t="s">
        <v>2447</v>
      </c>
      <c r="F601" s="188" t="s">
        <v>3165</v>
      </c>
      <c r="G601" s="53" t="s">
        <v>3219</v>
      </c>
      <c r="H601" s="54">
        <v>1351</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3"/>
        <v>Fraction of Industrial Fuel Use Shifted to Other Fuels</v>
      </c>
      <c r="D602" s="9" t="s">
        <v>3203</v>
      </c>
      <c r="E602" s="53" t="s">
        <v>2448</v>
      </c>
      <c r="F602" s="188" t="s">
        <v>3165</v>
      </c>
      <c r="G602" s="53" t="s">
        <v>3220</v>
      </c>
      <c r="H602" s="54">
        <v>1352</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30"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ref="C603:C666" si="34">C$458</f>
        <v>Fraction of Industrial Fuel Use Shifted to Other Fuels</v>
      </c>
      <c r="D603" s="9" t="s">
        <v>3203</v>
      </c>
      <c r="E603" s="53" t="s">
        <v>2449</v>
      </c>
      <c r="F603" s="188" t="s">
        <v>3165</v>
      </c>
      <c r="G603" s="53" t="s">
        <v>3221</v>
      </c>
      <c r="H603" s="54">
        <v>1353</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4"/>
        <v>Fraction of Industrial Fuel Use Shifted to Other Fuels</v>
      </c>
      <c r="D604" s="9" t="s">
        <v>3203</v>
      </c>
      <c r="E604" s="53" t="s">
        <v>2798</v>
      </c>
      <c r="F604" s="188" t="s">
        <v>3165</v>
      </c>
      <c r="G604" s="53" t="s">
        <v>3222</v>
      </c>
      <c r="H604" s="54">
        <v>1354</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30"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4"/>
        <v>Fraction of Industrial Fuel Use Shifted to Other Fuels</v>
      </c>
      <c r="D605" s="9" t="s">
        <v>3203</v>
      </c>
      <c r="E605" s="53" t="s">
        <v>2799</v>
      </c>
      <c r="F605" s="188" t="s">
        <v>3165</v>
      </c>
      <c r="G605" s="53" t="s">
        <v>3223</v>
      </c>
      <c r="H605" s="54">
        <v>1355</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30"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4"/>
        <v>Fraction of Industrial Fuel Use Shifted to Other Fuels</v>
      </c>
      <c r="D606" s="9" t="s">
        <v>3203</v>
      </c>
      <c r="E606" s="53" t="s">
        <v>2800</v>
      </c>
      <c r="F606" s="188" t="s">
        <v>3165</v>
      </c>
      <c r="G606" s="53" t="s">
        <v>3224</v>
      </c>
      <c r="H606" s="54">
        <v>1356</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4"/>
        <v>Fraction of Industrial Fuel Use Shifted to Other Fuels</v>
      </c>
      <c r="D607" s="9" t="s">
        <v>3203</v>
      </c>
      <c r="E607" s="53" t="s">
        <v>2797</v>
      </c>
      <c r="F607" s="188" t="s">
        <v>3165</v>
      </c>
      <c r="G607" s="53" t="s">
        <v>3225</v>
      </c>
      <c r="H607" s="54">
        <v>1357</v>
      </c>
      <c r="I607" s="53" t="s">
        <v>45</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4"/>
        <v>Fraction of Industrial Fuel Use Shifted to Other Fuels</v>
      </c>
      <c r="D608" s="9" t="s">
        <v>3204</v>
      </c>
      <c r="E608" s="53" t="s">
        <v>2444</v>
      </c>
      <c r="F608" s="188" t="s">
        <v>3166</v>
      </c>
      <c r="G608" s="53" t="s">
        <v>3216</v>
      </c>
      <c r="H608" s="54">
        <v>1358</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ht="45"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4"/>
        <v>Fraction of Industrial Fuel Use Shifted to Other Fuels</v>
      </c>
      <c r="D609" s="9" t="s">
        <v>3204</v>
      </c>
      <c r="E609" s="53" t="s">
        <v>2445</v>
      </c>
      <c r="F609" s="188" t="s">
        <v>3166</v>
      </c>
      <c r="G609" s="53" t="s">
        <v>3217</v>
      </c>
      <c r="H609" s="54">
        <v>1359</v>
      </c>
      <c r="I609" s="53" t="s">
        <v>46</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ht="45"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4"/>
        <v>Fraction of Industrial Fuel Use Shifted to Other Fuels</v>
      </c>
      <c r="D610" s="9" t="s">
        <v>3204</v>
      </c>
      <c r="E610" s="53" t="s">
        <v>2446</v>
      </c>
      <c r="F610" s="188" t="s">
        <v>3166</v>
      </c>
      <c r="G610" s="53" t="s">
        <v>3218</v>
      </c>
      <c r="H610" s="54">
        <v>1360</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ht="45"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4"/>
        <v>Fraction of Industrial Fuel Use Shifted to Other Fuels</v>
      </c>
      <c r="D611" s="9" t="s">
        <v>3204</v>
      </c>
      <c r="E611" s="53" t="s">
        <v>2447</v>
      </c>
      <c r="F611" s="188" t="s">
        <v>3166</v>
      </c>
      <c r="G611" s="53" t="s">
        <v>3219</v>
      </c>
      <c r="H611" s="54">
        <v>1361</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ht="45"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4"/>
        <v>Fraction of Industrial Fuel Use Shifted to Other Fuels</v>
      </c>
      <c r="D612" s="9" t="s">
        <v>3204</v>
      </c>
      <c r="E612" s="53" t="s">
        <v>2448</v>
      </c>
      <c r="F612" s="188" t="s">
        <v>3166</v>
      </c>
      <c r="G612" s="53" t="s">
        <v>3220</v>
      </c>
      <c r="H612" s="54">
        <v>1362</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ht="45"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4"/>
        <v>Fraction of Industrial Fuel Use Shifted to Other Fuels</v>
      </c>
      <c r="D613" s="9" t="s">
        <v>3204</v>
      </c>
      <c r="E613" s="53" t="s">
        <v>2449</v>
      </c>
      <c r="F613" s="188" t="s">
        <v>3166</v>
      </c>
      <c r="G613" s="53" t="s">
        <v>3221</v>
      </c>
      <c r="H613" s="54">
        <v>1363</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45"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4"/>
        <v>Fraction of Industrial Fuel Use Shifted to Other Fuels</v>
      </c>
      <c r="D614" s="9" t="s">
        <v>3204</v>
      </c>
      <c r="E614" s="53" t="s">
        <v>2798</v>
      </c>
      <c r="F614" s="188" t="s">
        <v>3166</v>
      </c>
      <c r="G614" s="53" t="s">
        <v>3222</v>
      </c>
      <c r="H614" s="54">
        <v>1364</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ht="45"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4"/>
        <v>Fraction of Industrial Fuel Use Shifted to Other Fuels</v>
      </c>
      <c r="D615" s="9" t="s">
        <v>3204</v>
      </c>
      <c r="E615" s="53" t="s">
        <v>2799</v>
      </c>
      <c r="F615" s="188" t="s">
        <v>3166</v>
      </c>
      <c r="G615" s="53" t="s">
        <v>3223</v>
      </c>
      <c r="H615" s="54">
        <v>1365</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45"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4"/>
        <v>Fraction of Industrial Fuel Use Shifted to Other Fuels</v>
      </c>
      <c r="D616" s="9" t="s">
        <v>3204</v>
      </c>
      <c r="E616" s="53" t="s">
        <v>2800</v>
      </c>
      <c r="F616" s="188" t="s">
        <v>3166</v>
      </c>
      <c r="G616" s="53" t="s">
        <v>3224</v>
      </c>
      <c r="H616" s="54">
        <v>1366</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45"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4"/>
        <v>Fraction of Industrial Fuel Use Shifted to Other Fuels</v>
      </c>
      <c r="D617" s="9" t="s">
        <v>3204</v>
      </c>
      <c r="E617" s="53" t="s">
        <v>2797</v>
      </c>
      <c r="F617" s="188" t="s">
        <v>3166</v>
      </c>
      <c r="G617" s="53" t="s">
        <v>3225</v>
      </c>
      <c r="H617" s="54">
        <v>1367</v>
      </c>
      <c r="I617" s="53" t="s">
        <v>45</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ht="30"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4"/>
        <v>Fraction of Industrial Fuel Use Shifted to Other Fuels</v>
      </c>
      <c r="D618" s="9" t="s">
        <v>3205</v>
      </c>
      <c r="E618" s="53" t="s">
        <v>2444</v>
      </c>
      <c r="F618" s="188" t="s">
        <v>3167</v>
      </c>
      <c r="G618" s="53" t="s">
        <v>3216</v>
      </c>
      <c r="H618" s="54">
        <v>1368</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ht="30"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4"/>
        <v>Fraction of Industrial Fuel Use Shifted to Other Fuels</v>
      </c>
      <c r="D619" s="9" t="s">
        <v>3205</v>
      </c>
      <c r="E619" s="53" t="s">
        <v>2445</v>
      </c>
      <c r="F619" s="188" t="s">
        <v>3167</v>
      </c>
      <c r="G619" s="53" t="s">
        <v>3217</v>
      </c>
      <c r="H619" s="54">
        <v>1369</v>
      </c>
      <c r="I619" s="53" t="s">
        <v>46</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ht="30"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4"/>
        <v>Fraction of Industrial Fuel Use Shifted to Other Fuels</v>
      </c>
      <c r="D620" s="9" t="s">
        <v>3205</v>
      </c>
      <c r="E620" s="53" t="s">
        <v>2446</v>
      </c>
      <c r="F620" s="188" t="s">
        <v>3167</v>
      </c>
      <c r="G620" s="53" t="s">
        <v>3218</v>
      </c>
      <c r="H620" s="54">
        <v>1370</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ht="30"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4"/>
        <v>Fraction of Industrial Fuel Use Shifted to Other Fuels</v>
      </c>
      <c r="D621" s="9" t="s">
        <v>3205</v>
      </c>
      <c r="E621" s="53" t="s">
        <v>2447</v>
      </c>
      <c r="F621" s="188" t="s">
        <v>3167</v>
      </c>
      <c r="G621" s="53" t="s">
        <v>3219</v>
      </c>
      <c r="H621" s="54">
        <v>1371</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ht="30"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4"/>
        <v>Fraction of Industrial Fuel Use Shifted to Other Fuels</v>
      </c>
      <c r="D622" s="9" t="s">
        <v>3205</v>
      </c>
      <c r="E622" s="53" t="s">
        <v>2448</v>
      </c>
      <c r="F622" s="188" t="s">
        <v>3167</v>
      </c>
      <c r="G622" s="53" t="s">
        <v>3220</v>
      </c>
      <c r="H622" s="54">
        <v>1372</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ht="30"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4"/>
        <v>Fraction of Industrial Fuel Use Shifted to Other Fuels</v>
      </c>
      <c r="D623" s="9" t="s">
        <v>3205</v>
      </c>
      <c r="E623" s="53" t="s">
        <v>2449</v>
      </c>
      <c r="F623" s="188" t="s">
        <v>3167</v>
      </c>
      <c r="G623" s="53" t="s">
        <v>3221</v>
      </c>
      <c r="H623" s="54">
        <v>1373</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4"/>
        <v>Fraction of Industrial Fuel Use Shifted to Other Fuels</v>
      </c>
      <c r="D624" s="9" t="s">
        <v>3205</v>
      </c>
      <c r="E624" s="53" t="s">
        <v>2798</v>
      </c>
      <c r="F624" s="188" t="s">
        <v>3167</v>
      </c>
      <c r="G624" s="53" t="s">
        <v>3222</v>
      </c>
      <c r="H624" s="54">
        <v>1374</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ht="30"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4"/>
        <v>Fraction of Industrial Fuel Use Shifted to Other Fuels</v>
      </c>
      <c r="D625" s="9" t="s">
        <v>3205</v>
      </c>
      <c r="E625" s="53" t="s">
        <v>2799</v>
      </c>
      <c r="F625" s="188" t="s">
        <v>3167</v>
      </c>
      <c r="G625" s="53" t="s">
        <v>3223</v>
      </c>
      <c r="H625" s="54">
        <v>1375</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4"/>
        <v>Fraction of Industrial Fuel Use Shifted to Other Fuels</v>
      </c>
      <c r="D626" s="9" t="s">
        <v>3205</v>
      </c>
      <c r="E626" s="53" t="s">
        <v>2800</v>
      </c>
      <c r="F626" s="188" t="s">
        <v>3167</v>
      </c>
      <c r="G626" s="53" t="s">
        <v>3224</v>
      </c>
      <c r="H626" s="54">
        <v>1376</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4"/>
        <v>Fraction of Industrial Fuel Use Shifted to Other Fuels</v>
      </c>
      <c r="D627" s="9" t="s">
        <v>3205</v>
      </c>
      <c r="E627" s="53" t="s">
        <v>2797</v>
      </c>
      <c r="F627" s="188" t="s">
        <v>3167</v>
      </c>
      <c r="G627" s="53" t="s">
        <v>3225</v>
      </c>
      <c r="H627" s="54">
        <v>1377</v>
      </c>
      <c r="I627" s="53" t="s">
        <v>45</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ht="45"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4"/>
        <v>Fraction of Industrial Fuel Use Shifted to Other Fuels</v>
      </c>
      <c r="D628" s="9" t="s">
        <v>3206</v>
      </c>
      <c r="E628" s="53" t="s">
        <v>2444</v>
      </c>
      <c r="F628" s="188" t="s">
        <v>3168</v>
      </c>
      <c r="G628" s="53" t="s">
        <v>3216</v>
      </c>
      <c r="H628" s="54">
        <v>1378</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ht="45"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4"/>
        <v>Fraction of Industrial Fuel Use Shifted to Other Fuels</v>
      </c>
      <c r="D629" s="9" t="s">
        <v>3206</v>
      </c>
      <c r="E629" s="53" t="s">
        <v>2445</v>
      </c>
      <c r="F629" s="188" t="s">
        <v>3168</v>
      </c>
      <c r="G629" s="53" t="s">
        <v>3217</v>
      </c>
      <c r="H629" s="54">
        <v>1379</v>
      </c>
      <c r="I629" s="53" t="s">
        <v>46</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ht="45"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4"/>
        <v>Fraction of Industrial Fuel Use Shifted to Other Fuels</v>
      </c>
      <c r="D630" s="9" t="s">
        <v>3206</v>
      </c>
      <c r="E630" s="53" t="s">
        <v>2446</v>
      </c>
      <c r="F630" s="188" t="s">
        <v>3168</v>
      </c>
      <c r="G630" s="53" t="s">
        <v>3218</v>
      </c>
      <c r="H630" s="54">
        <v>1380</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ht="45"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4"/>
        <v>Fraction of Industrial Fuel Use Shifted to Other Fuels</v>
      </c>
      <c r="D631" s="9" t="s">
        <v>3206</v>
      </c>
      <c r="E631" s="53" t="s">
        <v>2447</v>
      </c>
      <c r="F631" s="188" t="s">
        <v>3168</v>
      </c>
      <c r="G631" s="53" t="s">
        <v>3219</v>
      </c>
      <c r="H631" s="54">
        <v>1381</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ht="45"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4"/>
        <v>Fraction of Industrial Fuel Use Shifted to Other Fuels</v>
      </c>
      <c r="D632" s="9" t="s">
        <v>3206</v>
      </c>
      <c r="E632" s="53" t="s">
        <v>2448</v>
      </c>
      <c r="F632" s="188" t="s">
        <v>3168</v>
      </c>
      <c r="G632" s="53" t="s">
        <v>3220</v>
      </c>
      <c r="H632" s="54">
        <v>1382</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ht="45"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4"/>
        <v>Fraction of Industrial Fuel Use Shifted to Other Fuels</v>
      </c>
      <c r="D633" s="9" t="s">
        <v>3206</v>
      </c>
      <c r="E633" s="53" t="s">
        <v>2449</v>
      </c>
      <c r="F633" s="188" t="s">
        <v>3168</v>
      </c>
      <c r="G633" s="53" t="s">
        <v>3221</v>
      </c>
      <c r="H633" s="54">
        <v>1383</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45"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4"/>
        <v>Fraction of Industrial Fuel Use Shifted to Other Fuels</v>
      </c>
      <c r="D634" s="9" t="s">
        <v>3206</v>
      </c>
      <c r="E634" s="53" t="s">
        <v>2798</v>
      </c>
      <c r="F634" s="188" t="s">
        <v>3168</v>
      </c>
      <c r="G634" s="53" t="s">
        <v>3222</v>
      </c>
      <c r="H634" s="54">
        <v>1384</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ht="45"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4"/>
        <v>Fraction of Industrial Fuel Use Shifted to Other Fuels</v>
      </c>
      <c r="D635" s="9" t="s">
        <v>3206</v>
      </c>
      <c r="E635" s="53" t="s">
        <v>2799</v>
      </c>
      <c r="F635" s="188" t="s">
        <v>3168</v>
      </c>
      <c r="G635" s="53" t="s">
        <v>3223</v>
      </c>
      <c r="H635" s="54">
        <v>1385</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45"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4"/>
        <v>Fraction of Industrial Fuel Use Shifted to Other Fuels</v>
      </c>
      <c r="D636" s="9" t="s">
        <v>3206</v>
      </c>
      <c r="E636" s="53" t="s">
        <v>2800</v>
      </c>
      <c r="F636" s="188" t="s">
        <v>3168</v>
      </c>
      <c r="G636" s="53" t="s">
        <v>3224</v>
      </c>
      <c r="H636" s="54">
        <v>1386</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45"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4"/>
        <v>Fraction of Industrial Fuel Use Shifted to Other Fuels</v>
      </c>
      <c r="D637" s="9" t="s">
        <v>3206</v>
      </c>
      <c r="E637" s="53" t="s">
        <v>2797</v>
      </c>
      <c r="F637" s="188" t="s">
        <v>3168</v>
      </c>
      <c r="G637" s="53" t="s">
        <v>3225</v>
      </c>
      <c r="H637" s="54">
        <v>1387</v>
      </c>
      <c r="I637" s="53" t="s">
        <v>45</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si="34"/>
        <v>Fraction of Industrial Fuel Use Shifted to Other Fuels</v>
      </c>
      <c r="D638" s="9" t="s">
        <v>3207</v>
      </c>
      <c r="E638" s="53" t="s">
        <v>2444</v>
      </c>
      <c r="F638" s="188" t="s">
        <v>3169</v>
      </c>
      <c r="G638" s="53" t="s">
        <v>3216</v>
      </c>
      <c r="H638" s="54">
        <v>1388</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4"/>
        <v>Fraction of Industrial Fuel Use Shifted to Other Fuels</v>
      </c>
      <c r="D639" s="9" t="s">
        <v>3207</v>
      </c>
      <c r="E639" s="53" t="s">
        <v>2445</v>
      </c>
      <c r="F639" s="188" t="s">
        <v>3169</v>
      </c>
      <c r="G639" s="53" t="s">
        <v>3217</v>
      </c>
      <c r="H639" s="54">
        <v>1389</v>
      </c>
      <c r="I639" s="53" t="s">
        <v>46</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4"/>
        <v>Fraction of Industrial Fuel Use Shifted to Other Fuels</v>
      </c>
      <c r="D640" s="9" t="s">
        <v>3207</v>
      </c>
      <c r="E640" s="53" t="s">
        <v>2446</v>
      </c>
      <c r="F640" s="188" t="s">
        <v>3169</v>
      </c>
      <c r="G640" s="53" t="s">
        <v>3218</v>
      </c>
      <c r="H640" s="54">
        <v>1390</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4"/>
        <v>Fraction of Industrial Fuel Use Shifted to Other Fuels</v>
      </c>
      <c r="D641" s="9" t="s">
        <v>3207</v>
      </c>
      <c r="E641" s="53" t="s">
        <v>2447</v>
      </c>
      <c r="F641" s="188" t="s">
        <v>3169</v>
      </c>
      <c r="G641" s="53" t="s">
        <v>3219</v>
      </c>
      <c r="H641" s="54">
        <v>1391</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4"/>
        <v>Fraction of Industrial Fuel Use Shifted to Other Fuels</v>
      </c>
      <c r="D642" s="9" t="s">
        <v>3207</v>
      </c>
      <c r="E642" s="53" t="s">
        <v>2448</v>
      </c>
      <c r="F642" s="188" t="s">
        <v>3169</v>
      </c>
      <c r="G642" s="53" t="s">
        <v>3220</v>
      </c>
      <c r="H642" s="54">
        <v>1392</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4"/>
        <v>Fraction of Industrial Fuel Use Shifted to Other Fuels</v>
      </c>
      <c r="D643" s="9" t="s">
        <v>3207</v>
      </c>
      <c r="E643" s="53" t="s">
        <v>2449</v>
      </c>
      <c r="F643" s="188" t="s">
        <v>3169</v>
      </c>
      <c r="G643" s="53" t="s">
        <v>3221</v>
      </c>
      <c r="H643" s="54">
        <v>1393</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4"/>
        <v>Fraction of Industrial Fuel Use Shifted to Other Fuels</v>
      </c>
      <c r="D644" s="9" t="s">
        <v>3207</v>
      </c>
      <c r="E644" s="53" t="s">
        <v>2798</v>
      </c>
      <c r="F644" s="188" t="s">
        <v>3169</v>
      </c>
      <c r="G644" s="53" t="s">
        <v>3222</v>
      </c>
      <c r="H644" s="54">
        <v>1394</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4"/>
        <v>Fraction of Industrial Fuel Use Shifted to Other Fuels</v>
      </c>
      <c r="D645" s="9" t="s">
        <v>3207</v>
      </c>
      <c r="E645" s="53" t="s">
        <v>2799</v>
      </c>
      <c r="F645" s="188" t="s">
        <v>3169</v>
      </c>
      <c r="G645" s="53" t="s">
        <v>3223</v>
      </c>
      <c r="H645" s="54">
        <v>1395</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4"/>
        <v>Fraction of Industrial Fuel Use Shifted to Other Fuels</v>
      </c>
      <c r="D646" s="9" t="s">
        <v>3207</v>
      </c>
      <c r="E646" s="53" t="s">
        <v>2800</v>
      </c>
      <c r="F646" s="188" t="s">
        <v>3169</v>
      </c>
      <c r="G646" s="53" t="s">
        <v>3224</v>
      </c>
      <c r="H646" s="54">
        <v>1396</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4"/>
        <v>Fraction of Industrial Fuel Use Shifted to Other Fuels</v>
      </c>
      <c r="D647" s="9" t="s">
        <v>3207</v>
      </c>
      <c r="E647" s="53" t="s">
        <v>2797</v>
      </c>
      <c r="F647" s="188" t="s">
        <v>3169</v>
      </c>
      <c r="G647" s="53" t="s">
        <v>3225</v>
      </c>
      <c r="H647" s="54">
        <v>1397</v>
      </c>
      <c r="I647" s="53" t="s">
        <v>45</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4"/>
        <v>Fraction of Industrial Fuel Use Shifted to Other Fuels</v>
      </c>
      <c r="D648" s="9" t="s">
        <v>3208</v>
      </c>
      <c r="E648" s="53" t="s">
        <v>2444</v>
      </c>
      <c r="F648" s="188" t="s">
        <v>3170</v>
      </c>
      <c r="G648" s="53" t="s">
        <v>3216</v>
      </c>
      <c r="H648" s="54">
        <v>1398</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4"/>
        <v>Fraction of Industrial Fuel Use Shifted to Other Fuels</v>
      </c>
      <c r="D649" s="9" t="s">
        <v>3208</v>
      </c>
      <c r="E649" s="53" t="s">
        <v>2445</v>
      </c>
      <c r="F649" s="188" t="s">
        <v>3170</v>
      </c>
      <c r="G649" s="53" t="s">
        <v>3217</v>
      </c>
      <c r="H649" s="54">
        <v>1399</v>
      </c>
      <c r="I649" s="53" t="s">
        <v>46</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4"/>
        <v>Fraction of Industrial Fuel Use Shifted to Other Fuels</v>
      </c>
      <c r="D650" s="9" t="s">
        <v>3208</v>
      </c>
      <c r="E650" s="53" t="s">
        <v>2446</v>
      </c>
      <c r="F650" s="188" t="s">
        <v>3170</v>
      </c>
      <c r="G650" s="53" t="s">
        <v>3218</v>
      </c>
      <c r="H650" s="54">
        <v>1400</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4"/>
        <v>Fraction of Industrial Fuel Use Shifted to Other Fuels</v>
      </c>
      <c r="D651" s="9" t="s">
        <v>3208</v>
      </c>
      <c r="E651" s="53" t="s">
        <v>2447</v>
      </c>
      <c r="F651" s="188" t="s">
        <v>3170</v>
      </c>
      <c r="G651" s="53" t="s">
        <v>3219</v>
      </c>
      <c r="H651" s="54">
        <v>1401</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4"/>
        <v>Fraction of Industrial Fuel Use Shifted to Other Fuels</v>
      </c>
      <c r="D652" s="9" t="s">
        <v>3208</v>
      </c>
      <c r="E652" s="53" t="s">
        <v>2448</v>
      </c>
      <c r="F652" s="188" t="s">
        <v>3170</v>
      </c>
      <c r="G652" s="53" t="s">
        <v>3220</v>
      </c>
      <c r="H652" s="54">
        <v>1402</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4"/>
        <v>Fraction of Industrial Fuel Use Shifted to Other Fuels</v>
      </c>
      <c r="D653" s="9" t="s">
        <v>3208</v>
      </c>
      <c r="E653" s="53" t="s">
        <v>2449</v>
      </c>
      <c r="F653" s="188" t="s">
        <v>3170</v>
      </c>
      <c r="G653" s="53" t="s">
        <v>3221</v>
      </c>
      <c r="H653" s="54">
        <v>1403</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4"/>
        <v>Fraction of Industrial Fuel Use Shifted to Other Fuels</v>
      </c>
      <c r="D654" s="9" t="s">
        <v>3208</v>
      </c>
      <c r="E654" s="53" t="s">
        <v>2798</v>
      </c>
      <c r="F654" s="188" t="s">
        <v>3170</v>
      </c>
      <c r="G654" s="53" t="s">
        <v>3222</v>
      </c>
      <c r="H654" s="54">
        <v>1404</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4"/>
        <v>Fraction of Industrial Fuel Use Shifted to Other Fuels</v>
      </c>
      <c r="D655" s="9" t="s">
        <v>3208</v>
      </c>
      <c r="E655" s="53" t="s">
        <v>2799</v>
      </c>
      <c r="F655" s="188" t="s">
        <v>3170</v>
      </c>
      <c r="G655" s="53" t="s">
        <v>3223</v>
      </c>
      <c r="H655" s="54">
        <v>1405</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4"/>
        <v>Fraction of Industrial Fuel Use Shifted to Other Fuels</v>
      </c>
      <c r="D656" s="9" t="s">
        <v>3208</v>
      </c>
      <c r="E656" s="53" t="s">
        <v>2800</v>
      </c>
      <c r="F656" s="188" t="s">
        <v>3170</v>
      </c>
      <c r="G656" s="53" t="s">
        <v>3224</v>
      </c>
      <c r="H656" s="54">
        <v>1406</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4"/>
        <v>Fraction of Industrial Fuel Use Shifted to Other Fuels</v>
      </c>
      <c r="D657" s="9" t="s">
        <v>3208</v>
      </c>
      <c r="E657" s="53" t="s">
        <v>2797</v>
      </c>
      <c r="F657" s="188" t="s">
        <v>3170</v>
      </c>
      <c r="G657" s="53" t="s">
        <v>3225</v>
      </c>
      <c r="H657" s="54">
        <v>1407</v>
      </c>
      <c r="I657" s="53" t="s">
        <v>45</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4"/>
        <v>Fraction of Industrial Fuel Use Shifted to Other Fuels</v>
      </c>
      <c r="D658" s="9" t="s">
        <v>3209</v>
      </c>
      <c r="E658" s="53" t="s">
        <v>2444</v>
      </c>
      <c r="F658" s="188" t="s">
        <v>3171</v>
      </c>
      <c r="G658" s="53" t="s">
        <v>3216</v>
      </c>
      <c r="H658" s="54">
        <v>1408</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4"/>
        <v>Fraction of Industrial Fuel Use Shifted to Other Fuels</v>
      </c>
      <c r="D659" s="9" t="s">
        <v>3209</v>
      </c>
      <c r="E659" s="53" t="s">
        <v>2445</v>
      </c>
      <c r="F659" s="188" t="s">
        <v>3171</v>
      </c>
      <c r="G659" s="53" t="s">
        <v>3217</v>
      </c>
      <c r="H659" s="54">
        <v>1409</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4"/>
        <v>Fraction of Industrial Fuel Use Shifted to Other Fuels</v>
      </c>
      <c r="D660" s="9" t="s">
        <v>3209</v>
      </c>
      <c r="E660" s="53" t="s">
        <v>2446</v>
      </c>
      <c r="F660" s="188" t="s">
        <v>3171</v>
      </c>
      <c r="G660" s="53" t="s">
        <v>3218</v>
      </c>
      <c r="H660" s="54">
        <v>1410</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4"/>
        <v>Fraction of Industrial Fuel Use Shifted to Other Fuels</v>
      </c>
      <c r="D661" s="9" t="s">
        <v>3209</v>
      </c>
      <c r="E661" s="53" t="s">
        <v>2447</v>
      </c>
      <c r="F661" s="188" t="s">
        <v>3171</v>
      </c>
      <c r="G661" s="53" t="s">
        <v>3219</v>
      </c>
      <c r="H661" s="54">
        <v>1411</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4"/>
        <v>Fraction of Industrial Fuel Use Shifted to Other Fuels</v>
      </c>
      <c r="D662" s="9" t="s">
        <v>3209</v>
      </c>
      <c r="E662" s="53" t="s">
        <v>2448</v>
      </c>
      <c r="F662" s="188" t="s">
        <v>3171</v>
      </c>
      <c r="G662" s="53" t="s">
        <v>3220</v>
      </c>
      <c r="H662" s="54">
        <v>1412</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ht="30"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4"/>
        <v>Fraction of Industrial Fuel Use Shifted to Other Fuels</v>
      </c>
      <c r="D663" s="9" t="s">
        <v>3209</v>
      </c>
      <c r="E663" s="53" t="s">
        <v>2449</v>
      </c>
      <c r="F663" s="188" t="s">
        <v>3171</v>
      </c>
      <c r="G663" s="53" t="s">
        <v>3221</v>
      </c>
      <c r="H663" s="54">
        <v>1413</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4"/>
        <v>Fraction of Industrial Fuel Use Shifted to Other Fuels</v>
      </c>
      <c r="D664" s="9" t="s">
        <v>3209</v>
      </c>
      <c r="E664" s="53" t="s">
        <v>2798</v>
      </c>
      <c r="F664" s="188" t="s">
        <v>3171</v>
      </c>
      <c r="G664" s="53" t="s">
        <v>3222</v>
      </c>
      <c r="H664" s="54">
        <v>1414</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ht="30"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4"/>
        <v>Fraction of Industrial Fuel Use Shifted to Other Fuels</v>
      </c>
      <c r="D665" s="9" t="s">
        <v>3209</v>
      </c>
      <c r="E665" s="53" t="s">
        <v>2799</v>
      </c>
      <c r="F665" s="188" t="s">
        <v>3171</v>
      </c>
      <c r="G665" s="53" t="s">
        <v>3223</v>
      </c>
      <c r="H665" s="54">
        <v>1415</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4"/>
        <v>Fraction of Industrial Fuel Use Shifted to Other Fuels</v>
      </c>
      <c r="D666" s="9" t="s">
        <v>3209</v>
      </c>
      <c r="E666" s="53" t="s">
        <v>2800</v>
      </c>
      <c r="F666" s="188" t="s">
        <v>3171</v>
      </c>
      <c r="G666" s="53" t="s">
        <v>3224</v>
      </c>
      <c r="H666" s="54">
        <v>1416</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ref="C667:C707" si="35">C$458</f>
        <v>Fraction of Industrial Fuel Use Shifted to Other Fuels</v>
      </c>
      <c r="D667" s="9" t="s">
        <v>3209</v>
      </c>
      <c r="E667" s="53" t="s">
        <v>2797</v>
      </c>
      <c r="F667" s="188" t="s">
        <v>3171</v>
      </c>
      <c r="G667" s="53" t="s">
        <v>3225</v>
      </c>
      <c r="H667" s="54">
        <v>1417</v>
      </c>
      <c r="I667" s="53" t="s">
        <v>45</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ht="30"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5"/>
        <v>Fraction of Industrial Fuel Use Shifted to Other Fuels</v>
      </c>
      <c r="D668" s="9" t="s">
        <v>3210</v>
      </c>
      <c r="E668" s="53" t="s">
        <v>2444</v>
      </c>
      <c r="F668" s="188" t="s">
        <v>3172</v>
      </c>
      <c r="G668" s="53" t="s">
        <v>3216</v>
      </c>
      <c r="H668" s="54">
        <v>1418</v>
      </c>
      <c r="I668" s="53" t="s">
        <v>45</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ht="30"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5"/>
        <v>Fraction of Industrial Fuel Use Shifted to Other Fuels</v>
      </c>
      <c r="D669" s="9" t="s">
        <v>3210</v>
      </c>
      <c r="E669" s="53" t="s">
        <v>2445</v>
      </c>
      <c r="F669" s="188" t="s">
        <v>3172</v>
      </c>
      <c r="G669" s="53" t="s">
        <v>3217</v>
      </c>
      <c r="H669" s="54">
        <v>1419</v>
      </c>
      <c r="I669" s="53" t="s">
        <v>46</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ht="30"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5"/>
        <v>Fraction of Industrial Fuel Use Shifted to Other Fuels</v>
      </c>
      <c r="D670" s="9" t="s">
        <v>3210</v>
      </c>
      <c r="E670" s="53" t="s">
        <v>2446</v>
      </c>
      <c r="F670" s="188" t="s">
        <v>3172</v>
      </c>
      <c r="G670" s="53" t="s">
        <v>3218</v>
      </c>
      <c r="H670" s="54">
        <v>1420</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ht="30"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5"/>
        <v>Fraction of Industrial Fuel Use Shifted to Other Fuels</v>
      </c>
      <c r="D671" s="9" t="s">
        <v>3210</v>
      </c>
      <c r="E671" s="53" t="s">
        <v>2447</v>
      </c>
      <c r="F671" s="188" t="s">
        <v>3172</v>
      </c>
      <c r="G671" s="53" t="s">
        <v>3219</v>
      </c>
      <c r="H671" s="54">
        <v>1421</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ht="30"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5"/>
        <v>Fraction of Industrial Fuel Use Shifted to Other Fuels</v>
      </c>
      <c r="D672" s="9" t="s">
        <v>3210</v>
      </c>
      <c r="E672" s="53" t="s">
        <v>2448</v>
      </c>
      <c r="F672" s="188" t="s">
        <v>3172</v>
      </c>
      <c r="G672" s="53" t="s">
        <v>3220</v>
      </c>
      <c r="H672" s="54">
        <v>1422</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ht="30"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5"/>
        <v>Fraction of Industrial Fuel Use Shifted to Other Fuels</v>
      </c>
      <c r="D673" s="9" t="s">
        <v>3210</v>
      </c>
      <c r="E673" s="53" t="s">
        <v>2449</v>
      </c>
      <c r="F673" s="188" t="s">
        <v>3172</v>
      </c>
      <c r="G673" s="53" t="s">
        <v>3221</v>
      </c>
      <c r="H673" s="54">
        <v>1423</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5"/>
        <v>Fraction of Industrial Fuel Use Shifted to Other Fuels</v>
      </c>
      <c r="D674" s="9" t="s">
        <v>3210</v>
      </c>
      <c r="E674" s="53" t="s">
        <v>2798</v>
      </c>
      <c r="F674" s="188" t="s">
        <v>3172</v>
      </c>
      <c r="G674" s="53" t="s">
        <v>3222</v>
      </c>
      <c r="H674" s="54">
        <v>1424</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ht="30"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5"/>
        <v>Fraction of Industrial Fuel Use Shifted to Other Fuels</v>
      </c>
      <c r="D675" s="9" t="s">
        <v>3210</v>
      </c>
      <c r="E675" s="53" t="s">
        <v>2799</v>
      </c>
      <c r="F675" s="188" t="s">
        <v>3172</v>
      </c>
      <c r="G675" s="53" t="s">
        <v>3223</v>
      </c>
      <c r="H675" s="54">
        <v>1425</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5"/>
        <v>Fraction of Industrial Fuel Use Shifted to Other Fuels</v>
      </c>
      <c r="D676" s="9" t="s">
        <v>3210</v>
      </c>
      <c r="E676" s="53" t="s">
        <v>2800</v>
      </c>
      <c r="F676" s="188" t="s">
        <v>3172</v>
      </c>
      <c r="G676" s="53" t="s">
        <v>3224</v>
      </c>
      <c r="H676" s="54">
        <v>1426</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5"/>
        <v>Fraction of Industrial Fuel Use Shifted to Other Fuels</v>
      </c>
      <c r="D677" s="9" t="s">
        <v>3210</v>
      </c>
      <c r="E677" s="53" t="s">
        <v>2797</v>
      </c>
      <c r="F677" s="188" t="s">
        <v>3172</v>
      </c>
      <c r="G677" s="53" t="s">
        <v>3225</v>
      </c>
      <c r="H677" s="54">
        <v>1427</v>
      </c>
      <c r="I677" s="53" t="s">
        <v>45</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ht="30"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5"/>
        <v>Fraction of Industrial Fuel Use Shifted to Other Fuels</v>
      </c>
      <c r="D678" s="9" t="s">
        <v>3211</v>
      </c>
      <c r="E678" s="53" t="s">
        <v>2444</v>
      </c>
      <c r="F678" s="188" t="s">
        <v>3173</v>
      </c>
      <c r="G678" s="53" t="s">
        <v>3216</v>
      </c>
      <c r="H678" s="54">
        <v>1428</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ht="30"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Electrification + Hydrogen</v>
      </c>
      <c r="C679" s="344" t="str">
        <f t="shared" si="35"/>
        <v>Fraction of Industrial Fuel Use Shifted to Other Fuels</v>
      </c>
      <c r="D679" s="9" t="s">
        <v>3211</v>
      </c>
      <c r="E679" s="53" t="s">
        <v>2445</v>
      </c>
      <c r="F679" s="188" t="s">
        <v>3173</v>
      </c>
      <c r="G679" s="53" t="s">
        <v>3217</v>
      </c>
      <c r="H679" s="54">
        <v>1429</v>
      </c>
      <c r="I679" s="53" t="s">
        <v>46</v>
      </c>
      <c r="J679" s="342" t="str">
        <f>IF(ISBLANK(INDEX('Policy Characteristics'!D:D,MATCH($C679,'Policy Characteristics'!$C:$C,0))),"",INDEX('Policy Characteristics'!D:D,MATCH($C679,'Policy Characteristics'!$C:$C,0)))</f>
        <v>Electrification + Hydrogen</v>
      </c>
      <c r="K679" s="340" t="str">
        <f>IF(ISBLANK(INDEX('Policy Characteristics'!E:E,MATCH($C679,'Policy Characteristics'!$C:$C,0))),"",INDEX('Policy Characteristics'!E:E,MATCH($C679,'Policy Characteristics'!$C:$C,0)))</f>
        <v>indst fuel type shifting</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fuel shifted</v>
      </c>
      <c r="P679" s="340"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9" s="340" t="str">
        <f>IF(ISBLANK(INDEX('Policy Characteristics'!K:K,MATCH($C679,'Policy Characteristics'!$C:$C,0))),"",INDEX('Policy Characteristics'!K:K,MATCH($C679,'Policy Characteristics'!$C:$C,0)))</f>
        <v>industry-ag-main.html#fuel-switching</v>
      </c>
      <c r="R679" s="340" t="str">
        <f>IF(ISBLANK(INDEX('Policy Characteristics'!L:L,MATCH($C679,'Policy Characteristics'!$C:$C,0))),"",INDEX('Policy Characteristics'!L:L,MATCH($C679,'Policy Characteristics'!$C:$C,0)))</f>
        <v>industry-elec-and-hydrogen.html</v>
      </c>
    </row>
    <row r="680" spans="1:18" ht="30"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Electrification + Hydrogen</v>
      </c>
      <c r="C680" s="344" t="str">
        <f t="shared" si="35"/>
        <v>Fraction of Industrial Fuel Use Shifted to Other Fuels</v>
      </c>
      <c r="D680" s="9" t="s">
        <v>3211</v>
      </c>
      <c r="E680" s="53" t="s">
        <v>2446</v>
      </c>
      <c r="F680" s="188" t="s">
        <v>3173</v>
      </c>
      <c r="G680" s="53" t="s">
        <v>3218</v>
      </c>
      <c r="H680" s="54">
        <v>1430</v>
      </c>
      <c r="I680" s="53" t="s">
        <v>46</v>
      </c>
      <c r="J680" s="342" t="str">
        <f>IF(ISBLANK(INDEX('Policy Characteristics'!D:D,MATCH($C680,'Policy Characteristics'!$C:$C,0))),"",INDEX('Policy Characteristics'!D:D,MATCH($C680,'Policy Characteristics'!$C:$C,0)))</f>
        <v>Electrification + Hydrogen</v>
      </c>
      <c r="K680" s="340" t="str">
        <f>IF(ISBLANK(INDEX('Policy Characteristics'!E:E,MATCH($C680,'Policy Characteristics'!$C:$C,0))),"",INDEX('Policy Characteristics'!E:E,MATCH($C680,'Policy Characteristics'!$C:$C,0)))</f>
        <v>indst fuel type shifting</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fuel shifted</v>
      </c>
      <c r="P680" s="340"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0" s="340" t="str">
        <f>IF(ISBLANK(INDEX('Policy Characteristics'!K:K,MATCH($C680,'Policy Characteristics'!$C:$C,0))),"",INDEX('Policy Characteristics'!K:K,MATCH($C680,'Policy Characteristics'!$C:$C,0)))</f>
        <v>industry-ag-main.html#fuel-switching</v>
      </c>
      <c r="R680" s="340" t="str">
        <f>IF(ISBLANK(INDEX('Policy Characteristics'!L:L,MATCH($C680,'Policy Characteristics'!$C:$C,0))),"",INDEX('Policy Characteristics'!L:L,MATCH($C680,'Policy Characteristics'!$C:$C,0)))</f>
        <v>industry-elec-and-hydrogen.html</v>
      </c>
    </row>
    <row r="681" spans="1:18" ht="30"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Electrification + Hydrogen</v>
      </c>
      <c r="C681" s="344" t="str">
        <f t="shared" si="35"/>
        <v>Fraction of Industrial Fuel Use Shifted to Other Fuels</v>
      </c>
      <c r="D681" s="9" t="s">
        <v>3211</v>
      </c>
      <c r="E681" s="53" t="s">
        <v>2447</v>
      </c>
      <c r="F681" s="188" t="s">
        <v>3173</v>
      </c>
      <c r="G681" s="53" t="s">
        <v>3219</v>
      </c>
      <c r="H681" s="54">
        <v>1431</v>
      </c>
      <c r="I681" s="53" t="s">
        <v>46</v>
      </c>
      <c r="J681" s="342" t="str">
        <f>IF(ISBLANK(INDEX('Policy Characteristics'!D:D,MATCH($C681,'Policy Characteristics'!$C:$C,0))),"",INDEX('Policy Characteristics'!D:D,MATCH($C681,'Policy Characteristics'!$C:$C,0)))</f>
        <v>Electrification + Hydrogen</v>
      </c>
      <c r="K681" s="340" t="str">
        <f>IF(ISBLANK(INDEX('Policy Characteristics'!E:E,MATCH($C681,'Policy Characteristics'!$C:$C,0))),"",INDEX('Policy Characteristics'!E:E,MATCH($C681,'Policy Characteristics'!$C:$C,0)))</f>
        <v>indst fuel type shifting</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fuel shifted</v>
      </c>
      <c r="P681" s="340"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1" s="340" t="str">
        <f>IF(ISBLANK(INDEX('Policy Characteristics'!K:K,MATCH($C681,'Policy Characteristics'!$C:$C,0))),"",INDEX('Policy Characteristics'!K:K,MATCH($C681,'Policy Characteristics'!$C:$C,0)))</f>
        <v>industry-ag-main.html#fuel-switching</v>
      </c>
      <c r="R681" s="340" t="str">
        <f>IF(ISBLANK(INDEX('Policy Characteristics'!L:L,MATCH($C681,'Policy Characteristics'!$C:$C,0))),"",INDEX('Policy Characteristics'!L:L,MATCH($C681,'Policy Characteristics'!$C:$C,0)))</f>
        <v>industry-elec-and-hydrogen.html</v>
      </c>
    </row>
    <row r="682" spans="1:18" ht="30"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Electrification + Hydrogen</v>
      </c>
      <c r="C682" s="344" t="str">
        <f t="shared" si="35"/>
        <v>Fraction of Industrial Fuel Use Shifted to Other Fuels</v>
      </c>
      <c r="D682" s="9" t="s">
        <v>3211</v>
      </c>
      <c r="E682" s="53" t="s">
        <v>2448</v>
      </c>
      <c r="F682" s="188" t="s">
        <v>3173</v>
      </c>
      <c r="G682" s="53" t="s">
        <v>3220</v>
      </c>
      <c r="H682" s="54">
        <v>1432</v>
      </c>
      <c r="I682" s="53" t="s">
        <v>46</v>
      </c>
      <c r="J682" s="342" t="str">
        <f>IF(ISBLANK(INDEX('Policy Characteristics'!D:D,MATCH($C682,'Policy Characteristics'!$C:$C,0))),"",INDEX('Policy Characteristics'!D:D,MATCH($C682,'Policy Characteristics'!$C:$C,0)))</f>
        <v>Electrification + Hydrogen</v>
      </c>
      <c r="K682" s="340" t="str">
        <f>IF(ISBLANK(INDEX('Policy Characteristics'!E:E,MATCH($C682,'Policy Characteristics'!$C:$C,0))),"",INDEX('Policy Characteristics'!E:E,MATCH($C682,'Policy Characteristics'!$C:$C,0)))</f>
        <v>indst fuel type shifting</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fuel shifted</v>
      </c>
      <c r="P682" s="340"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2" s="340" t="str">
        <f>IF(ISBLANK(INDEX('Policy Characteristics'!K:K,MATCH($C682,'Policy Characteristics'!$C:$C,0))),"",INDEX('Policy Characteristics'!K:K,MATCH($C682,'Policy Characteristics'!$C:$C,0)))</f>
        <v>industry-ag-main.html#fuel-switching</v>
      </c>
      <c r="R682" s="340" t="str">
        <f>IF(ISBLANK(INDEX('Policy Characteristics'!L:L,MATCH($C682,'Policy Characteristics'!$C:$C,0))),"",INDEX('Policy Characteristics'!L:L,MATCH($C682,'Policy Characteristics'!$C:$C,0)))</f>
        <v>industry-elec-and-hydrogen.html</v>
      </c>
    </row>
    <row r="683" spans="1:18" ht="30"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Electrification + Hydrogen</v>
      </c>
      <c r="C683" s="344" t="str">
        <f t="shared" si="35"/>
        <v>Fraction of Industrial Fuel Use Shifted to Other Fuels</v>
      </c>
      <c r="D683" s="9" t="s">
        <v>3211</v>
      </c>
      <c r="E683" s="53" t="s">
        <v>2449</v>
      </c>
      <c r="F683" s="188" t="s">
        <v>3173</v>
      </c>
      <c r="G683" s="53" t="s">
        <v>3221</v>
      </c>
      <c r="H683" s="54">
        <v>1433</v>
      </c>
      <c r="I683" s="53" t="s">
        <v>46</v>
      </c>
      <c r="J683" s="342" t="str">
        <f>IF(ISBLANK(INDEX('Policy Characteristics'!D:D,MATCH($C683,'Policy Characteristics'!$C:$C,0))),"",INDEX('Policy Characteristics'!D:D,MATCH($C683,'Policy Characteristics'!$C:$C,0)))</f>
        <v>Electrification + Hydrogen</v>
      </c>
      <c r="K683" s="340" t="str">
        <f>IF(ISBLANK(INDEX('Policy Characteristics'!E:E,MATCH($C683,'Policy Characteristics'!$C:$C,0))),"",INDEX('Policy Characteristics'!E:E,MATCH($C683,'Policy Characteristics'!$C:$C,0)))</f>
        <v>indst fuel type shifting</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fuel shifted</v>
      </c>
      <c r="P683" s="340"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3" s="340" t="str">
        <f>IF(ISBLANK(INDEX('Policy Characteristics'!K:K,MATCH($C683,'Policy Characteristics'!$C:$C,0))),"",INDEX('Policy Characteristics'!K:K,MATCH($C683,'Policy Characteristics'!$C:$C,0)))</f>
        <v>industry-ag-main.html#fuel-switching</v>
      </c>
      <c r="R683" s="340" t="str">
        <f>IF(ISBLANK(INDEX('Policy Characteristics'!L:L,MATCH($C683,'Policy Characteristics'!$C:$C,0))),"",INDEX('Policy Characteristics'!L:L,MATCH($C683,'Policy Characteristics'!$C:$C,0)))</f>
        <v>industry-elec-and-hydrogen.html</v>
      </c>
    </row>
    <row r="684" spans="1:18"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Electrification + Hydrogen</v>
      </c>
      <c r="C684" s="344" t="str">
        <f t="shared" si="35"/>
        <v>Fraction of Industrial Fuel Use Shifted to Other Fuels</v>
      </c>
      <c r="D684" s="9" t="s">
        <v>3211</v>
      </c>
      <c r="E684" s="53" t="s">
        <v>2798</v>
      </c>
      <c r="F684" s="188" t="s">
        <v>3173</v>
      </c>
      <c r="G684" s="53" t="s">
        <v>3222</v>
      </c>
      <c r="H684" s="54">
        <v>1434</v>
      </c>
      <c r="I684" s="53" t="s">
        <v>46</v>
      </c>
      <c r="J684" s="342" t="str">
        <f>IF(ISBLANK(INDEX('Policy Characteristics'!D:D,MATCH($C684,'Policy Characteristics'!$C:$C,0))),"",INDEX('Policy Characteristics'!D:D,MATCH($C684,'Policy Characteristics'!$C:$C,0)))</f>
        <v>Electrification + Hydrogen</v>
      </c>
      <c r="K684" s="340" t="str">
        <f>IF(ISBLANK(INDEX('Policy Characteristics'!E:E,MATCH($C684,'Policy Characteristics'!$C:$C,0))),"",INDEX('Policy Characteristics'!E:E,MATCH($C684,'Policy Characteristics'!$C:$C,0)))</f>
        <v>indst fuel type shifting</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1</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of fuel shifted</v>
      </c>
      <c r="P684" s="340"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4" s="340" t="str">
        <f>IF(ISBLANK(INDEX('Policy Characteristics'!K:K,MATCH($C684,'Policy Characteristics'!$C:$C,0))),"",INDEX('Policy Characteristics'!K:K,MATCH($C684,'Policy Characteristics'!$C:$C,0)))</f>
        <v>industry-ag-main.html#fuel-switching</v>
      </c>
      <c r="R684" s="340" t="str">
        <f>IF(ISBLANK(INDEX('Policy Characteristics'!L:L,MATCH($C684,'Policy Characteristics'!$C:$C,0))),"",INDEX('Policy Characteristics'!L:L,MATCH($C684,'Policy Characteristics'!$C:$C,0)))</f>
        <v>industry-elec-and-hydrogen.html</v>
      </c>
    </row>
    <row r="685" spans="1:18"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Electrification + Hydrogen</v>
      </c>
      <c r="C685" s="344" t="str">
        <f t="shared" si="35"/>
        <v>Fraction of Industrial Fuel Use Shifted to Other Fuels</v>
      </c>
      <c r="D685" s="9" t="s">
        <v>3211</v>
      </c>
      <c r="E685" s="53" t="s">
        <v>2799</v>
      </c>
      <c r="F685" s="188" t="s">
        <v>3173</v>
      </c>
      <c r="G685" s="53" t="s">
        <v>3223</v>
      </c>
      <c r="H685" s="54">
        <v>1435</v>
      </c>
      <c r="I685" s="53" t="s">
        <v>46</v>
      </c>
      <c r="J685" s="342" t="str">
        <f>IF(ISBLANK(INDEX('Policy Characteristics'!D:D,MATCH($C685,'Policy Characteristics'!$C:$C,0))),"",INDEX('Policy Characteristics'!D:D,MATCH($C685,'Policy Characteristics'!$C:$C,0)))</f>
        <v>Electrification + Hydrogen</v>
      </c>
      <c r="K685" s="340" t="str">
        <f>IF(ISBLANK(INDEX('Policy Characteristics'!E:E,MATCH($C685,'Policy Characteristics'!$C:$C,0))),"",INDEX('Policy Characteristics'!E:E,MATCH($C685,'Policy Characteristics'!$C:$C,0)))</f>
        <v>indst fuel type shifting</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1</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of fuel shifted</v>
      </c>
      <c r="P685" s="340"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5" s="340" t="str">
        <f>IF(ISBLANK(INDEX('Policy Characteristics'!K:K,MATCH($C685,'Policy Characteristics'!$C:$C,0))),"",INDEX('Policy Characteristics'!K:K,MATCH($C685,'Policy Characteristics'!$C:$C,0)))</f>
        <v>industry-ag-main.html#fuel-switching</v>
      </c>
      <c r="R685" s="340" t="str">
        <f>IF(ISBLANK(INDEX('Policy Characteristics'!L:L,MATCH($C685,'Policy Characteristics'!$C:$C,0))),"",INDEX('Policy Characteristics'!L:L,MATCH($C685,'Policy Characteristics'!$C:$C,0)))</f>
        <v>industry-elec-and-hydrogen.html</v>
      </c>
    </row>
    <row r="686" spans="1:18"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Electrification + Hydrogen</v>
      </c>
      <c r="C686" s="344" t="str">
        <f t="shared" si="35"/>
        <v>Fraction of Industrial Fuel Use Shifted to Other Fuels</v>
      </c>
      <c r="D686" s="9" t="s">
        <v>3211</v>
      </c>
      <c r="E686" s="53" t="s">
        <v>2800</v>
      </c>
      <c r="F686" s="188" t="s">
        <v>3173</v>
      </c>
      <c r="G686" s="53" t="s">
        <v>3224</v>
      </c>
      <c r="H686" s="54">
        <v>1436</v>
      </c>
      <c r="I686" s="53" t="s">
        <v>46</v>
      </c>
      <c r="J686" s="342" t="str">
        <f>IF(ISBLANK(INDEX('Policy Characteristics'!D:D,MATCH($C686,'Policy Characteristics'!$C:$C,0))),"",INDEX('Policy Characteristics'!D:D,MATCH($C686,'Policy Characteristics'!$C:$C,0)))</f>
        <v>Electrification + Hydrogen</v>
      </c>
      <c r="K686" s="340" t="str">
        <f>IF(ISBLANK(INDEX('Policy Characteristics'!E:E,MATCH($C686,'Policy Characteristics'!$C:$C,0))),"",INDEX('Policy Characteristics'!E:E,MATCH($C686,'Policy Characteristics'!$C:$C,0)))</f>
        <v>indst fuel type shifting</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1</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of fuel shifted</v>
      </c>
      <c r="P686" s="340"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6" s="340" t="str">
        <f>IF(ISBLANK(INDEX('Policy Characteristics'!K:K,MATCH($C686,'Policy Characteristics'!$C:$C,0))),"",INDEX('Policy Characteristics'!K:K,MATCH($C686,'Policy Characteristics'!$C:$C,0)))</f>
        <v>industry-ag-main.html#fuel-switching</v>
      </c>
      <c r="R686" s="340" t="str">
        <f>IF(ISBLANK(INDEX('Policy Characteristics'!L:L,MATCH($C686,'Policy Characteristics'!$C:$C,0))),"",INDEX('Policy Characteristics'!L:L,MATCH($C686,'Policy Characteristics'!$C:$C,0)))</f>
        <v>industry-elec-and-hydrogen.html</v>
      </c>
    </row>
    <row r="687" spans="1:18"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Electrification + Hydrogen</v>
      </c>
      <c r="C687" s="344" t="str">
        <f t="shared" si="35"/>
        <v>Fraction of Industrial Fuel Use Shifted to Other Fuels</v>
      </c>
      <c r="D687" s="9" t="s">
        <v>3211</v>
      </c>
      <c r="E687" s="53" t="s">
        <v>2797</v>
      </c>
      <c r="F687" s="188" t="s">
        <v>3173</v>
      </c>
      <c r="G687" s="53" t="s">
        <v>3225</v>
      </c>
      <c r="H687" s="54">
        <v>1437</v>
      </c>
      <c r="I687" s="53" t="s">
        <v>45</v>
      </c>
      <c r="J687" s="342" t="str">
        <f>IF(ISBLANK(INDEX('Policy Characteristics'!D:D,MATCH($C687,'Policy Characteristics'!$C:$C,0))),"",INDEX('Policy Characteristics'!D:D,MATCH($C687,'Policy Characteristics'!$C:$C,0)))</f>
        <v>Electrification + Hydrogen</v>
      </c>
      <c r="K687" s="340" t="str">
        <f>IF(ISBLANK(INDEX('Policy Characteristics'!E:E,MATCH($C687,'Policy Characteristics'!$C:$C,0))),"",INDEX('Policy Characteristics'!E:E,MATCH($C687,'Policy Characteristics'!$C:$C,0)))</f>
        <v>indst fuel type shifting</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1</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of fuel shifted</v>
      </c>
      <c r="P687" s="340"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7" s="340" t="str">
        <f>IF(ISBLANK(INDEX('Policy Characteristics'!K:K,MATCH($C687,'Policy Characteristics'!$C:$C,0))),"",INDEX('Policy Characteristics'!K:K,MATCH($C687,'Policy Characteristics'!$C:$C,0)))</f>
        <v>industry-ag-main.html#fuel-switching</v>
      </c>
      <c r="R687" s="340" t="str">
        <f>IF(ISBLANK(INDEX('Policy Characteristics'!L:L,MATCH($C687,'Policy Characteristics'!$C:$C,0))),"",INDEX('Policy Characteristics'!L:L,MATCH($C687,'Policy Characteristics'!$C:$C,0)))</f>
        <v>industry-elec-and-hydrogen.html</v>
      </c>
    </row>
    <row r="688" spans="1:18"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Electrification + Hydrogen</v>
      </c>
      <c r="C688" s="344" t="str">
        <f t="shared" si="35"/>
        <v>Fraction of Industrial Fuel Use Shifted to Other Fuels</v>
      </c>
      <c r="D688" s="9" t="s">
        <v>3212</v>
      </c>
      <c r="E688" s="53" t="s">
        <v>2444</v>
      </c>
      <c r="F688" s="188" t="s">
        <v>3215</v>
      </c>
      <c r="G688" s="53" t="s">
        <v>3216</v>
      </c>
      <c r="H688" s="54">
        <v>1438</v>
      </c>
      <c r="I688" s="53" t="s">
        <v>46</v>
      </c>
      <c r="J688" s="342" t="str">
        <f>IF(ISBLANK(INDEX('Policy Characteristics'!D:D,MATCH($C688,'Policy Characteristics'!$C:$C,0))),"",INDEX('Policy Characteristics'!D:D,MATCH($C688,'Policy Characteristics'!$C:$C,0)))</f>
        <v>Electrification + Hydrogen</v>
      </c>
      <c r="K688" s="340" t="str">
        <f>IF(ISBLANK(INDEX('Policy Characteristics'!E:E,MATCH($C688,'Policy Characteristics'!$C:$C,0))),"",INDEX('Policy Characteristics'!E:E,MATCH($C688,'Policy Characteristics'!$C:$C,0)))</f>
        <v>indst fuel type shifting</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1</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of fuel shifted</v>
      </c>
      <c r="P688" s="340"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8" s="340" t="str">
        <f>IF(ISBLANK(INDEX('Policy Characteristics'!K:K,MATCH($C688,'Policy Characteristics'!$C:$C,0))),"",INDEX('Policy Characteristics'!K:K,MATCH($C688,'Policy Characteristics'!$C:$C,0)))</f>
        <v>industry-ag-main.html#fuel-switching</v>
      </c>
      <c r="R688" s="340" t="str">
        <f>IF(ISBLANK(INDEX('Policy Characteristics'!L:L,MATCH($C688,'Policy Characteristics'!$C:$C,0))),"",INDEX('Policy Characteristics'!L:L,MATCH($C688,'Policy Characteristics'!$C:$C,0)))</f>
        <v>industry-elec-and-hydrogen.html</v>
      </c>
    </row>
    <row r="689" spans="1:18"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Electrification + Hydrogen</v>
      </c>
      <c r="C689" s="344" t="str">
        <f t="shared" si="35"/>
        <v>Fraction of Industrial Fuel Use Shifted to Other Fuels</v>
      </c>
      <c r="D689" s="9" t="s">
        <v>3212</v>
      </c>
      <c r="E689" s="53" t="s">
        <v>2445</v>
      </c>
      <c r="F689" s="188" t="s">
        <v>3215</v>
      </c>
      <c r="G689" s="53" t="s">
        <v>3217</v>
      </c>
      <c r="H689" s="54">
        <v>1439</v>
      </c>
      <c r="I689" s="53" t="s">
        <v>46</v>
      </c>
      <c r="J689" s="342" t="str">
        <f>IF(ISBLANK(INDEX('Policy Characteristics'!D:D,MATCH($C689,'Policy Characteristics'!$C:$C,0))),"",INDEX('Policy Characteristics'!D:D,MATCH($C689,'Policy Characteristics'!$C:$C,0)))</f>
        <v>Electrification + Hydrogen</v>
      </c>
      <c r="K689" s="340" t="str">
        <f>IF(ISBLANK(INDEX('Policy Characteristics'!E:E,MATCH($C689,'Policy Characteristics'!$C:$C,0))),"",INDEX('Policy Characteristics'!E:E,MATCH($C689,'Policy Characteristics'!$C:$C,0)))</f>
        <v>indst fuel type shifting</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1</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of fuel shifted</v>
      </c>
      <c r="P689" s="340"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9" s="340" t="str">
        <f>IF(ISBLANK(INDEX('Policy Characteristics'!K:K,MATCH($C689,'Policy Characteristics'!$C:$C,0))),"",INDEX('Policy Characteristics'!K:K,MATCH($C689,'Policy Characteristics'!$C:$C,0)))</f>
        <v>industry-ag-main.html#fuel-switching</v>
      </c>
      <c r="R689" s="340" t="str">
        <f>IF(ISBLANK(INDEX('Policy Characteristics'!L:L,MATCH($C689,'Policy Characteristics'!$C:$C,0))),"",INDEX('Policy Characteristics'!L:L,MATCH($C689,'Policy Characteristics'!$C:$C,0)))</f>
        <v>industry-elec-and-hydrogen.html</v>
      </c>
    </row>
    <row r="690" spans="1:18"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Electrification + Hydrogen</v>
      </c>
      <c r="C690" s="344" t="str">
        <f t="shared" si="35"/>
        <v>Fraction of Industrial Fuel Use Shifted to Other Fuels</v>
      </c>
      <c r="D690" s="9" t="s">
        <v>3212</v>
      </c>
      <c r="E690" s="53" t="s">
        <v>2446</v>
      </c>
      <c r="F690" s="188" t="s">
        <v>3215</v>
      </c>
      <c r="G690" s="53" t="s">
        <v>3218</v>
      </c>
      <c r="H690" s="54">
        <v>1440</v>
      </c>
      <c r="I690" s="53" t="s">
        <v>46</v>
      </c>
      <c r="J690" s="342" t="str">
        <f>IF(ISBLANK(INDEX('Policy Characteristics'!D:D,MATCH($C690,'Policy Characteristics'!$C:$C,0))),"",INDEX('Policy Characteristics'!D:D,MATCH($C690,'Policy Characteristics'!$C:$C,0)))</f>
        <v>Electrification + Hydrogen</v>
      </c>
      <c r="K690" s="340" t="str">
        <f>IF(ISBLANK(INDEX('Policy Characteristics'!E:E,MATCH($C690,'Policy Characteristics'!$C:$C,0))),"",INDEX('Policy Characteristics'!E:E,MATCH($C690,'Policy Characteristics'!$C:$C,0)))</f>
        <v>indst fuel type shifting</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1</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of fuel shifted</v>
      </c>
      <c r="P690" s="340"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0" s="340" t="str">
        <f>IF(ISBLANK(INDEX('Policy Characteristics'!K:K,MATCH($C690,'Policy Characteristics'!$C:$C,0))),"",INDEX('Policy Characteristics'!K:K,MATCH($C690,'Policy Characteristics'!$C:$C,0)))</f>
        <v>industry-ag-main.html#fuel-switching</v>
      </c>
      <c r="R690" s="340" t="str">
        <f>IF(ISBLANK(INDEX('Policy Characteristics'!L:L,MATCH($C690,'Policy Characteristics'!$C:$C,0))),"",INDEX('Policy Characteristics'!L:L,MATCH($C690,'Policy Characteristics'!$C:$C,0)))</f>
        <v>industry-elec-and-hydrogen.html</v>
      </c>
    </row>
    <row r="691" spans="1:18"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Electrification + Hydrogen</v>
      </c>
      <c r="C691" s="344" t="str">
        <f t="shared" si="35"/>
        <v>Fraction of Industrial Fuel Use Shifted to Other Fuels</v>
      </c>
      <c r="D691" s="9" t="s">
        <v>3212</v>
      </c>
      <c r="E691" s="53" t="s">
        <v>2447</v>
      </c>
      <c r="F691" s="188" t="s">
        <v>3215</v>
      </c>
      <c r="G691" s="53" t="s">
        <v>3219</v>
      </c>
      <c r="H691" s="54">
        <v>1441</v>
      </c>
      <c r="I691" s="53" t="s">
        <v>46</v>
      </c>
      <c r="J691" s="342" t="str">
        <f>IF(ISBLANK(INDEX('Policy Characteristics'!D:D,MATCH($C691,'Policy Characteristics'!$C:$C,0))),"",INDEX('Policy Characteristics'!D:D,MATCH($C691,'Policy Characteristics'!$C:$C,0)))</f>
        <v>Electrification + Hydrogen</v>
      </c>
      <c r="K691" s="340" t="str">
        <f>IF(ISBLANK(INDEX('Policy Characteristics'!E:E,MATCH($C691,'Policy Characteristics'!$C:$C,0))),"",INDEX('Policy Characteristics'!E:E,MATCH($C691,'Policy Characteristics'!$C:$C,0)))</f>
        <v>indst fuel type shifting</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1</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of fuel shifted</v>
      </c>
      <c r="P691" s="340"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1" s="340" t="str">
        <f>IF(ISBLANK(INDEX('Policy Characteristics'!K:K,MATCH($C691,'Policy Characteristics'!$C:$C,0))),"",INDEX('Policy Characteristics'!K:K,MATCH($C691,'Policy Characteristics'!$C:$C,0)))</f>
        <v>industry-ag-main.html#fuel-switching</v>
      </c>
      <c r="R691" s="340" t="str">
        <f>IF(ISBLANK(INDEX('Policy Characteristics'!L:L,MATCH($C691,'Policy Characteristics'!$C:$C,0))),"",INDEX('Policy Characteristics'!L:L,MATCH($C691,'Policy Characteristics'!$C:$C,0)))</f>
        <v>industry-elec-and-hydrogen.html</v>
      </c>
    </row>
    <row r="692" spans="1:18"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Electrification + Hydrogen</v>
      </c>
      <c r="C692" s="344" t="str">
        <f t="shared" si="35"/>
        <v>Fraction of Industrial Fuel Use Shifted to Other Fuels</v>
      </c>
      <c r="D692" s="9" t="s">
        <v>3212</v>
      </c>
      <c r="E692" s="53" t="s">
        <v>2448</v>
      </c>
      <c r="F692" s="188" t="s">
        <v>3215</v>
      </c>
      <c r="G692" s="53" t="s">
        <v>3220</v>
      </c>
      <c r="H692" s="54">
        <v>1442</v>
      </c>
      <c r="I692" s="53" t="s">
        <v>46</v>
      </c>
      <c r="J692" s="342" t="str">
        <f>IF(ISBLANK(INDEX('Policy Characteristics'!D:D,MATCH($C692,'Policy Characteristics'!$C:$C,0))),"",INDEX('Policy Characteristics'!D:D,MATCH($C692,'Policy Characteristics'!$C:$C,0)))</f>
        <v>Electrification + Hydrogen</v>
      </c>
      <c r="K692" s="340" t="str">
        <f>IF(ISBLANK(INDEX('Policy Characteristics'!E:E,MATCH($C692,'Policy Characteristics'!$C:$C,0))),"",INDEX('Policy Characteristics'!E:E,MATCH($C692,'Policy Characteristics'!$C:$C,0)))</f>
        <v>indst fuel type shifting</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1</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of fuel shifted</v>
      </c>
      <c r="P692" s="340"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2" s="340" t="str">
        <f>IF(ISBLANK(INDEX('Policy Characteristics'!K:K,MATCH($C692,'Policy Characteristics'!$C:$C,0))),"",INDEX('Policy Characteristics'!K:K,MATCH($C692,'Policy Characteristics'!$C:$C,0)))</f>
        <v>industry-ag-main.html#fuel-switching</v>
      </c>
      <c r="R692" s="340" t="str">
        <f>IF(ISBLANK(INDEX('Policy Characteristics'!L:L,MATCH($C692,'Policy Characteristics'!$C:$C,0))),"",INDEX('Policy Characteristics'!L:L,MATCH($C692,'Policy Characteristics'!$C:$C,0)))</f>
        <v>industry-elec-and-hydrogen.html</v>
      </c>
    </row>
    <row r="693" spans="1:18"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Electrification + Hydrogen</v>
      </c>
      <c r="C693" s="344" t="str">
        <f t="shared" si="35"/>
        <v>Fraction of Industrial Fuel Use Shifted to Other Fuels</v>
      </c>
      <c r="D693" s="9" t="s">
        <v>3212</v>
      </c>
      <c r="E693" s="53" t="s">
        <v>2449</v>
      </c>
      <c r="F693" s="188" t="s">
        <v>3215</v>
      </c>
      <c r="G693" s="53" t="s">
        <v>3221</v>
      </c>
      <c r="H693" s="54">
        <v>1443</v>
      </c>
      <c r="I693" s="53" t="s">
        <v>46</v>
      </c>
      <c r="J693" s="342" t="str">
        <f>IF(ISBLANK(INDEX('Policy Characteristics'!D:D,MATCH($C693,'Policy Characteristics'!$C:$C,0))),"",INDEX('Policy Characteristics'!D:D,MATCH($C693,'Policy Characteristics'!$C:$C,0)))</f>
        <v>Electrification + Hydrogen</v>
      </c>
      <c r="K693" s="340" t="str">
        <f>IF(ISBLANK(INDEX('Policy Characteristics'!E:E,MATCH($C693,'Policy Characteristics'!$C:$C,0))),"",INDEX('Policy Characteristics'!E:E,MATCH($C693,'Policy Characteristics'!$C:$C,0)))</f>
        <v>indst fuel type shifting</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1</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of fuel shifted</v>
      </c>
      <c r="P693" s="340"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3" s="340" t="str">
        <f>IF(ISBLANK(INDEX('Policy Characteristics'!K:K,MATCH($C693,'Policy Characteristics'!$C:$C,0))),"",INDEX('Policy Characteristics'!K:K,MATCH($C693,'Policy Characteristics'!$C:$C,0)))</f>
        <v>industry-ag-main.html#fuel-switching</v>
      </c>
      <c r="R693" s="340" t="str">
        <f>IF(ISBLANK(INDEX('Policy Characteristics'!L:L,MATCH($C693,'Policy Characteristics'!$C:$C,0))),"",INDEX('Policy Characteristics'!L:L,MATCH($C693,'Policy Characteristics'!$C:$C,0)))</f>
        <v>industry-elec-and-hydrogen.html</v>
      </c>
    </row>
    <row r="694" spans="1:18"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Electrification + Hydrogen</v>
      </c>
      <c r="C694" s="344" t="str">
        <f t="shared" si="35"/>
        <v>Fraction of Industrial Fuel Use Shifted to Other Fuels</v>
      </c>
      <c r="D694" s="9" t="s">
        <v>3212</v>
      </c>
      <c r="E694" s="53" t="s">
        <v>2798</v>
      </c>
      <c r="F694" s="188" t="s">
        <v>3215</v>
      </c>
      <c r="G694" s="53" t="s">
        <v>3222</v>
      </c>
      <c r="H694" s="54">
        <v>1444</v>
      </c>
      <c r="I694" s="53" t="s">
        <v>46</v>
      </c>
      <c r="J694" s="342" t="str">
        <f>IF(ISBLANK(INDEX('Policy Characteristics'!D:D,MATCH($C694,'Policy Characteristics'!$C:$C,0))),"",INDEX('Policy Characteristics'!D:D,MATCH($C694,'Policy Characteristics'!$C:$C,0)))</f>
        <v>Electrification + Hydrogen</v>
      </c>
      <c r="K694" s="340" t="str">
        <f>IF(ISBLANK(INDEX('Policy Characteristics'!E:E,MATCH($C694,'Policy Characteristics'!$C:$C,0))),"",INDEX('Policy Characteristics'!E:E,MATCH($C694,'Policy Characteristics'!$C:$C,0)))</f>
        <v>indst fuel type shifting</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1</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of fuel shifted</v>
      </c>
      <c r="P694" s="340"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4" s="340" t="str">
        <f>IF(ISBLANK(INDEX('Policy Characteristics'!K:K,MATCH($C694,'Policy Characteristics'!$C:$C,0))),"",INDEX('Policy Characteristics'!K:K,MATCH($C694,'Policy Characteristics'!$C:$C,0)))</f>
        <v>industry-ag-main.html#fuel-switching</v>
      </c>
      <c r="R694" s="340" t="str">
        <f>IF(ISBLANK(INDEX('Policy Characteristics'!L:L,MATCH($C694,'Policy Characteristics'!$C:$C,0))),"",INDEX('Policy Characteristics'!L:L,MATCH($C694,'Policy Characteristics'!$C:$C,0)))</f>
        <v>industry-elec-and-hydrogen.html</v>
      </c>
    </row>
    <row r="695" spans="1:18" ht="30"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Electrification + Hydrogen</v>
      </c>
      <c r="C695" s="344" t="str">
        <f t="shared" si="35"/>
        <v>Fraction of Industrial Fuel Use Shifted to Other Fuels</v>
      </c>
      <c r="D695" s="9" t="s">
        <v>3212</v>
      </c>
      <c r="E695" s="53" t="s">
        <v>2799</v>
      </c>
      <c r="F695" s="188" t="s">
        <v>3215</v>
      </c>
      <c r="G695" s="53" t="s">
        <v>3223</v>
      </c>
      <c r="H695" s="54">
        <v>1445</v>
      </c>
      <c r="I695" s="53" t="s">
        <v>46</v>
      </c>
      <c r="J695" s="342" t="str">
        <f>IF(ISBLANK(INDEX('Policy Characteristics'!D:D,MATCH($C695,'Policy Characteristics'!$C:$C,0))),"",INDEX('Policy Characteristics'!D:D,MATCH($C695,'Policy Characteristics'!$C:$C,0)))</f>
        <v>Electrification + Hydrogen</v>
      </c>
      <c r="K695" s="340" t="str">
        <f>IF(ISBLANK(INDEX('Policy Characteristics'!E:E,MATCH($C695,'Policy Characteristics'!$C:$C,0))),"",INDEX('Policy Characteristics'!E:E,MATCH($C695,'Policy Characteristics'!$C:$C,0)))</f>
        <v>indst fuel type shifting</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1</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of fuel shifted</v>
      </c>
      <c r="P695" s="340"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5" s="340" t="str">
        <f>IF(ISBLANK(INDEX('Policy Characteristics'!K:K,MATCH($C695,'Policy Characteristics'!$C:$C,0))),"",INDEX('Policy Characteristics'!K:K,MATCH($C695,'Policy Characteristics'!$C:$C,0)))</f>
        <v>industry-ag-main.html#fuel-switching</v>
      </c>
      <c r="R695" s="340" t="str">
        <f>IF(ISBLANK(INDEX('Policy Characteristics'!L:L,MATCH($C695,'Policy Characteristics'!$C:$C,0))),"",INDEX('Policy Characteristics'!L:L,MATCH($C695,'Policy Characteristics'!$C:$C,0)))</f>
        <v>industry-elec-and-hydrogen.html</v>
      </c>
    </row>
    <row r="696" spans="1:18" ht="30"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Electrification + Hydrogen</v>
      </c>
      <c r="C696" s="344" t="str">
        <f t="shared" si="35"/>
        <v>Fraction of Industrial Fuel Use Shifted to Other Fuels</v>
      </c>
      <c r="D696" s="9" t="s">
        <v>3212</v>
      </c>
      <c r="E696" s="53" t="s">
        <v>2800</v>
      </c>
      <c r="F696" s="188" t="s">
        <v>3215</v>
      </c>
      <c r="G696" s="53" t="s">
        <v>3224</v>
      </c>
      <c r="H696" s="54">
        <v>1446</v>
      </c>
      <c r="I696" s="53" t="s">
        <v>46</v>
      </c>
      <c r="J696" s="342" t="str">
        <f>IF(ISBLANK(INDEX('Policy Characteristics'!D:D,MATCH($C696,'Policy Characteristics'!$C:$C,0))),"",INDEX('Policy Characteristics'!D:D,MATCH($C696,'Policy Characteristics'!$C:$C,0)))</f>
        <v>Electrification + Hydrogen</v>
      </c>
      <c r="K696" s="340" t="str">
        <f>IF(ISBLANK(INDEX('Policy Characteristics'!E:E,MATCH($C696,'Policy Characteristics'!$C:$C,0))),"",INDEX('Policy Characteristics'!E:E,MATCH($C696,'Policy Characteristics'!$C:$C,0)))</f>
        <v>indst fuel type shifting</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1</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of fuel shifted</v>
      </c>
      <c r="P696" s="340"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6" s="340" t="str">
        <f>IF(ISBLANK(INDEX('Policy Characteristics'!K:K,MATCH($C696,'Policy Characteristics'!$C:$C,0))),"",INDEX('Policy Characteristics'!K:K,MATCH($C696,'Policy Characteristics'!$C:$C,0)))</f>
        <v>industry-ag-main.html#fuel-switching</v>
      </c>
      <c r="R696" s="340" t="str">
        <f>IF(ISBLANK(INDEX('Policy Characteristics'!L:L,MATCH($C696,'Policy Characteristics'!$C:$C,0))),"",INDEX('Policy Characteristics'!L:L,MATCH($C696,'Policy Characteristics'!$C:$C,0)))</f>
        <v>industry-elec-and-hydrogen.html</v>
      </c>
    </row>
    <row r="697" spans="1:18"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Electrification + Hydrogen</v>
      </c>
      <c r="C697" s="344" t="str">
        <f t="shared" si="35"/>
        <v>Fraction of Industrial Fuel Use Shifted to Other Fuels</v>
      </c>
      <c r="D697" s="9" t="s">
        <v>3212</v>
      </c>
      <c r="E697" s="53" t="s">
        <v>2797</v>
      </c>
      <c r="F697" s="188" t="s">
        <v>3215</v>
      </c>
      <c r="G697" s="53" t="s">
        <v>3225</v>
      </c>
      <c r="H697" s="54">
        <v>1447</v>
      </c>
      <c r="I697" s="53" t="s">
        <v>46</v>
      </c>
      <c r="J697" s="342" t="str">
        <f>IF(ISBLANK(INDEX('Policy Characteristics'!D:D,MATCH($C697,'Policy Characteristics'!$C:$C,0))),"",INDEX('Policy Characteristics'!D:D,MATCH($C697,'Policy Characteristics'!$C:$C,0)))</f>
        <v>Electrification + Hydrogen</v>
      </c>
      <c r="K697" s="340" t="str">
        <f>IF(ISBLANK(INDEX('Policy Characteristics'!E:E,MATCH($C697,'Policy Characteristics'!$C:$C,0))),"",INDEX('Policy Characteristics'!E:E,MATCH($C697,'Policy Characteristics'!$C:$C,0)))</f>
        <v>indst fuel type shifting</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1</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of fuel shifted</v>
      </c>
      <c r="P697" s="340"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7" s="340" t="str">
        <f>IF(ISBLANK(INDEX('Policy Characteristics'!K:K,MATCH($C697,'Policy Characteristics'!$C:$C,0))),"",INDEX('Policy Characteristics'!K:K,MATCH($C697,'Policy Characteristics'!$C:$C,0)))</f>
        <v>industry-ag-main.html#fuel-switching</v>
      </c>
      <c r="R697" s="340" t="str">
        <f>IF(ISBLANK(INDEX('Policy Characteristics'!L:L,MATCH($C697,'Policy Characteristics'!$C:$C,0))),"",INDEX('Policy Characteristics'!L:L,MATCH($C697,'Policy Characteristics'!$C:$C,0)))</f>
        <v>industry-elec-and-hydrogen.html</v>
      </c>
    </row>
    <row r="698" spans="1:18"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Electrification + Hydrogen</v>
      </c>
      <c r="C698" s="344" t="str">
        <f t="shared" si="35"/>
        <v>Fraction of Industrial Fuel Use Shifted to Other Fuels</v>
      </c>
      <c r="D698" s="9" t="s">
        <v>3213</v>
      </c>
      <c r="E698" s="53" t="s">
        <v>2444</v>
      </c>
      <c r="F698" s="188" t="s">
        <v>3174</v>
      </c>
      <c r="G698" s="53" t="s">
        <v>3216</v>
      </c>
      <c r="H698" s="54">
        <v>1448</v>
      </c>
      <c r="I698" s="53" t="s">
        <v>45</v>
      </c>
      <c r="J698" s="342" t="str">
        <f>IF(ISBLANK(INDEX('Policy Characteristics'!D:D,MATCH($C698,'Policy Characteristics'!$C:$C,0))),"",INDEX('Policy Characteristics'!D:D,MATCH($C698,'Policy Characteristics'!$C:$C,0)))</f>
        <v>Electrification + Hydrogen</v>
      </c>
      <c r="K698" s="340" t="str">
        <f>IF(ISBLANK(INDEX('Policy Characteristics'!E:E,MATCH($C698,'Policy Characteristics'!$C:$C,0))),"",INDEX('Policy Characteristics'!E:E,MATCH($C698,'Policy Characteristics'!$C:$C,0)))</f>
        <v>indst fuel type shifting</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1</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of fuel shifted</v>
      </c>
      <c r="P698" s="340"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8" s="340" t="str">
        <f>IF(ISBLANK(INDEX('Policy Characteristics'!K:K,MATCH($C698,'Policy Characteristics'!$C:$C,0))),"",INDEX('Policy Characteristics'!K:K,MATCH($C698,'Policy Characteristics'!$C:$C,0)))</f>
        <v>industry-ag-main.html#fuel-switching</v>
      </c>
      <c r="R698" s="340" t="str">
        <f>IF(ISBLANK(INDEX('Policy Characteristics'!L:L,MATCH($C698,'Policy Characteristics'!$C:$C,0))),"",INDEX('Policy Characteristics'!L:L,MATCH($C698,'Policy Characteristics'!$C:$C,0)))</f>
        <v>industry-elec-and-hydrogen.html</v>
      </c>
    </row>
    <row r="699" spans="1:18"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Electrification + Hydrogen</v>
      </c>
      <c r="C699" s="344" t="str">
        <f t="shared" si="35"/>
        <v>Fraction of Industrial Fuel Use Shifted to Other Fuels</v>
      </c>
      <c r="D699" s="9" t="s">
        <v>3213</v>
      </c>
      <c r="E699" s="53" t="s">
        <v>2445</v>
      </c>
      <c r="F699" s="188" t="s">
        <v>3174</v>
      </c>
      <c r="G699" s="53" t="s">
        <v>3217</v>
      </c>
      <c r="H699" s="54">
        <v>1449</v>
      </c>
      <c r="I699" s="53" t="s">
        <v>46</v>
      </c>
      <c r="J699" s="342" t="str">
        <f>IF(ISBLANK(INDEX('Policy Characteristics'!D:D,MATCH($C699,'Policy Characteristics'!$C:$C,0))),"",INDEX('Policy Characteristics'!D:D,MATCH($C699,'Policy Characteristics'!$C:$C,0)))</f>
        <v>Electrification + Hydrogen</v>
      </c>
      <c r="K699" s="340" t="str">
        <f>IF(ISBLANK(INDEX('Policy Characteristics'!E:E,MATCH($C699,'Policy Characteristics'!$C:$C,0))),"",INDEX('Policy Characteristics'!E:E,MATCH($C699,'Policy Characteristics'!$C:$C,0)))</f>
        <v>indst fuel type shifting</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1</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of fuel shifted</v>
      </c>
      <c r="P699" s="340"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9" s="340" t="str">
        <f>IF(ISBLANK(INDEX('Policy Characteristics'!K:K,MATCH($C699,'Policy Characteristics'!$C:$C,0))),"",INDEX('Policy Characteristics'!K:K,MATCH($C699,'Policy Characteristics'!$C:$C,0)))</f>
        <v>industry-ag-main.html#fuel-switching</v>
      </c>
      <c r="R699" s="340" t="str">
        <f>IF(ISBLANK(INDEX('Policy Characteristics'!L:L,MATCH($C699,'Policy Characteristics'!$C:$C,0))),"",INDEX('Policy Characteristics'!L:L,MATCH($C699,'Policy Characteristics'!$C:$C,0)))</f>
        <v>industry-elec-and-hydrogen.html</v>
      </c>
    </row>
    <row r="700" spans="1:18"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Electrification + Hydrogen</v>
      </c>
      <c r="C700" s="344" t="str">
        <f t="shared" si="35"/>
        <v>Fraction of Industrial Fuel Use Shifted to Other Fuels</v>
      </c>
      <c r="D700" s="9" t="s">
        <v>3213</v>
      </c>
      <c r="E700" s="53" t="s">
        <v>2446</v>
      </c>
      <c r="F700" s="188" t="s">
        <v>3174</v>
      </c>
      <c r="G700" s="53" t="s">
        <v>3218</v>
      </c>
      <c r="H700" s="54">
        <v>1450</v>
      </c>
      <c r="I700" s="53" t="s">
        <v>46</v>
      </c>
      <c r="J700" s="342" t="str">
        <f>IF(ISBLANK(INDEX('Policy Characteristics'!D:D,MATCH($C700,'Policy Characteristics'!$C:$C,0))),"",INDEX('Policy Characteristics'!D:D,MATCH($C700,'Policy Characteristics'!$C:$C,0)))</f>
        <v>Electrification + Hydrogen</v>
      </c>
      <c r="K700" s="340" t="str">
        <f>IF(ISBLANK(INDEX('Policy Characteristics'!E:E,MATCH($C700,'Policy Characteristics'!$C:$C,0))),"",INDEX('Policy Characteristics'!E:E,MATCH($C700,'Policy Characteristics'!$C:$C,0)))</f>
        <v>indst fuel type shifting</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1</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of fuel shifted</v>
      </c>
      <c r="P700" s="340"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0" s="340" t="str">
        <f>IF(ISBLANK(INDEX('Policy Characteristics'!K:K,MATCH($C700,'Policy Characteristics'!$C:$C,0))),"",INDEX('Policy Characteristics'!K:K,MATCH($C700,'Policy Characteristics'!$C:$C,0)))</f>
        <v>industry-ag-main.html#fuel-switching</v>
      </c>
      <c r="R700" s="340" t="str">
        <f>IF(ISBLANK(INDEX('Policy Characteristics'!L:L,MATCH($C700,'Policy Characteristics'!$C:$C,0))),"",INDEX('Policy Characteristics'!L:L,MATCH($C700,'Policy Characteristics'!$C:$C,0)))</f>
        <v>industry-elec-and-hydrogen.html</v>
      </c>
    </row>
    <row r="701" spans="1:18"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Electrification + Hydrogen</v>
      </c>
      <c r="C701" s="344" t="str">
        <f t="shared" si="35"/>
        <v>Fraction of Industrial Fuel Use Shifted to Other Fuels</v>
      </c>
      <c r="D701" s="9" t="s">
        <v>3213</v>
      </c>
      <c r="E701" s="53" t="s">
        <v>2447</v>
      </c>
      <c r="F701" s="188" t="s">
        <v>3174</v>
      </c>
      <c r="G701" s="53" t="s">
        <v>3219</v>
      </c>
      <c r="H701" s="54">
        <v>1451</v>
      </c>
      <c r="I701" s="53" t="s">
        <v>46</v>
      </c>
      <c r="J701" s="342" t="str">
        <f>IF(ISBLANK(INDEX('Policy Characteristics'!D:D,MATCH($C701,'Policy Characteristics'!$C:$C,0))),"",INDEX('Policy Characteristics'!D:D,MATCH($C701,'Policy Characteristics'!$C:$C,0)))</f>
        <v>Electrification + Hydrogen</v>
      </c>
      <c r="K701" s="340" t="str">
        <f>IF(ISBLANK(INDEX('Policy Characteristics'!E:E,MATCH($C701,'Policy Characteristics'!$C:$C,0))),"",INDEX('Policy Characteristics'!E:E,MATCH($C701,'Policy Characteristics'!$C:$C,0)))</f>
        <v>indst fuel type shifting</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1</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of fuel shifted</v>
      </c>
      <c r="P701" s="340"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1" s="340" t="str">
        <f>IF(ISBLANK(INDEX('Policy Characteristics'!K:K,MATCH($C701,'Policy Characteristics'!$C:$C,0))),"",INDEX('Policy Characteristics'!K:K,MATCH($C701,'Policy Characteristics'!$C:$C,0)))</f>
        <v>industry-ag-main.html#fuel-switching</v>
      </c>
      <c r="R701" s="340" t="str">
        <f>IF(ISBLANK(INDEX('Policy Characteristics'!L:L,MATCH($C701,'Policy Characteristics'!$C:$C,0))),"",INDEX('Policy Characteristics'!L:L,MATCH($C701,'Policy Characteristics'!$C:$C,0)))</f>
        <v>industry-elec-and-hydrogen.html</v>
      </c>
    </row>
    <row r="702" spans="1:18"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Electrification + Hydrogen</v>
      </c>
      <c r="C702" s="344" t="str">
        <f t="shared" si="35"/>
        <v>Fraction of Industrial Fuel Use Shifted to Other Fuels</v>
      </c>
      <c r="D702" s="9" t="s">
        <v>3213</v>
      </c>
      <c r="E702" s="53" t="s">
        <v>2448</v>
      </c>
      <c r="F702" s="188" t="s">
        <v>3174</v>
      </c>
      <c r="G702" s="53" t="s">
        <v>3220</v>
      </c>
      <c r="H702" s="54">
        <v>1452</v>
      </c>
      <c r="I702" s="53" t="s">
        <v>46</v>
      </c>
      <c r="J702" s="342" t="str">
        <f>IF(ISBLANK(INDEX('Policy Characteristics'!D:D,MATCH($C702,'Policy Characteristics'!$C:$C,0))),"",INDEX('Policy Characteristics'!D:D,MATCH($C702,'Policy Characteristics'!$C:$C,0)))</f>
        <v>Electrification + Hydrogen</v>
      </c>
      <c r="K702" s="340" t="str">
        <f>IF(ISBLANK(INDEX('Policy Characteristics'!E:E,MATCH($C702,'Policy Characteristics'!$C:$C,0))),"",INDEX('Policy Characteristics'!E:E,MATCH($C702,'Policy Characteristics'!$C:$C,0)))</f>
        <v>indst fuel type shifting</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1</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of fuel shifted</v>
      </c>
      <c r="P702" s="340"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2" s="340" t="str">
        <f>IF(ISBLANK(INDEX('Policy Characteristics'!K:K,MATCH($C702,'Policy Characteristics'!$C:$C,0))),"",INDEX('Policy Characteristics'!K:K,MATCH($C702,'Policy Characteristics'!$C:$C,0)))</f>
        <v>industry-ag-main.html#fuel-switching</v>
      </c>
      <c r="R702" s="340" t="str">
        <f>IF(ISBLANK(INDEX('Policy Characteristics'!L:L,MATCH($C702,'Policy Characteristics'!$C:$C,0))),"",INDEX('Policy Characteristics'!L:L,MATCH($C702,'Policy Characteristics'!$C:$C,0)))</f>
        <v>industry-elec-and-hydrogen.html</v>
      </c>
    </row>
    <row r="703" spans="1:18" ht="30"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Electrification + Hydrogen</v>
      </c>
      <c r="C703" s="344" t="str">
        <f t="shared" si="35"/>
        <v>Fraction of Industrial Fuel Use Shifted to Other Fuels</v>
      </c>
      <c r="D703" s="9" t="s">
        <v>3213</v>
      </c>
      <c r="E703" s="53" t="s">
        <v>2449</v>
      </c>
      <c r="F703" s="188" t="s">
        <v>3174</v>
      </c>
      <c r="G703" s="53" t="s">
        <v>3221</v>
      </c>
      <c r="H703" s="54">
        <v>1453</v>
      </c>
      <c r="I703" s="53" t="s">
        <v>46</v>
      </c>
      <c r="J703" s="342" t="str">
        <f>IF(ISBLANK(INDEX('Policy Characteristics'!D:D,MATCH($C703,'Policy Characteristics'!$C:$C,0))),"",INDEX('Policy Characteristics'!D:D,MATCH($C703,'Policy Characteristics'!$C:$C,0)))</f>
        <v>Electrification + Hydrogen</v>
      </c>
      <c r="K703" s="340" t="str">
        <f>IF(ISBLANK(INDEX('Policy Characteristics'!E:E,MATCH($C703,'Policy Characteristics'!$C:$C,0))),"",INDEX('Policy Characteristics'!E:E,MATCH($C703,'Policy Characteristics'!$C:$C,0)))</f>
        <v>indst fuel type shifting</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1</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of fuel shifted</v>
      </c>
      <c r="P703" s="340"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3" s="340" t="str">
        <f>IF(ISBLANK(INDEX('Policy Characteristics'!K:K,MATCH($C703,'Policy Characteristics'!$C:$C,0))),"",INDEX('Policy Characteristics'!K:K,MATCH($C703,'Policy Characteristics'!$C:$C,0)))</f>
        <v>industry-ag-main.html#fuel-switching</v>
      </c>
      <c r="R703" s="340" t="str">
        <f>IF(ISBLANK(INDEX('Policy Characteristics'!L:L,MATCH($C703,'Policy Characteristics'!$C:$C,0))),"",INDEX('Policy Characteristics'!L:L,MATCH($C703,'Policy Characteristics'!$C:$C,0)))</f>
        <v>industry-elec-and-hydrogen.html</v>
      </c>
    </row>
    <row r="704" spans="1:18"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Electrification + Hydrogen</v>
      </c>
      <c r="C704" s="344" t="str">
        <f t="shared" si="35"/>
        <v>Fraction of Industrial Fuel Use Shifted to Other Fuels</v>
      </c>
      <c r="D704" s="9" t="s">
        <v>3213</v>
      </c>
      <c r="E704" s="53" t="s">
        <v>2798</v>
      </c>
      <c r="F704" s="188" t="s">
        <v>3174</v>
      </c>
      <c r="G704" s="53" t="s">
        <v>3222</v>
      </c>
      <c r="H704" s="54">
        <v>1454</v>
      </c>
      <c r="I704" s="53" t="s">
        <v>46</v>
      </c>
      <c r="J704" s="342" t="str">
        <f>IF(ISBLANK(INDEX('Policy Characteristics'!D:D,MATCH($C704,'Policy Characteristics'!$C:$C,0))),"",INDEX('Policy Characteristics'!D:D,MATCH($C704,'Policy Characteristics'!$C:$C,0)))</f>
        <v>Electrification + Hydrogen</v>
      </c>
      <c r="K704" s="340" t="str">
        <f>IF(ISBLANK(INDEX('Policy Characteristics'!E:E,MATCH($C704,'Policy Characteristics'!$C:$C,0))),"",INDEX('Policy Characteristics'!E:E,MATCH($C704,'Policy Characteristics'!$C:$C,0)))</f>
        <v>indst fuel type shifting</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1</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of fuel shifted</v>
      </c>
      <c r="P704" s="340"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4" s="340" t="str">
        <f>IF(ISBLANK(INDEX('Policy Characteristics'!K:K,MATCH($C704,'Policy Characteristics'!$C:$C,0))),"",INDEX('Policy Characteristics'!K:K,MATCH($C704,'Policy Characteristics'!$C:$C,0)))</f>
        <v>industry-ag-main.html#fuel-switching</v>
      </c>
      <c r="R704" s="340" t="str">
        <f>IF(ISBLANK(INDEX('Policy Characteristics'!L:L,MATCH($C704,'Policy Characteristics'!$C:$C,0))),"",INDEX('Policy Characteristics'!L:L,MATCH($C704,'Policy Characteristics'!$C:$C,0)))</f>
        <v>industry-elec-and-hydrogen.html</v>
      </c>
    </row>
    <row r="705" spans="1:18"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Electrification + Hydrogen</v>
      </c>
      <c r="C705" s="344" t="str">
        <f t="shared" si="35"/>
        <v>Fraction of Industrial Fuel Use Shifted to Other Fuels</v>
      </c>
      <c r="D705" s="9" t="s">
        <v>3213</v>
      </c>
      <c r="E705" s="53" t="s">
        <v>2799</v>
      </c>
      <c r="F705" s="188" t="s">
        <v>3174</v>
      </c>
      <c r="G705" s="53" t="s">
        <v>3223</v>
      </c>
      <c r="H705" s="54">
        <v>1455</v>
      </c>
      <c r="I705" s="53" t="s">
        <v>46</v>
      </c>
      <c r="J705" s="342" t="str">
        <f>IF(ISBLANK(INDEX('Policy Characteristics'!D:D,MATCH($C705,'Policy Characteristics'!$C:$C,0))),"",INDEX('Policy Characteristics'!D:D,MATCH($C705,'Policy Characteristics'!$C:$C,0)))</f>
        <v>Electrification + Hydrogen</v>
      </c>
      <c r="K705" s="340" t="str">
        <f>IF(ISBLANK(INDEX('Policy Characteristics'!E:E,MATCH($C705,'Policy Characteristics'!$C:$C,0))),"",INDEX('Policy Characteristics'!E:E,MATCH($C705,'Policy Characteristics'!$C:$C,0)))</f>
        <v>indst fuel type shifting</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1</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of fuel shifted</v>
      </c>
      <c r="P705" s="340"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5" s="340" t="str">
        <f>IF(ISBLANK(INDEX('Policy Characteristics'!K:K,MATCH($C705,'Policy Characteristics'!$C:$C,0))),"",INDEX('Policy Characteristics'!K:K,MATCH($C705,'Policy Characteristics'!$C:$C,0)))</f>
        <v>industry-ag-main.html#fuel-switching</v>
      </c>
      <c r="R705" s="340" t="str">
        <f>IF(ISBLANK(INDEX('Policy Characteristics'!L:L,MATCH($C705,'Policy Characteristics'!$C:$C,0))),"",INDEX('Policy Characteristics'!L:L,MATCH($C705,'Policy Characteristics'!$C:$C,0)))</f>
        <v>industry-elec-and-hydrogen.html</v>
      </c>
    </row>
    <row r="706" spans="1:18"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Electrification + Hydrogen</v>
      </c>
      <c r="C706" s="344" t="str">
        <f t="shared" si="35"/>
        <v>Fraction of Industrial Fuel Use Shifted to Other Fuels</v>
      </c>
      <c r="D706" s="9" t="s">
        <v>3213</v>
      </c>
      <c r="E706" s="53" t="s">
        <v>2800</v>
      </c>
      <c r="F706" s="188" t="s">
        <v>3174</v>
      </c>
      <c r="G706" s="53" t="s">
        <v>3224</v>
      </c>
      <c r="H706" s="54">
        <v>1456</v>
      </c>
      <c r="I706" s="53" t="s">
        <v>46</v>
      </c>
      <c r="J706" s="342" t="str">
        <f>IF(ISBLANK(INDEX('Policy Characteristics'!D:D,MATCH($C706,'Policy Characteristics'!$C:$C,0))),"",INDEX('Policy Characteristics'!D:D,MATCH($C706,'Policy Characteristics'!$C:$C,0)))</f>
        <v>Electrification + Hydrogen</v>
      </c>
      <c r="K706" s="340" t="str">
        <f>IF(ISBLANK(INDEX('Policy Characteristics'!E:E,MATCH($C706,'Policy Characteristics'!$C:$C,0))),"",INDEX('Policy Characteristics'!E:E,MATCH($C706,'Policy Characteristics'!$C:$C,0)))</f>
        <v>indst fuel type shifting</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1</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of fuel shifted</v>
      </c>
      <c r="P706" s="340"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6" s="340" t="str">
        <f>IF(ISBLANK(INDEX('Policy Characteristics'!K:K,MATCH($C706,'Policy Characteristics'!$C:$C,0))),"",INDEX('Policy Characteristics'!K:K,MATCH($C706,'Policy Characteristics'!$C:$C,0)))</f>
        <v>industry-ag-main.html#fuel-switching</v>
      </c>
      <c r="R706" s="340" t="str">
        <f>IF(ISBLANK(INDEX('Policy Characteristics'!L:L,MATCH($C706,'Policy Characteristics'!$C:$C,0))),"",INDEX('Policy Characteristics'!L:L,MATCH($C706,'Policy Characteristics'!$C:$C,0)))</f>
        <v>industry-elec-and-hydrogen.html</v>
      </c>
    </row>
    <row r="707" spans="1:18"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Electrification + Hydrogen</v>
      </c>
      <c r="C707" s="344" t="str">
        <f t="shared" si="35"/>
        <v>Fraction of Industrial Fuel Use Shifted to Other Fuels</v>
      </c>
      <c r="D707" s="9" t="s">
        <v>3213</v>
      </c>
      <c r="E707" s="53" t="s">
        <v>2797</v>
      </c>
      <c r="F707" s="188" t="s">
        <v>3174</v>
      </c>
      <c r="G707" s="53" t="s">
        <v>3225</v>
      </c>
      <c r="H707" s="54">
        <v>1457</v>
      </c>
      <c r="I707" s="53" t="s">
        <v>45</v>
      </c>
      <c r="J707" s="342" t="str">
        <f>IF(ISBLANK(INDEX('Policy Characteristics'!D:D,MATCH($C707,'Policy Characteristics'!$C:$C,0))),"",INDEX('Policy Characteristics'!D:D,MATCH($C707,'Policy Characteristics'!$C:$C,0)))</f>
        <v>Electrification + Hydrogen</v>
      </c>
      <c r="K707" s="340" t="str">
        <f>IF(ISBLANK(INDEX('Policy Characteristics'!E:E,MATCH($C707,'Policy Characteristics'!$C:$C,0))),"",INDEX('Policy Characteristics'!E:E,MATCH($C707,'Policy Characteristics'!$C:$C,0)))</f>
        <v>indst fuel type shifting</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1</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of fuel shifted</v>
      </c>
      <c r="P707" s="340"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7" s="340" t="str">
        <f>IF(ISBLANK(INDEX('Policy Characteristics'!K:K,MATCH($C707,'Policy Characteristics'!$C:$C,0))),"",INDEX('Policy Characteristics'!K:K,MATCH($C707,'Policy Characteristics'!$C:$C,0)))</f>
        <v>industry-ag-main.html#fuel-switching</v>
      </c>
      <c r="R707" s="340" t="str">
        <f>IF(ISBLANK(INDEX('Policy Characteristics'!L:L,MATCH($C707,'Policy Characteristics'!$C:$C,0))),"",INDEX('Policy Characteristics'!L:L,MATCH($C707,'Policy Characteristics'!$C:$C,0)))</f>
        <v>industry-elec-and-hydrogen.html</v>
      </c>
    </row>
    <row r="708" spans="1:18" s="2" customFormat="1"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F-Gas Substitution</v>
      </c>
      <c r="C708" s="343" t="s">
        <v>2877</v>
      </c>
      <c r="D708" s="9"/>
      <c r="E708" s="9"/>
      <c r="F708" s="9"/>
      <c r="G708" s="9"/>
      <c r="H708" s="56">
        <v>58</v>
      </c>
      <c r="I708" s="9" t="s">
        <v>45</v>
      </c>
      <c r="J708" s="342" t="str">
        <f>IF(ISBLANK(INDEX('Policy Characteristics'!D:D,MATCH($C708,'Policy Characteristics'!$C:$C,0))),"",INDEX('Policy Characteristics'!D:D,MATCH($C708,'Policy Characteristics'!$C:$C,0)))</f>
        <v>F-gas Measures</v>
      </c>
      <c r="K708" s="340" t="str">
        <f>IF(ISBLANK(INDEX('Policy Characteristics'!E:E,MATCH($C708,'Policy Characteristics'!$C:$C,0))),"",INDEX('Policy Characteristics'!E:E,MATCH($C708,'Policy Characteristics'!$C:$C,0)))</f>
        <v>indst f gas substitution</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1</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of potential achieved</v>
      </c>
      <c r="P708" s="340" t="str">
        <f>IF(ISBLANK(INDEX('Policy Characteristics'!J:J,MATCH($C708,'Policy Characteristics'!$C:$C,0))),"",INDEX('Policy Characteristics'!J:J,MATCH($C708,'Policy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708" s="340" t="str">
        <f>IF(ISBLANK(INDEX('Policy Characteristics'!K:K,MATCH($C708,'Policy Characteristics'!$C:$C,0))),"",INDEX('Policy Characteristics'!K:K,MATCH($C708,'Policy Characteristics'!$C:$C,0)))</f>
        <v>industry-ag-main.html#avoid-f-gases</v>
      </c>
      <c r="R708" s="340" t="str">
        <f>IF(ISBLANK(INDEX('Policy Characteristics'!L:L,MATCH($C708,'Policy Characteristics'!$C:$C,0))),"",INDEX('Policy Characteristics'!L:L,MATCH($C708,'Policy Characteristics'!$C:$C,0)))</f>
        <v>avoid-f-gases.html</v>
      </c>
    </row>
    <row r="709" spans="1:18" s="2" customFormat="1"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F-Gas Destruction</v>
      </c>
      <c r="C709" s="343" t="s">
        <v>2878</v>
      </c>
      <c r="D709" s="9"/>
      <c r="E709" s="9"/>
      <c r="F709" s="9"/>
      <c r="G709" s="9"/>
      <c r="H709" s="56">
        <v>510</v>
      </c>
      <c r="I709" s="9" t="s">
        <v>45</v>
      </c>
      <c r="J709" s="342" t="str">
        <f>IF(ISBLANK(INDEX('Policy Characteristics'!D:D,MATCH($C709,'Policy Characteristics'!$C:$C,0))),"",INDEX('Policy Characteristics'!D:D,MATCH($C709,'Policy Characteristics'!$C:$C,0)))</f>
        <v>F-gas Measures</v>
      </c>
      <c r="K709" s="340" t="str">
        <f>IF(ISBLANK(INDEX('Policy Characteristics'!E:E,MATCH($C709,'Policy Characteristics'!$C:$C,0))),"",INDEX('Policy Characteristics'!E:E,MATCH($C709,'Policy Characteristics'!$C:$C,0)))</f>
        <v>indst f gas destruction</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1</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of potential achieved</v>
      </c>
      <c r="P709" s="340" t="str">
        <f>IF(ISBLANK(INDEX('Policy Characteristics'!J:J,MATCH($C709,'Policy Characteristics'!$C:$C,0))),"",INDEX('Policy Characteristics'!J:J,MATCH($C709,'Policy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709" s="340" t="str">
        <f>IF(ISBLANK(INDEX('Policy Characteristics'!K:K,MATCH($C709,'Policy Characteristics'!$C:$C,0))),"",INDEX('Policy Characteristics'!K:K,MATCH($C709,'Policy Characteristics'!$C:$C,0)))</f>
        <v>industry-ag-main.html#avoid-f-gases</v>
      </c>
      <c r="R709" s="340" t="str">
        <f>IF(ISBLANK(INDEX('Policy Characteristics'!L:L,MATCH($C709,'Policy Characteristics'!$C:$C,0))),"",INDEX('Policy Characteristics'!L:L,MATCH($C709,'Policy Characteristics'!$C:$C,0)))</f>
        <v>avoid-f-gases.html</v>
      </c>
    </row>
    <row r="710" spans="1:18" s="2" customFormat="1"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F-Gas Recovery</v>
      </c>
      <c r="C710" s="343" t="s">
        <v>2879</v>
      </c>
      <c r="D710" s="9"/>
      <c r="E710" s="9"/>
      <c r="F710" s="9"/>
      <c r="G710" s="9"/>
      <c r="H710" s="56">
        <v>511</v>
      </c>
      <c r="I710" s="9" t="s">
        <v>45</v>
      </c>
      <c r="J710" s="342" t="str">
        <f>IF(ISBLANK(INDEX('Policy Characteristics'!D:D,MATCH($C710,'Policy Characteristics'!$C:$C,0))),"",INDEX('Policy Characteristics'!D:D,MATCH($C710,'Policy Characteristics'!$C:$C,0)))</f>
        <v>F-gas Measures</v>
      </c>
      <c r="K710" s="340" t="str">
        <f>IF(ISBLANK(INDEX('Policy Characteristics'!E:E,MATCH($C710,'Policy Characteristics'!$C:$C,0))),"",INDEX('Policy Characteristics'!E:E,MATCH($C710,'Policy Characteristics'!$C:$C,0)))</f>
        <v>indst f gas recovery</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1</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of potential achieved</v>
      </c>
      <c r="P710" s="340" t="str">
        <f>IF(ISBLANK(INDEX('Policy Characteristics'!J:J,MATCH($C710,'Policy Characteristics'!$C:$C,0))),"",INDEX('Policy Characteristics'!J:J,MATCH($C710,'Policy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710" s="340" t="str">
        <f>IF(ISBLANK(INDEX('Policy Characteristics'!K:K,MATCH($C710,'Policy Characteristics'!$C:$C,0))),"",INDEX('Policy Characteristics'!K:K,MATCH($C710,'Policy Characteristics'!$C:$C,0)))</f>
        <v>industry-ag-main.html#avoid-f-gases</v>
      </c>
      <c r="R710" s="340" t="str">
        <f>IF(ISBLANK(INDEX('Policy Characteristics'!L:L,MATCH($C710,'Policy Characteristics'!$C:$C,0))),"",INDEX('Policy Characteristics'!L:L,MATCH($C710,'Policy Characteristics'!$C:$C,0)))</f>
        <v>avoid-f-gases.html</v>
      </c>
    </row>
    <row r="711" spans="1:18" s="2" customFormat="1"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F-Gas Eqpt. Maintenance &amp; Retrofits</v>
      </c>
      <c r="C711" s="343" t="s">
        <v>2880</v>
      </c>
      <c r="D711" s="9"/>
      <c r="E711" s="9"/>
      <c r="F711" s="9"/>
      <c r="G711" s="9"/>
      <c r="H711" s="56">
        <v>512</v>
      </c>
      <c r="I711" s="9" t="s">
        <v>45</v>
      </c>
      <c r="J711" s="342" t="str">
        <f>IF(ISBLANK(INDEX('Policy Characteristics'!D:D,MATCH($C711,'Policy Characteristics'!$C:$C,0))),"",INDEX('Policy Characteristics'!D:D,MATCH($C711,'Policy Characteristics'!$C:$C,0)))</f>
        <v>F-gas Measures</v>
      </c>
      <c r="K711" s="340" t="str">
        <f>IF(ISBLANK(INDEX('Policy Characteristics'!E:E,MATCH($C711,'Policy Characteristics'!$C:$C,0))),"",INDEX('Policy Characteristics'!E:E,MATCH($C711,'Policy Characteristics'!$C:$C,0)))</f>
        <v>indst f gas inspct maint retrofit</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1</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of potential achieved</v>
      </c>
      <c r="P711" s="340" t="str">
        <f>IF(ISBLANK(INDEX('Policy Characteristics'!J:J,MATCH($C711,'Policy Characteristics'!$C:$C,0))),"",INDEX('Policy Characteristics'!J:J,MATCH($C711,'Policy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711" s="340" t="str">
        <f>IF(ISBLANK(INDEX('Policy Characteristics'!K:K,MATCH($C711,'Policy Characteristics'!$C:$C,0))),"",INDEX('Policy Characteristics'!K:K,MATCH($C711,'Policy Characteristics'!$C:$C,0)))</f>
        <v>industry-ag-main.html#avoid-f-gases</v>
      </c>
      <c r="R711" s="340" t="str">
        <f>IF(ISBLANK(INDEX('Policy Characteristics'!L:L,MATCH($C711,'Policy Characteristics'!$C:$C,0))),"",INDEX('Policy Characteristics'!L:L,MATCH($C711,'Policy Characteristics'!$C:$C,0)))</f>
        <v>avoid-f-gases.html</v>
      </c>
    </row>
    <row r="712" spans="1:18" s="5" customFormat="1"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Improved System Design</v>
      </c>
      <c r="C712" s="345" t="s">
        <v>300</v>
      </c>
      <c r="D712" s="53"/>
      <c r="E712" s="53"/>
      <c r="F712" s="53"/>
      <c r="G712" s="53"/>
      <c r="H712" s="54">
        <v>54</v>
      </c>
      <c r="I712" s="53" t="s">
        <v>45</v>
      </c>
      <c r="J712" s="342" t="str">
        <f>IF(ISBLANK(INDEX('Policy Characteristics'!D:D,MATCH($C712,'Policy Characteristics'!$C:$C,0))),"",INDEX('Policy Characteristics'!D:D,MATCH($C712,'Policy Characteristics'!$C:$C,0)))</f>
        <v>Improved System Design</v>
      </c>
      <c r="K712" s="340" t="str">
        <f>IF(ISBLANK(INDEX('Policy Characteristics'!E:E,MATCH($C712,'Policy Characteristics'!$C:$C,0))),"",INDEX('Policy Characteristics'!E:E,MATCH($C712,'Policy Characteristics'!$C:$C,0)))</f>
        <v>indst system integration</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1</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of potential achieved</v>
      </c>
      <c r="P712" s="340" t="str">
        <f>IF(ISBLANK(INDEX('Policy Characteristics'!J:J,MATCH($C712,'Policy Characteristics'!$C:$C,0))),"",INDEX('Policy Characteristics'!J:J,MATCH($C712,'Policy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712" s="340" t="str">
        <f>IF(ISBLANK(INDEX('Policy Characteristics'!K:K,MATCH($C712,'Policy Characteristics'!$C:$C,0))),"",INDEX('Policy Characteristics'!K:K,MATCH($C712,'Policy Characteristics'!$C:$C,0)))</f>
        <v>industry-ag-main.html#system-integ</v>
      </c>
      <c r="R712" s="340" t="str">
        <f>IF(ISBLANK(INDEX('Policy Characteristics'!L:L,MATCH($C712,'Policy Characteristics'!$C:$C,0))),"",INDEX('Policy Characteristics'!L:L,MATCH($C712,'Policy Characteristics'!$C:$C,0)))</f>
        <v>improved-system-design.html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5" t="s">
        <v>299</v>
      </c>
      <c r="D713" s="53" t="s">
        <v>3189</v>
      </c>
      <c r="E713" s="53" t="s">
        <v>2444</v>
      </c>
      <c r="F713" s="188" t="s">
        <v>3214</v>
      </c>
      <c r="G713" s="53" t="s">
        <v>2450</v>
      </c>
      <c r="H713" s="54">
        <v>958</v>
      </c>
      <c r="I713" s="53" t="s">
        <v>45</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ref="C714:C777" si="36">C$713</f>
        <v>Percentage Improvement in Eqpt Efficiency Standards above BAU</v>
      </c>
      <c r="D714" s="53" t="s">
        <v>3189</v>
      </c>
      <c r="E714" s="53" t="s">
        <v>2445</v>
      </c>
      <c r="F714" s="188" t="s">
        <v>3214</v>
      </c>
      <c r="G714" s="53" t="s">
        <v>2453</v>
      </c>
      <c r="H714" s="54">
        <v>959</v>
      </c>
      <c r="I714" s="53" t="s">
        <v>46</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6"/>
        <v>Percentage Improvement in Eqpt Efficiency Standards above BAU</v>
      </c>
      <c r="D715" s="53" t="s">
        <v>3189</v>
      </c>
      <c r="E715" s="53" t="s">
        <v>2446</v>
      </c>
      <c r="F715" s="188" t="s">
        <v>3214</v>
      </c>
      <c r="G715" s="53" t="s">
        <v>2454</v>
      </c>
      <c r="H715" s="54">
        <v>960</v>
      </c>
      <c r="I715" s="53" t="s">
        <v>45</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6"/>
        <v>Percentage Improvement in Eqpt Efficiency Standards above BAU</v>
      </c>
      <c r="D716" s="53" t="s">
        <v>3189</v>
      </c>
      <c r="E716" s="53" t="s">
        <v>2447</v>
      </c>
      <c r="F716" s="188" t="s">
        <v>3214</v>
      </c>
      <c r="G716" s="53" t="s">
        <v>2451</v>
      </c>
      <c r="H716" s="54">
        <v>961</v>
      </c>
      <c r="I716" s="53" t="s">
        <v>46</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6"/>
        <v>Percentage Improvement in Eqpt Efficiency Standards above BAU</v>
      </c>
      <c r="D717" s="53" t="s">
        <v>3189</v>
      </c>
      <c r="E717" s="53" t="s">
        <v>2448</v>
      </c>
      <c r="F717" s="188" t="s">
        <v>3214</v>
      </c>
      <c r="G717" s="53" t="s">
        <v>2452</v>
      </c>
      <c r="H717" s="54">
        <v>962</v>
      </c>
      <c r="I717" s="53" t="s">
        <v>45</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6"/>
        <v>Percentage Improvement in Eqpt Efficiency Standards above BAU</v>
      </c>
      <c r="D718" s="53" t="s">
        <v>3189</v>
      </c>
      <c r="E718" s="53" t="s">
        <v>2449</v>
      </c>
      <c r="F718" s="188" t="s">
        <v>3214</v>
      </c>
      <c r="G718" s="53" t="s">
        <v>2455</v>
      </c>
      <c r="H718" s="54">
        <v>963</v>
      </c>
      <c r="I718" s="53" t="s">
        <v>46</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6"/>
        <v>Percentage Improvement in Eqpt Efficiency Standards above BAU</v>
      </c>
      <c r="D719" s="53" t="s">
        <v>3189</v>
      </c>
      <c r="E719" s="53" t="s">
        <v>2798</v>
      </c>
      <c r="F719" s="188" t="s">
        <v>3214</v>
      </c>
      <c r="G719" s="53" t="s">
        <v>2801</v>
      </c>
      <c r="H719" s="54">
        <v>964</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6"/>
        <v>Percentage Improvement in Eqpt Efficiency Standards above BAU</v>
      </c>
      <c r="D720" s="53" t="s">
        <v>3189</v>
      </c>
      <c r="E720" s="53" t="s">
        <v>2799</v>
      </c>
      <c r="F720" s="188" t="s">
        <v>3214</v>
      </c>
      <c r="G720" s="53" t="s">
        <v>2803</v>
      </c>
      <c r="H720" s="54">
        <v>965</v>
      </c>
      <c r="I720" s="53" t="s">
        <v>45</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6"/>
        <v>Percentage Improvement in Eqpt Efficiency Standards above BAU</v>
      </c>
      <c r="D721" s="53" t="s">
        <v>3189</v>
      </c>
      <c r="E721" s="53" t="s">
        <v>2800</v>
      </c>
      <c r="F721" s="188" t="s">
        <v>3214</v>
      </c>
      <c r="G721" s="53" t="s">
        <v>2804</v>
      </c>
      <c r="H721" s="54">
        <v>966</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6"/>
        <v>Percentage Improvement in Eqpt Efficiency Standards above BAU</v>
      </c>
      <c r="D722" s="53" t="s">
        <v>3189</v>
      </c>
      <c r="E722" s="53" t="s">
        <v>2797</v>
      </c>
      <c r="F722" s="188" t="s">
        <v>3214</v>
      </c>
      <c r="G722" s="53" t="s">
        <v>2802</v>
      </c>
      <c r="H722" s="54">
        <v>967</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6"/>
        <v>Percentage Improvement in Eqpt Efficiency Standards above BAU</v>
      </c>
      <c r="D723" s="9" t="s">
        <v>3190</v>
      </c>
      <c r="E723" s="53" t="s">
        <v>2444</v>
      </c>
      <c r="F723" s="188" t="s">
        <v>2857</v>
      </c>
      <c r="G723" s="53" t="s">
        <v>2450</v>
      </c>
      <c r="H723" s="54">
        <v>968</v>
      </c>
      <c r="I723" s="53" t="s">
        <v>45</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6"/>
        <v>Percentage Improvement in Eqpt Efficiency Standards above BAU</v>
      </c>
      <c r="D724" s="9" t="s">
        <v>3190</v>
      </c>
      <c r="E724" s="53" t="s">
        <v>2445</v>
      </c>
      <c r="F724" s="188" t="s">
        <v>2857</v>
      </c>
      <c r="G724" s="53" t="s">
        <v>2453</v>
      </c>
      <c r="H724" s="54">
        <v>969</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6"/>
        <v>Percentage Improvement in Eqpt Efficiency Standards above BAU</v>
      </c>
      <c r="D725" s="9" t="s">
        <v>3190</v>
      </c>
      <c r="E725" s="53" t="s">
        <v>2446</v>
      </c>
      <c r="F725" s="188" t="s">
        <v>2857</v>
      </c>
      <c r="G725" s="53" t="s">
        <v>2454</v>
      </c>
      <c r="H725" s="54">
        <v>970</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6"/>
        <v>Percentage Improvement in Eqpt Efficiency Standards above BAU</v>
      </c>
      <c r="D726" s="9" t="s">
        <v>3190</v>
      </c>
      <c r="E726" s="53" t="s">
        <v>2447</v>
      </c>
      <c r="F726" s="188" t="s">
        <v>2857</v>
      </c>
      <c r="G726" s="53" t="s">
        <v>2451</v>
      </c>
      <c r="H726" s="54">
        <v>971</v>
      </c>
      <c r="I726" s="53" t="s">
        <v>46</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6"/>
        <v>Percentage Improvement in Eqpt Efficiency Standards above BAU</v>
      </c>
      <c r="D727" s="9" t="s">
        <v>3190</v>
      </c>
      <c r="E727" s="53" t="s">
        <v>2448</v>
      </c>
      <c r="F727" s="188" t="s">
        <v>2857</v>
      </c>
      <c r="G727" s="53" t="s">
        <v>2452</v>
      </c>
      <c r="H727" s="54">
        <v>972</v>
      </c>
      <c r="I727" s="53" t="s">
        <v>45</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6"/>
        <v>Percentage Improvement in Eqpt Efficiency Standards above BAU</v>
      </c>
      <c r="D728" s="9" t="s">
        <v>3190</v>
      </c>
      <c r="E728" s="53" t="s">
        <v>2449</v>
      </c>
      <c r="F728" s="188" t="s">
        <v>2857</v>
      </c>
      <c r="G728" s="53" t="s">
        <v>2455</v>
      </c>
      <c r="H728" s="54">
        <v>973</v>
      </c>
      <c r="I728" s="53" t="s">
        <v>46</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6"/>
        <v>Percentage Improvement in Eqpt Efficiency Standards above BAU</v>
      </c>
      <c r="D729" s="9" t="s">
        <v>3190</v>
      </c>
      <c r="E729" s="53" t="s">
        <v>2798</v>
      </c>
      <c r="F729" s="188" t="s">
        <v>2857</v>
      </c>
      <c r="G729" s="53" t="s">
        <v>2801</v>
      </c>
      <c r="H729" s="54">
        <v>974</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6"/>
        <v>Percentage Improvement in Eqpt Efficiency Standards above BAU</v>
      </c>
      <c r="D730" s="9" t="s">
        <v>3190</v>
      </c>
      <c r="E730" s="53" t="s">
        <v>2799</v>
      </c>
      <c r="F730" s="188" t="s">
        <v>2857</v>
      </c>
      <c r="G730" s="53" t="s">
        <v>2803</v>
      </c>
      <c r="H730" s="54">
        <v>975</v>
      </c>
      <c r="I730" s="53" t="s">
        <v>45</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6"/>
        <v>Percentage Improvement in Eqpt Efficiency Standards above BAU</v>
      </c>
      <c r="D731" s="9" t="s">
        <v>3190</v>
      </c>
      <c r="E731" s="53" t="s">
        <v>2800</v>
      </c>
      <c r="F731" s="188" t="s">
        <v>2857</v>
      </c>
      <c r="G731" s="53" t="s">
        <v>2804</v>
      </c>
      <c r="H731" s="54">
        <v>976</v>
      </c>
      <c r="I731" s="53" t="s">
        <v>46</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6"/>
        <v>Percentage Improvement in Eqpt Efficiency Standards above BAU</v>
      </c>
      <c r="D732" s="9" t="s">
        <v>3190</v>
      </c>
      <c r="E732" s="53" t="s">
        <v>2797</v>
      </c>
      <c r="F732" s="188" t="s">
        <v>2857</v>
      </c>
      <c r="G732" s="53" t="s">
        <v>2802</v>
      </c>
      <c r="H732" s="54">
        <v>977</v>
      </c>
      <c r="I732" s="53" t="s">
        <v>46</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6"/>
        <v>Percentage Improvement in Eqpt Efficiency Standards above BAU</v>
      </c>
      <c r="D733" s="9" t="s">
        <v>3191</v>
      </c>
      <c r="E733" s="53" t="s">
        <v>2444</v>
      </c>
      <c r="F733" s="188" t="s">
        <v>3155</v>
      </c>
      <c r="G733" s="53" t="s">
        <v>2450</v>
      </c>
      <c r="H733" s="54">
        <v>978</v>
      </c>
      <c r="I733" s="53" t="s">
        <v>45</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6"/>
        <v>Percentage Improvement in Eqpt Efficiency Standards above BAU</v>
      </c>
      <c r="D734" s="9" t="s">
        <v>3191</v>
      </c>
      <c r="E734" s="53" t="s">
        <v>2445</v>
      </c>
      <c r="F734" s="188" t="s">
        <v>3155</v>
      </c>
      <c r="G734" s="53" t="s">
        <v>2453</v>
      </c>
      <c r="H734" s="54">
        <v>979</v>
      </c>
      <c r="I734" s="53" t="s">
        <v>46</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6"/>
        <v>Percentage Improvement in Eqpt Efficiency Standards above BAU</v>
      </c>
      <c r="D735" s="9" t="s">
        <v>3191</v>
      </c>
      <c r="E735" s="53" t="s">
        <v>2446</v>
      </c>
      <c r="F735" s="188" t="s">
        <v>3155</v>
      </c>
      <c r="G735" s="53" t="s">
        <v>2454</v>
      </c>
      <c r="H735" s="54">
        <v>980</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6"/>
        <v>Percentage Improvement in Eqpt Efficiency Standards above BAU</v>
      </c>
      <c r="D736" s="9" t="s">
        <v>3191</v>
      </c>
      <c r="E736" s="53" t="s">
        <v>2447</v>
      </c>
      <c r="F736" s="188" t="s">
        <v>3155</v>
      </c>
      <c r="G736" s="53" t="s">
        <v>2451</v>
      </c>
      <c r="H736" s="54">
        <v>981</v>
      </c>
      <c r="I736" s="53" t="s">
        <v>46</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6"/>
        <v>Percentage Improvement in Eqpt Efficiency Standards above BAU</v>
      </c>
      <c r="D737" s="9" t="s">
        <v>3191</v>
      </c>
      <c r="E737" s="53" t="s">
        <v>2448</v>
      </c>
      <c r="F737" s="188" t="s">
        <v>3155</v>
      </c>
      <c r="G737" s="53" t="s">
        <v>2452</v>
      </c>
      <c r="H737" s="54">
        <v>982</v>
      </c>
      <c r="I737" s="53" t="s">
        <v>45</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6"/>
        <v>Percentage Improvement in Eqpt Efficiency Standards above BAU</v>
      </c>
      <c r="D738" s="9" t="s">
        <v>3191</v>
      </c>
      <c r="E738" s="53" t="s">
        <v>2449</v>
      </c>
      <c r="F738" s="188" t="s">
        <v>3155</v>
      </c>
      <c r="G738" s="53" t="s">
        <v>2455</v>
      </c>
      <c r="H738" s="54">
        <v>983</v>
      </c>
      <c r="I738" s="53" t="s">
        <v>46</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6"/>
        <v>Percentage Improvement in Eqpt Efficiency Standards above BAU</v>
      </c>
      <c r="D739" s="9" t="s">
        <v>3191</v>
      </c>
      <c r="E739" s="53" t="s">
        <v>2798</v>
      </c>
      <c r="F739" s="188" t="s">
        <v>3155</v>
      </c>
      <c r="G739" s="53" t="s">
        <v>2801</v>
      </c>
      <c r="H739" s="54">
        <v>984</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6"/>
        <v>Percentage Improvement in Eqpt Efficiency Standards above BAU</v>
      </c>
      <c r="D740" s="9" t="s">
        <v>3191</v>
      </c>
      <c r="E740" s="53" t="s">
        <v>2799</v>
      </c>
      <c r="F740" s="188" t="s">
        <v>3155</v>
      </c>
      <c r="G740" s="53" t="s">
        <v>2803</v>
      </c>
      <c r="H740" s="54">
        <v>985</v>
      </c>
      <c r="I740" s="53" t="s">
        <v>45</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6"/>
        <v>Percentage Improvement in Eqpt Efficiency Standards above BAU</v>
      </c>
      <c r="D741" s="9" t="s">
        <v>3191</v>
      </c>
      <c r="E741" s="53" t="s">
        <v>2800</v>
      </c>
      <c r="F741" s="188" t="s">
        <v>3155</v>
      </c>
      <c r="G741" s="53" t="s">
        <v>2804</v>
      </c>
      <c r="H741" s="54">
        <v>986</v>
      </c>
      <c r="I741" s="53" t="s">
        <v>46</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6"/>
        <v>Percentage Improvement in Eqpt Efficiency Standards above BAU</v>
      </c>
      <c r="D742" s="9" t="s">
        <v>3191</v>
      </c>
      <c r="E742" s="53" t="s">
        <v>2797</v>
      </c>
      <c r="F742" s="188" t="s">
        <v>3155</v>
      </c>
      <c r="G742" s="53" t="s">
        <v>2802</v>
      </c>
      <c r="H742" s="54">
        <v>987</v>
      </c>
      <c r="I742" s="53" t="s">
        <v>46</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6"/>
        <v>Percentage Improvement in Eqpt Efficiency Standards above BAU</v>
      </c>
      <c r="D743" s="9" t="s">
        <v>3192</v>
      </c>
      <c r="E743" s="53" t="s">
        <v>2444</v>
      </c>
      <c r="F743" s="188" t="s">
        <v>3156</v>
      </c>
      <c r="G743" s="53" t="s">
        <v>2450</v>
      </c>
      <c r="H743" s="54">
        <v>988</v>
      </c>
      <c r="I743" s="53" t="s">
        <v>45</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ht="30"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6"/>
        <v>Percentage Improvement in Eqpt Efficiency Standards above BAU</v>
      </c>
      <c r="D744" s="9" t="s">
        <v>3192</v>
      </c>
      <c r="E744" s="53" t="s">
        <v>2445</v>
      </c>
      <c r="F744" s="188" t="s">
        <v>3156</v>
      </c>
      <c r="G744" s="53" t="s">
        <v>2453</v>
      </c>
      <c r="H744" s="54">
        <v>989</v>
      </c>
      <c r="I744" s="53" t="s">
        <v>46</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ht="30"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6"/>
        <v>Percentage Improvement in Eqpt Efficiency Standards above BAU</v>
      </c>
      <c r="D745" s="9" t="s">
        <v>3192</v>
      </c>
      <c r="E745" s="53" t="s">
        <v>2446</v>
      </c>
      <c r="F745" s="188" t="s">
        <v>3156</v>
      </c>
      <c r="G745" s="53" t="s">
        <v>2454</v>
      </c>
      <c r="H745" s="54">
        <v>990</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ht="30"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6"/>
        <v>Percentage Improvement in Eqpt Efficiency Standards above BAU</v>
      </c>
      <c r="D746" s="9" t="s">
        <v>3192</v>
      </c>
      <c r="E746" s="53" t="s">
        <v>2447</v>
      </c>
      <c r="F746" s="188" t="s">
        <v>3156</v>
      </c>
      <c r="G746" s="53" t="s">
        <v>2451</v>
      </c>
      <c r="H746" s="54">
        <v>991</v>
      </c>
      <c r="I746" s="53" t="s">
        <v>46</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ht="30"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6"/>
        <v>Percentage Improvement in Eqpt Efficiency Standards above BAU</v>
      </c>
      <c r="D747" s="9" t="s">
        <v>3192</v>
      </c>
      <c r="E747" s="53" t="s">
        <v>2448</v>
      </c>
      <c r="F747" s="188" t="s">
        <v>3156</v>
      </c>
      <c r="G747" s="53" t="s">
        <v>2452</v>
      </c>
      <c r="H747" s="54">
        <v>992</v>
      </c>
      <c r="I747" s="53" t="s">
        <v>45</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ht="30"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6"/>
        <v>Percentage Improvement in Eqpt Efficiency Standards above BAU</v>
      </c>
      <c r="D748" s="9" t="s">
        <v>3192</v>
      </c>
      <c r="E748" s="53" t="s">
        <v>2449</v>
      </c>
      <c r="F748" s="188" t="s">
        <v>3156</v>
      </c>
      <c r="G748" s="53" t="s">
        <v>2455</v>
      </c>
      <c r="H748" s="54">
        <v>993</v>
      </c>
      <c r="I748" s="53" t="s">
        <v>46</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ht="30"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si="36"/>
        <v>Percentage Improvement in Eqpt Efficiency Standards above BAU</v>
      </c>
      <c r="D749" s="9" t="s">
        <v>3192</v>
      </c>
      <c r="E749" s="53" t="s">
        <v>2798</v>
      </c>
      <c r="F749" s="188" t="s">
        <v>3156</v>
      </c>
      <c r="G749" s="53" t="s">
        <v>2801</v>
      </c>
      <c r="H749" s="54">
        <v>994</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ht="30"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6"/>
        <v>Percentage Improvement in Eqpt Efficiency Standards above BAU</v>
      </c>
      <c r="D750" s="9" t="s">
        <v>3192</v>
      </c>
      <c r="E750" s="53" t="s">
        <v>2799</v>
      </c>
      <c r="F750" s="188" t="s">
        <v>3156</v>
      </c>
      <c r="G750" s="53" t="s">
        <v>2803</v>
      </c>
      <c r="H750" s="54">
        <v>995</v>
      </c>
      <c r="I750" s="53" t="s">
        <v>45</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6"/>
        <v>Percentage Improvement in Eqpt Efficiency Standards above BAU</v>
      </c>
      <c r="D751" s="9" t="s">
        <v>3192</v>
      </c>
      <c r="E751" s="53" t="s">
        <v>2800</v>
      </c>
      <c r="F751" s="188" t="s">
        <v>3156</v>
      </c>
      <c r="G751" s="53" t="s">
        <v>2804</v>
      </c>
      <c r="H751" s="54">
        <v>996</v>
      </c>
      <c r="I751" s="53" t="s">
        <v>46</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6"/>
        <v>Percentage Improvement in Eqpt Efficiency Standards above BAU</v>
      </c>
      <c r="D752" s="9" t="s">
        <v>3192</v>
      </c>
      <c r="E752" s="53" t="s">
        <v>2797</v>
      </c>
      <c r="F752" s="188" t="s">
        <v>3156</v>
      </c>
      <c r="G752" s="53" t="s">
        <v>2802</v>
      </c>
      <c r="H752" s="54">
        <v>997</v>
      </c>
      <c r="I752" s="53" t="s">
        <v>46</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ht="30"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6"/>
        <v>Percentage Improvement in Eqpt Efficiency Standards above BAU</v>
      </c>
      <c r="D753" s="9" t="s">
        <v>3193</v>
      </c>
      <c r="E753" s="53" t="s">
        <v>2444</v>
      </c>
      <c r="F753" s="188" t="s">
        <v>3157</v>
      </c>
      <c r="G753" s="53" t="s">
        <v>2450</v>
      </c>
      <c r="H753" s="54">
        <v>998</v>
      </c>
      <c r="I753" s="53" t="s">
        <v>45</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6"/>
        <v>Percentage Improvement in Eqpt Efficiency Standards above BAU</v>
      </c>
      <c r="D754" s="9" t="s">
        <v>3193</v>
      </c>
      <c r="E754" s="53" t="s">
        <v>2445</v>
      </c>
      <c r="F754" s="188" t="s">
        <v>3157</v>
      </c>
      <c r="G754" s="53" t="s">
        <v>2453</v>
      </c>
      <c r="H754" s="54">
        <v>999</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6"/>
        <v>Percentage Improvement in Eqpt Efficiency Standards above BAU</v>
      </c>
      <c r="D755" s="9" t="s">
        <v>3193</v>
      </c>
      <c r="E755" s="53" t="s">
        <v>2446</v>
      </c>
      <c r="F755" s="188" t="s">
        <v>3157</v>
      </c>
      <c r="G755" s="53" t="s">
        <v>2454</v>
      </c>
      <c r="H755" s="54">
        <v>1000</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6"/>
        <v>Percentage Improvement in Eqpt Efficiency Standards above BAU</v>
      </c>
      <c r="D756" s="9" t="s">
        <v>3193</v>
      </c>
      <c r="E756" s="53" t="s">
        <v>2447</v>
      </c>
      <c r="F756" s="188" t="s">
        <v>3157</v>
      </c>
      <c r="G756" s="53" t="s">
        <v>2451</v>
      </c>
      <c r="H756" s="54">
        <v>1001</v>
      </c>
      <c r="I756" s="53" t="s">
        <v>46</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6"/>
        <v>Percentage Improvement in Eqpt Efficiency Standards above BAU</v>
      </c>
      <c r="D757" s="9" t="s">
        <v>3193</v>
      </c>
      <c r="E757" s="53" t="s">
        <v>2448</v>
      </c>
      <c r="F757" s="188" t="s">
        <v>3157</v>
      </c>
      <c r="G757" s="53" t="s">
        <v>2452</v>
      </c>
      <c r="H757" s="54">
        <v>1002</v>
      </c>
      <c r="I757" s="53" t="s">
        <v>45</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6"/>
        <v>Percentage Improvement in Eqpt Efficiency Standards above BAU</v>
      </c>
      <c r="D758" s="9" t="s">
        <v>3193</v>
      </c>
      <c r="E758" s="53" t="s">
        <v>2449</v>
      </c>
      <c r="F758" s="188" t="s">
        <v>3157</v>
      </c>
      <c r="G758" s="53" t="s">
        <v>2455</v>
      </c>
      <c r="H758" s="54">
        <v>1003</v>
      </c>
      <c r="I758" s="53" t="s">
        <v>46</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6"/>
        <v>Percentage Improvement in Eqpt Efficiency Standards above BAU</v>
      </c>
      <c r="D759" s="9" t="s">
        <v>3193</v>
      </c>
      <c r="E759" s="53" t="s">
        <v>2798</v>
      </c>
      <c r="F759" s="188" t="s">
        <v>3157</v>
      </c>
      <c r="G759" s="53" t="s">
        <v>2801</v>
      </c>
      <c r="H759" s="54">
        <v>1004</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6"/>
        <v>Percentage Improvement in Eqpt Efficiency Standards above BAU</v>
      </c>
      <c r="D760" s="9" t="s">
        <v>3193</v>
      </c>
      <c r="E760" s="53" t="s">
        <v>2799</v>
      </c>
      <c r="F760" s="188" t="s">
        <v>3157</v>
      </c>
      <c r="G760" s="53" t="s">
        <v>2803</v>
      </c>
      <c r="H760" s="54">
        <v>1005</v>
      </c>
      <c r="I760" s="53" t="s">
        <v>45</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6"/>
        <v>Percentage Improvement in Eqpt Efficiency Standards above BAU</v>
      </c>
      <c r="D761" s="9" t="s">
        <v>3193</v>
      </c>
      <c r="E761" s="53" t="s">
        <v>2800</v>
      </c>
      <c r="F761" s="188" t="s">
        <v>3157</v>
      </c>
      <c r="G761" s="53" t="s">
        <v>2804</v>
      </c>
      <c r="H761" s="54">
        <v>1006</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6"/>
        <v>Percentage Improvement in Eqpt Efficiency Standards above BAU</v>
      </c>
      <c r="D762" s="9" t="s">
        <v>3193</v>
      </c>
      <c r="E762" s="53" t="s">
        <v>2797</v>
      </c>
      <c r="F762" s="188" t="s">
        <v>3157</v>
      </c>
      <c r="G762" s="53" t="s">
        <v>2802</v>
      </c>
      <c r="H762" s="54">
        <v>1007</v>
      </c>
      <c r="I762" s="53" t="s">
        <v>46</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6"/>
        <v>Percentage Improvement in Eqpt Efficiency Standards above BAU</v>
      </c>
      <c r="D763" s="9" t="s">
        <v>3194</v>
      </c>
      <c r="E763" s="53" t="s">
        <v>2444</v>
      </c>
      <c r="F763" s="188" t="s">
        <v>3158</v>
      </c>
      <c r="G763" s="53" t="s">
        <v>2450</v>
      </c>
      <c r="H763" s="54">
        <v>1008</v>
      </c>
      <c r="I763" s="53" t="s">
        <v>45</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6"/>
        <v>Percentage Improvement in Eqpt Efficiency Standards above BAU</v>
      </c>
      <c r="D764" s="9" t="s">
        <v>3194</v>
      </c>
      <c r="E764" s="53" t="s">
        <v>2445</v>
      </c>
      <c r="F764" s="188" t="s">
        <v>3158</v>
      </c>
      <c r="G764" s="53" t="s">
        <v>2453</v>
      </c>
      <c r="H764" s="54">
        <v>1009</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6"/>
        <v>Percentage Improvement in Eqpt Efficiency Standards above BAU</v>
      </c>
      <c r="D765" s="9" t="s">
        <v>3194</v>
      </c>
      <c r="E765" s="53" t="s">
        <v>2446</v>
      </c>
      <c r="F765" s="188" t="s">
        <v>3158</v>
      </c>
      <c r="G765" s="53" t="s">
        <v>2454</v>
      </c>
      <c r="H765" s="54">
        <v>1010</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6"/>
        <v>Percentage Improvement in Eqpt Efficiency Standards above BAU</v>
      </c>
      <c r="D766" s="9" t="s">
        <v>3194</v>
      </c>
      <c r="E766" s="53" t="s">
        <v>2447</v>
      </c>
      <c r="F766" s="188" t="s">
        <v>3158</v>
      </c>
      <c r="G766" s="53" t="s">
        <v>2451</v>
      </c>
      <c r="H766" s="54">
        <v>1011</v>
      </c>
      <c r="I766" s="53" t="s">
        <v>46</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6"/>
        <v>Percentage Improvement in Eqpt Efficiency Standards above BAU</v>
      </c>
      <c r="D767" s="9" t="s">
        <v>3194</v>
      </c>
      <c r="E767" s="53" t="s">
        <v>2448</v>
      </c>
      <c r="F767" s="188" t="s">
        <v>3158</v>
      </c>
      <c r="G767" s="53" t="s">
        <v>2452</v>
      </c>
      <c r="H767" s="54">
        <v>1012</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6"/>
        <v>Percentage Improvement in Eqpt Efficiency Standards above BAU</v>
      </c>
      <c r="D768" s="9" t="s">
        <v>3194</v>
      </c>
      <c r="E768" s="53" t="s">
        <v>2449</v>
      </c>
      <c r="F768" s="188" t="s">
        <v>3158</v>
      </c>
      <c r="G768" s="53" t="s">
        <v>2455</v>
      </c>
      <c r="H768" s="54">
        <v>1013</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6"/>
        <v>Percentage Improvement in Eqpt Efficiency Standards above BAU</v>
      </c>
      <c r="D769" s="9" t="s">
        <v>3194</v>
      </c>
      <c r="E769" s="53" t="s">
        <v>2798</v>
      </c>
      <c r="F769" s="188" t="s">
        <v>3158</v>
      </c>
      <c r="G769" s="53" t="s">
        <v>2801</v>
      </c>
      <c r="H769" s="54">
        <v>1014</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6"/>
        <v>Percentage Improvement in Eqpt Efficiency Standards above BAU</v>
      </c>
      <c r="D770" s="9" t="s">
        <v>3194</v>
      </c>
      <c r="E770" s="53" t="s">
        <v>2799</v>
      </c>
      <c r="F770" s="188" t="s">
        <v>3158</v>
      </c>
      <c r="G770" s="53" t="s">
        <v>2803</v>
      </c>
      <c r="H770" s="54">
        <v>1015</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6"/>
        <v>Percentage Improvement in Eqpt Efficiency Standards above BAU</v>
      </c>
      <c r="D771" s="9" t="s">
        <v>3194</v>
      </c>
      <c r="E771" s="53" t="s">
        <v>2800</v>
      </c>
      <c r="F771" s="188" t="s">
        <v>3158</v>
      </c>
      <c r="G771" s="53" t="s">
        <v>2804</v>
      </c>
      <c r="H771" s="54">
        <v>1016</v>
      </c>
      <c r="I771" s="53" t="s">
        <v>45</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6"/>
        <v>Percentage Improvement in Eqpt Efficiency Standards above BAU</v>
      </c>
      <c r="D772" s="9" t="s">
        <v>3194</v>
      </c>
      <c r="E772" s="53" t="s">
        <v>2797</v>
      </c>
      <c r="F772" s="188" t="s">
        <v>3158</v>
      </c>
      <c r="G772" s="53" t="s">
        <v>2802</v>
      </c>
      <c r="H772" s="54">
        <v>1017</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6"/>
        <v>Percentage Improvement in Eqpt Efficiency Standards above BAU</v>
      </c>
      <c r="D773" s="9" t="s">
        <v>3195</v>
      </c>
      <c r="E773" s="53" t="s">
        <v>2444</v>
      </c>
      <c r="F773" s="188" t="s">
        <v>3159</v>
      </c>
      <c r="G773" s="53" t="s">
        <v>2450</v>
      </c>
      <c r="H773" s="54">
        <v>1018</v>
      </c>
      <c r="I773" s="53" t="s">
        <v>45</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6"/>
        <v>Percentage Improvement in Eqpt Efficiency Standards above BAU</v>
      </c>
      <c r="D774" s="9" t="s">
        <v>3195</v>
      </c>
      <c r="E774" s="53" t="s">
        <v>2445</v>
      </c>
      <c r="F774" s="188" t="s">
        <v>3159</v>
      </c>
      <c r="G774" s="53" t="s">
        <v>2453</v>
      </c>
      <c r="H774" s="54">
        <v>1019</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6"/>
        <v>Percentage Improvement in Eqpt Efficiency Standards above BAU</v>
      </c>
      <c r="D775" s="9" t="s">
        <v>3195</v>
      </c>
      <c r="E775" s="53" t="s">
        <v>2446</v>
      </c>
      <c r="F775" s="188" t="s">
        <v>3159</v>
      </c>
      <c r="G775" s="53" t="s">
        <v>2454</v>
      </c>
      <c r="H775" s="54">
        <v>1020</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6"/>
        <v>Percentage Improvement in Eqpt Efficiency Standards above BAU</v>
      </c>
      <c r="D776" s="9" t="s">
        <v>3195</v>
      </c>
      <c r="E776" s="53" t="s">
        <v>2447</v>
      </c>
      <c r="F776" s="188" t="s">
        <v>3159</v>
      </c>
      <c r="G776" s="53" t="s">
        <v>2451</v>
      </c>
      <c r="H776" s="54">
        <v>1021</v>
      </c>
      <c r="I776" s="53" t="s">
        <v>46</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6"/>
        <v>Percentage Improvement in Eqpt Efficiency Standards above BAU</v>
      </c>
      <c r="D777" s="9" t="s">
        <v>3195</v>
      </c>
      <c r="E777" s="53" t="s">
        <v>2448</v>
      </c>
      <c r="F777" s="188" t="s">
        <v>3159</v>
      </c>
      <c r="G777" s="53" t="s">
        <v>2452</v>
      </c>
      <c r="H777" s="54">
        <v>1022</v>
      </c>
      <c r="I777" s="53" t="s">
        <v>45</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ref="C778:C841" si="37">C$713</f>
        <v>Percentage Improvement in Eqpt Efficiency Standards above BAU</v>
      </c>
      <c r="D778" s="9" t="s">
        <v>3195</v>
      </c>
      <c r="E778" s="53" t="s">
        <v>2449</v>
      </c>
      <c r="F778" s="188" t="s">
        <v>3159</v>
      </c>
      <c r="G778" s="53" t="s">
        <v>2455</v>
      </c>
      <c r="H778" s="54">
        <v>1023</v>
      </c>
      <c r="I778" s="53" t="s">
        <v>46</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7"/>
        <v>Percentage Improvement in Eqpt Efficiency Standards above BAU</v>
      </c>
      <c r="D779" s="9" t="s">
        <v>3195</v>
      </c>
      <c r="E779" s="53" t="s">
        <v>2798</v>
      </c>
      <c r="F779" s="188" t="s">
        <v>3159</v>
      </c>
      <c r="G779" s="53" t="s">
        <v>2801</v>
      </c>
      <c r="H779" s="54">
        <v>1024</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ht="30"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7"/>
        <v>Percentage Improvement in Eqpt Efficiency Standards above BAU</v>
      </c>
      <c r="D780" s="9" t="s">
        <v>3195</v>
      </c>
      <c r="E780" s="53" t="s">
        <v>2799</v>
      </c>
      <c r="F780" s="188" t="s">
        <v>3159</v>
      </c>
      <c r="G780" s="53" t="s">
        <v>2803</v>
      </c>
      <c r="H780" s="54">
        <v>1025</v>
      </c>
      <c r="I780" s="53" t="s">
        <v>45</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7"/>
        <v>Percentage Improvement in Eqpt Efficiency Standards above BAU</v>
      </c>
      <c r="D781" s="9" t="s">
        <v>3195</v>
      </c>
      <c r="E781" s="53" t="s">
        <v>2800</v>
      </c>
      <c r="F781" s="188" t="s">
        <v>3159</v>
      </c>
      <c r="G781" s="53" t="s">
        <v>2804</v>
      </c>
      <c r="H781" s="54">
        <v>1026</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7"/>
        <v>Percentage Improvement in Eqpt Efficiency Standards above BAU</v>
      </c>
      <c r="D782" s="9" t="s">
        <v>3195</v>
      </c>
      <c r="E782" s="53" t="s">
        <v>2797</v>
      </c>
      <c r="F782" s="188" t="s">
        <v>3159</v>
      </c>
      <c r="G782" s="53" t="s">
        <v>2802</v>
      </c>
      <c r="H782" s="54">
        <v>1027</v>
      </c>
      <c r="I782" s="53" t="s">
        <v>46</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ht="30"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7"/>
        <v>Percentage Improvement in Eqpt Efficiency Standards above BAU</v>
      </c>
      <c r="D783" s="9" t="s">
        <v>3196</v>
      </c>
      <c r="E783" s="53" t="s">
        <v>2444</v>
      </c>
      <c r="F783" s="188" t="s">
        <v>3160</v>
      </c>
      <c r="G783" s="53" t="s">
        <v>2450</v>
      </c>
      <c r="H783" s="54">
        <v>1028</v>
      </c>
      <c r="I783" s="53" t="s">
        <v>45</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7"/>
        <v>Percentage Improvement in Eqpt Efficiency Standards above BAU</v>
      </c>
      <c r="D784" s="9" t="s">
        <v>3196</v>
      </c>
      <c r="E784" s="53" t="s">
        <v>2445</v>
      </c>
      <c r="F784" s="188" t="s">
        <v>3160</v>
      </c>
      <c r="G784" s="53" t="s">
        <v>2453</v>
      </c>
      <c r="H784" s="54">
        <v>1029</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7"/>
        <v>Percentage Improvement in Eqpt Efficiency Standards above BAU</v>
      </c>
      <c r="D785" s="9" t="s">
        <v>3196</v>
      </c>
      <c r="E785" s="53" t="s">
        <v>2446</v>
      </c>
      <c r="F785" s="188" t="s">
        <v>3160</v>
      </c>
      <c r="G785" s="53" t="s">
        <v>2454</v>
      </c>
      <c r="H785" s="54">
        <v>1030</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7"/>
        <v>Percentage Improvement in Eqpt Efficiency Standards above BAU</v>
      </c>
      <c r="D786" s="9" t="s">
        <v>3196</v>
      </c>
      <c r="E786" s="53" t="s">
        <v>2447</v>
      </c>
      <c r="F786" s="188" t="s">
        <v>3160</v>
      </c>
      <c r="G786" s="53" t="s">
        <v>2451</v>
      </c>
      <c r="H786" s="54">
        <v>1031</v>
      </c>
      <c r="I786" s="53" t="s">
        <v>46</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7"/>
        <v>Percentage Improvement in Eqpt Efficiency Standards above BAU</v>
      </c>
      <c r="D787" s="9" t="s">
        <v>3196</v>
      </c>
      <c r="E787" s="53" t="s">
        <v>2448</v>
      </c>
      <c r="F787" s="188" t="s">
        <v>3160</v>
      </c>
      <c r="G787" s="53" t="s">
        <v>2452</v>
      </c>
      <c r="H787" s="54">
        <v>1032</v>
      </c>
      <c r="I787" s="53" t="s">
        <v>45</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7"/>
        <v>Percentage Improvement in Eqpt Efficiency Standards above BAU</v>
      </c>
      <c r="D788" s="9" t="s">
        <v>3196</v>
      </c>
      <c r="E788" s="53" t="s">
        <v>2449</v>
      </c>
      <c r="F788" s="188" t="s">
        <v>3160</v>
      </c>
      <c r="G788" s="53" t="s">
        <v>2455</v>
      </c>
      <c r="H788" s="54">
        <v>1033</v>
      </c>
      <c r="I788" s="53" t="s">
        <v>46</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7"/>
        <v>Percentage Improvement in Eqpt Efficiency Standards above BAU</v>
      </c>
      <c r="D789" s="9" t="s">
        <v>3196</v>
      </c>
      <c r="E789" s="53" t="s">
        <v>2798</v>
      </c>
      <c r="F789" s="188" t="s">
        <v>3160</v>
      </c>
      <c r="G789" s="53" t="s">
        <v>2801</v>
      </c>
      <c r="H789" s="54">
        <v>1034</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7"/>
        <v>Percentage Improvement in Eqpt Efficiency Standards above BAU</v>
      </c>
      <c r="D790" s="9" t="s">
        <v>3196</v>
      </c>
      <c r="E790" s="53" t="s">
        <v>2799</v>
      </c>
      <c r="F790" s="188" t="s">
        <v>3160</v>
      </c>
      <c r="G790" s="53" t="s">
        <v>2803</v>
      </c>
      <c r="H790" s="54">
        <v>1035</v>
      </c>
      <c r="I790" s="53" t="s">
        <v>45</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7"/>
        <v>Percentage Improvement in Eqpt Efficiency Standards above BAU</v>
      </c>
      <c r="D791" s="9" t="s">
        <v>3196</v>
      </c>
      <c r="E791" s="53" t="s">
        <v>2800</v>
      </c>
      <c r="F791" s="188" t="s">
        <v>3160</v>
      </c>
      <c r="G791" s="53" t="s">
        <v>2804</v>
      </c>
      <c r="H791" s="54">
        <v>1036</v>
      </c>
      <c r="I791" s="53" t="s">
        <v>45</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7"/>
        <v>Percentage Improvement in Eqpt Efficiency Standards above BAU</v>
      </c>
      <c r="D792" s="9" t="s">
        <v>3196</v>
      </c>
      <c r="E792" s="53" t="s">
        <v>2797</v>
      </c>
      <c r="F792" s="188" t="s">
        <v>3160</v>
      </c>
      <c r="G792" s="53" t="s">
        <v>2802</v>
      </c>
      <c r="H792" s="54">
        <v>1037</v>
      </c>
      <c r="I792" s="53" t="s">
        <v>46</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7"/>
        <v>Percentage Improvement in Eqpt Efficiency Standards above BAU</v>
      </c>
      <c r="D793" s="9" t="s">
        <v>3197</v>
      </c>
      <c r="E793" s="53" t="s">
        <v>2444</v>
      </c>
      <c r="F793" s="188" t="s">
        <v>3161</v>
      </c>
      <c r="G793" s="53" t="s">
        <v>2450</v>
      </c>
      <c r="H793" s="54">
        <v>1038</v>
      </c>
      <c r="I793" s="53" t="s">
        <v>45</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7"/>
        <v>Percentage Improvement in Eqpt Efficiency Standards above BAU</v>
      </c>
      <c r="D794" s="9" t="s">
        <v>3197</v>
      </c>
      <c r="E794" s="53" t="s">
        <v>2445</v>
      </c>
      <c r="F794" s="188" t="s">
        <v>3161</v>
      </c>
      <c r="G794" s="53" t="s">
        <v>2453</v>
      </c>
      <c r="H794" s="54">
        <v>1039</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7"/>
        <v>Percentage Improvement in Eqpt Efficiency Standards above BAU</v>
      </c>
      <c r="D795" s="9" t="s">
        <v>3197</v>
      </c>
      <c r="E795" s="53" t="s">
        <v>2446</v>
      </c>
      <c r="F795" s="188" t="s">
        <v>3161</v>
      </c>
      <c r="G795" s="53" t="s">
        <v>2454</v>
      </c>
      <c r="H795" s="54">
        <v>1040</v>
      </c>
      <c r="I795" s="53" t="s">
        <v>45</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7"/>
        <v>Percentage Improvement in Eqpt Efficiency Standards above BAU</v>
      </c>
      <c r="D796" s="9" t="s">
        <v>3197</v>
      </c>
      <c r="E796" s="53" t="s">
        <v>2447</v>
      </c>
      <c r="F796" s="188" t="s">
        <v>3161</v>
      </c>
      <c r="G796" s="53" t="s">
        <v>2451</v>
      </c>
      <c r="H796" s="54">
        <v>1041</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7"/>
        <v>Percentage Improvement in Eqpt Efficiency Standards above BAU</v>
      </c>
      <c r="D797" s="9" t="s">
        <v>3197</v>
      </c>
      <c r="E797" s="53" t="s">
        <v>2448</v>
      </c>
      <c r="F797" s="188" t="s">
        <v>3161</v>
      </c>
      <c r="G797" s="53" t="s">
        <v>2452</v>
      </c>
      <c r="H797" s="54">
        <v>1042</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7"/>
        <v>Percentage Improvement in Eqpt Efficiency Standards above BAU</v>
      </c>
      <c r="D798" s="9" t="s">
        <v>3197</v>
      </c>
      <c r="E798" s="53" t="s">
        <v>2449</v>
      </c>
      <c r="F798" s="188" t="s">
        <v>3161</v>
      </c>
      <c r="G798" s="53" t="s">
        <v>2455</v>
      </c>
      <c r="H798" s="54">
        <v>1043</v>
      </c>
      <c r="I798" s="53" t="s">
        <v>46</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7"/>
        <v>Percentage Improvement in Eqpt Efficiency Standards above BAU</v>
      </c>
      <c r="D799" s="9" t="s">
        <v>3197</v>
      </c>
      <c r="E799" s="53" t="s">
        <v>2798</v>
      </c>
      <c r="F799" s="188" t="s">
        <v>3161</v>
      </c>
      <c r="G799" s="53" t="s">
        <v>2801</v>
      </c>
      <c r="H799" s="54">
        <v>1044</v>
      </c>
      <c r="I799" s="53" t="s">
        <v>45</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7"/>
        <v>Percentage Improvement in Eqpt Efficiency Standards above BAU</v>
      </c>
      <c r="D800" s="9" t="s">
        <v>3197</v>
      </c>
      <c r="E800" s="53" t="s">
        <v>2799</v>
      </c>
      <c r="F800" s="188" t="s">
        <v>3161</v>
      </c>
      <c r="G800" s="53" t="s">
        <v>2803</v>
      </c>
      <c r="H800" s="54">
        <v>1045</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7"/>
        <v>Percentage Improvement in Eqpt Efficiency Standards above BAU</v>
      </c>
      <c r="D801" s="9" t="s">
        <v>3197</v>
      </c>
      <c r="E801" s="53" t="s">
        <v>2800</v>
      </c>
      <c r="F801" s="188" t="s">
        <v>3161</v>
      </c>
      <c r="G801" s="53" t="s">
        <v>2804</v>
      </c>
      <c r="H801" s="54">
        <v>1046</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7"/>
        <v>Percentage Improvement in Eqpt Efficiency Standards above BAU</v>
      </c>
      <c r="D802" s="9" t="s">
        <v>3197</v>
      </c>
      <c r="E802" s="53" t="s">
        <v>2797</v>
      </c>
      <c r="F802" s="188" t="s">
        <v>3161</v>
      </c>
      <c r="G802" s="53" t="s">
        <v>2802</v>
      </c>
      <c r="H802" s="54">
        <v>1047</v>
      </c>
      <c r="I802" s="53" t="s">
        <v>46</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7"/>
        <v>Percentage Improvement in Eqpt Efficiency Standards above BAU</v>
      </c>
      <c r="D803" s="9" t="s">
        <v>3198</v>
      </c>
      <c r="E803" s="53" t="s">
        <v>2444</v>
      </c>
      <c r="F803" s="188" t="s">
        <v>2658</v>
      </c>
      <c r="G803" s="53" t="s">
        <v>2450</v>
      </c>
      <c r="H803" s="54">
        <v>1048</v>
      </c>
      <c r="I803" s="53" t="s">
        <v>45</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7"/>
        <v>Percentage Improvement in Eqpt Efficiency Standards above BAU</v>
      </c>
      <c r="D804" s="9" t="s">
        <v>3198</v>
      </c>
      <c r="E804" s="53" t="s">
        <v>2445</v>
      </c>
      <c r="F804" s="188" t="s">
        <v>2658</v>
      </c>
      <c r="G804" s="53" t="s">
        <v>2453</v>
      </c>
      <c r="H804" s="54">
        <v>1049</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7"/>
        <v>Percentage Improvement in Eqpt Efficiency Standards above BAU</v>
      </c>
      <c r="D805" s="9" t="s">
        <v>3198</v>
      </c>
      <c r="E805" s="53" t="s">
        <v>2446</v>
      </c>
      <c r="F805" s="188" t="s">
        <v>2658</v>
      </c>
      <c r="G805" s="53" t="s">
        <v>2454</v>
      </c>
      <c r="H805" s="54">
        <v>1050</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7"/>
        <v>Percentage Improvement in Eqpt Efficiency Standards above BAU</v>
      </c>
      <c r="D806" s="9" t="s">
        <v>3198</v>
      </c>
      <c r="E806" s="53" t="s">
        <v>2447</v>
      </c>
      <c r="F806" s="188" t="s">
        <v>2658</v>
      </c>
      <c r="G806" s="53" t="s">
        <v>2451</v>
      </c>
      <c r="H806" s="54">
        <v>1051</v>
      </c>
      <c r="I806" s="53" t="s">
        <v>46</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7"/>
        <v>Percentage Improvement in Eqpt Efficiency Standards above BAU</v>
      </c>
      <c r="D807" s="9" t="s">
        <v>3198</v>
      </c>
      <c r="E807" s="53" t="s">
        <v>2448</v>
      </c>
      <c r="F807" s="188" t="s">
        <v>2658</v>
      </c>
      <c r="G807" s="53" t="s">
        <v>2452</v>
      </c>
      <c r="H807" s="54">
        <v>1052</v>
      </c>
      <c r="I807" s="53" t="s">
        <v>45</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7"/>
        <v>Percentage Improvement in Eqpt Efficiency Standards above BAU</v>
      </c>
      <c r="D808" s="9" t="s">
        <v>3198</v>
      </c>
      <c r="E808" s="53" t="s">
        <v>2449</v>
      </c>
      <c r="F808" s="188" t="s">
        <v>2658</v>
      </c>
      <c r="G808" s="53" t="s">
        <v>2455</v>
      </c>
      <c r="H808" s="54">
        <v>1053</v>
      </c>
      <c r="I808" s="53" t="s">
        <v>46</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7"/>
        <v>Percentage Improvement in Eqpt Efficiency Standards above BAU</v>
      </c>
      <c r="D809" s="9" t="s">
        <v>3198</v>
      </c>
      <c r="E809" s="53" t="s">
        <v>2798</v>
      </c>
      <c r="F809" s="188" t="s">
        <v>2658</v>
      </c>
      <c r="G809" s="53" t="s">
        <v>2801</v>
      </c>
      <c r="H809" s="54">
        <v>1054</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30"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7"/>
        <v>Percentage Improvement in Eqpt Efficiency Standards above BAU</v>
      </c>
      <c r="D810" s="9" t="s">
        <v>3198</v>
      </c>
      <c r="E810" s="53" t="s">
        <v>2799</v>
      </c>
      <c r="F810" s="188" t="s">
        <v>2658</v>
      </c>
      <c r="G810" s="53" t="s">
        <v>2803</v>
      </c>
      <c r="H810" s="54">
        <v>1055</v>
      </c>
      <c r="I810" s="53" t="s">
        <v>45</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30"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7"/>
        <v>Percentage Improvement in Eqpt Efficiency Standards above BAU</v>
      </c>
      <c r="D811" s="9" t="s">
        <v>3198</v>
      </c>
      <c r="E811" s="53" t="s">
        <v>2800</v>
      </c>
      <c r="F811" s="188" t="s">
        <v>2658</v>
      </c>
      <c r="G811" s="53" t="s">
        <v>2804</v>
      </c>
      <c r="H811" s="54">
        <v>1056</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7"/>
        <v>Percentage Improvement in Eqpt Efficiency Standards above BAU</v>
      </c>
      <c r="D812" s="9" t="s">
        <v>3198</v>
      </c>
      <c r="E812" s="53" t="s">
        <v>2797</v>
      </c>
      <c r="F812" s="188" t="s">
        <v>2658</v>
      </c>
      <c r="G812" s="53" t="s">
        <v>2802</v>
      </c>
      <c r="H812" s="54">
        <v>1057</v>
      </c>
      <c r="I812" s="53" t="s">
        <v>46</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30"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si="37"/>
        <v>Percentage Improvement in Eqpt Efficiency Standards above BAU</v>
      </c>
      <c r="D813" s="9" t="s">
        <v>3199</v>
      </c>
      <c r="E813" s="53" t="s">
        <v>2444</v>
      </c>
      <c r="F813" s="188" t="s">
        <v>3162</v>
      </c>
      <c r="G813" s="53" t="s">
        <v>2450</v>
      </c>
      <c r="H813" s="54">
        <v>1058</v>
      </c>
      <c r="I813" s="53" t="s">
        <v>45</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ht="30"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7"/>
        <v>Percentage Improvement in Eqpt Efficiency Standards above BAU</v>
      </c>
      <c r="D814" s="9" t="s">
        <v>3199</v>
      </c>
      <c r="E814" s="53" t="s">
        <v>2445</v>
      </c>
      <c r="F814" s="188" t="s">
        <v>3162</v>
      </c>
      <c r="G814" s="53" t="s">
        <v>2453</v>
      </c>
      <c r="H814" s="54">
        <v>1059</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ht="30"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7"/>
        <v>Percentage Improvement in Eqpt Efficiency Standards above BAU</v>
      </c>
      <c r="D815" s="9" t="s">
        <v>3199</v>
      </c>
      <c r="E815" s="53" t="s">
        <v>2446</v>
      </c>
      <c r="F815" s="188" t="s">
        <v>3162</v>
      </c>
      <c r="G815" s="53" t="s">
        <v>2454</v>
      </c>
      <c r="H815" s="54">
        <v>1060</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ht="30"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7"/>
        <v>Percentage Improvement in Eqpt Efficiency Standards above BAU</v>
      </c>
      <c r="D816" s="9" t="s">
        <v>3199</v>
      </c>
      <c r="E816" s="53" t="s">
        <v>2447</v>
      </c>
      <c r="F816" s="188" t="s">
        <v>3162</v>
      </c>
      <c r="G816" s="53" t="s">
        <v>2451</v>
      </c>
      <c r="H816" s="54">
        <v>1061</v>
      </c>
      <c r="I816" s="53" t="s">
        <v>46</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ht="30"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7"/>
        <v>Percentage Improvement in Eqpt Efficiency Standards above BAU</v>
      </c>
      <c r="D817" s="9" t="s">
        <v>3199</v>
      </c>
      <c r="E817" s="53" t="s">
        <v>2448</v>
      </c>
      <c r="F817" s="188" t="s">
        <v>3162</v>
      </c>
      <c r="G817" s="53" t="s">
        <v>2452</v>
      </c>
      <c r="H817" s="54">
        <v>1062</v>
      </c>
      <c r="I817" s="53" t="s">
        <v>45</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ht="30"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7"/>
        <v>Percentage Improvement in Eqpt Efficiency Standards above BAU</v>
      </c>
      <c r="D818" s="9" t="s">
        <v>3199</v>
      </c>
      <c r="E818" s="53" t="s">
        <v>2449</v>
      </c>
      <c r="F818" s="188" t="s">
        <v>3162</v>
      </c>
      <c r="G818" s="53" t="s">
        <v>2455</v>
      </c>
      <c r="H818" s="54">
        <v>1063</v>
      </c>
      <c r="I818" s="53" t="s">
        <v>46</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ht="30"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7"/>
        <v>Percentage Improvement in Eqpt Efficiency Standards above BAU</v>
      </c>
      <c r="D819" s="9" t="s">
        <v>3199</v>
      </c>
      <c r="E819" s="53" t="s">
        <v>2798</v>
      </c>
      <c r="F819" s="188" t="s">
        <v>3162</v>
      </c>
      <c r="G819" s="53" t="s">
        <v>2801</v>
      </c>
      <c r="H819" s="54">
        <v>1064</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ht="30"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7"/>
        <v>Percentage Improvement in Eqpt Efficiency Standards above BAU</v>
      </c>
      <c r="D820" s="9" t="s">
        <v>3199</v>
      </c>
      <c r="E820" s="53" t="s">
        <v>2799</v>
      </c>
      <c r="F820" s="188" t="s">
        <v>3162</v>
      </c>
      <c r="G820" s="53" t="s">
        <v>2803</v>
      </c>
      <c r="H820" s="54">
        <v>1065</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7"/>
        <v>Percentage Improvement in Eqpt Efficiency Standards above BAU</v>
      </c>
      <c r="D821" s="9" t="s">
        <v>3199</v>
      </c>
      <c r="E821" s="53" t="s">
        <v>2800</v>
      </c>
      <c r="F821" s="188" t="s">
        <v>3162</v>
      </c>
      <c r="G821" s="53" t="s">
        <v>2804</v>
      </c>
      <c r="H821" s="54">
        <v>1066</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7"/>
        <v>Percentage Improvement in Eqpt Efficiency Standards above BAU</v>
      </c>
      <c r="D822" s="9" t="s">
        <v>3199</v>
      </c>
      <c r="E822" s="53" t="s">
        <v>2797</v>
      </c>
      <c r="F822" s="188" t="s">
        <v>3162</v>
      </c>
      <c r="G822" s="53" t="s">
        <v>2802</v>
      </c>
      <c r="H822" s="54">
        <v>1067</v>
      </c>
      <c r="I822" s="53" t="s">
        <v>46</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ht="30"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7"/>
        <v>Percentage Improvement in Eqpt Efficiency Standards above BAU</v>
      </c>
      <c r="D823" s="9" t="s">
        <v>3200</v>
      </c>
      <c r="E823" s="53" t="s">
        <v>2444</v>
      </c>
      <c r="F823" s="188" t="s">
        <v>3163</v>
      </c>
      <c r="G823" s="53" t="s">
        <v>2450</v>
      </c>
      <c r="H823" s="54">
        <v>1068</v>
      </c>
      <c r="I823" s="53" t="s">
        <v>45</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ht="30"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7"/>
        <v>Percentage Improvement in Eqpt Efficiency Standards above BAU</v>
      </c>
      <c r="D824" s="9" t="s">
        <v>3200</v>
      </c>
      <c r="E824" s="53" t="s">
        <v>2445</v>
      </c>
      <c r="F824" s="188" t="s">
        <v>3163</v>
      </c>
      <c r="G824" s="53" t="s">
        <v>2453</v>
      </c>
      <c r="H824" s="54">
        <v>1069</v>
      </c>
      <c r="I824" s="53" t="s">
        <v>46</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ht="30"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7"/>
        <v>Percentage Improvement in Eqpt Efficiency Standards above BAU</v>
      </c>
      <c r="D825" s="9" t="s">
        <v>3200</v>
      </c>
      <c r="E825" s="53" t="s">
        <v>2446</v>
      </c>
      <c r="F825" s="188" t="s">
        <v>3163</v>
      </c>
      <c r="G825" s="53" t="s">
        <v>2454</v>
      </c>
      <c r="H825" s="54">
        <v>1070</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ht="30"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7"/>
        <v>Percentage Improvement in Eqpt Efficiency Standards above BAU</v>
      </c>
      <c r="D826" s="9" t="s">
        <v>3200</v>
      </c>
      <c r="E826" s="53" t="s">
        <v>2447</v>
      </c>
      <c r="F826" s="188" t="s">
        <v>3163</v>
      </c>
      <c r="G826" s="53" t="s">
        <v>2451</v>
      </c>
      <c r="H826" s="54">
        <v>1071</v>
      </c>
      <c r="I826" s="53" t="s">
        <v>46</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ht="30"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7"/>
        <v>Percentage Improvement in Eqpt Efficiency Standards above BAU</v>
      </c>
      <c r="D827" s="9" t="s">
        <v>3200</v>
      </c>
      <c r="E827" s="53" t="s">
        <v>2448</v>
      </c>
      <c r="F827" s="188" t="s">
        <v>3163</v>
      </c>
      <c r="G827" s="53" t="s">
        <v>2452</v>
      </c>
      <c r="H827" s="54">
        <v>1072</v>
      </c>
      <c r="I827" s="53" t="s">
        <v>45</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ht="30"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7"/>
        <v>Percentage Improvement in Eqpt Efficiency Standards above BAU</v>
      </c>
      <c r="D828" s="9" t="s">
        <v>3200</v>
      </c>
      <c r="E828" s="53" t="s">
        <v>2449</v>
      </c>
      <c r="F828" s="188" t="s">
        <v>3163</v>
      </c>
      <c r="G828" s="53" t="s">
        <v>2455</v>
      </c>
      <c r="H828" s="54">
        <v>1073</v>
      </c>
      <c r="I828" s="53" t="s">
        <v>46</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ht="30"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7"/>
        <v>Percentage Improvement in Eqpt Efficiency Standards above BAU</v>
      </c>
      <c r="D829" s="9" t="s">
        <v>3200</v>
      </c>
      <c r="E829" s="53" t="s">
        <v>2798</v>
      </c>
      <c r="F829" s="188" t="s">
        <v>3163</v>
      </c>
      <c r="G829" s="53" t="s">
        <v>2801</v>
      </c>
      <c r="H829" s="54">
        <v>1074</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ht="30"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7"/>
        <v>Percentage Improvement in Eqpt Efficiency Standards above BAU</v>
      </c>
      <c r="D830" s="9" t="s">
        <v>3200</v>
      </c>
      <c r="E830" s="53" t="s">
        <v>2799</v>
      </c>
      <c r="F830" s="188" t="s">
        <v>3163</v>
      </c>
      <c r="G830" s="53" t="s">
        <v>2803</v>
      </c>
      <c r="H830" s="54">
        <v>1075</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7"/>
        <v>Percentage Improvement in Eqpt Efficiency Standards above BAU</v>
      </c>
      <c r="D831" s="9" t="s">
        <v>3200</v>
      </c>
      <c r="E831" s="53" t="s">
        <v>2800</v>
      </c>
      <c r="F831" s="188" t="s">
        <v>3163</v>
      </c>
      <c r="G831" s="53" t="s">
        <v>2804</v>
      </c>
      <c r="H831" s="54">
        <v>1076</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7"/>
        <v>Percentage Improvement in Eqpt Efficiency Standards above BAU</v>
      </c>
      <c r="D832" s="9" t="s">
        <v>3200</v>
      </c>
      <c r="E832" s="53" t="s">
        <v>2797</v>
      </c>
      <c r="F832" s="188" t="s">
        <v>3163</v>
      </c>
      <c r="G832" s="53" t="s">
        <v>2802</v>
      </c>
      <c r="H832" s="54">
        <v>1077</v>
      </c>
      <c r="I832" s="53" t="s">
        <v>46</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ht="45"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7"/>
        <v>Percentage Improvement in Eqpt Efficiency Standards above BAU</v>
      </c>
      <c r="D833" s="9" t="s">
        <v>3201</v>
      </c>
      <c r="E833" s="53" t="s">
        <v>2444</v>
      </c>
      <c r="F833" s="188" t="s">
        <v>3164</v>
      </c>
      <c r="G833" s="53" t="s">
        <v>2450</v>
      </c>
      <c r="H833" s="54">
        <v>1078</v>
      </c>
      <c r="I833" s="53" t="s">
        <v>45</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7"/>
        <v>Percentage Improvement in Eqpt Efficiency Standards above BAU</v>
      </c>
      <c r="D834" s="9" t="s">
        <v>3201</v>
      </c>
      <c r="E834" s="53" t="s">
        <v>2445</v>
      </c>
      <c r="F834" s="188" t="s">
        <v>3164</v>
      </c>
      <c r="G834" s="53" t="s">
        <v>2453</v>
      </c>
      <c r="H834" s="54">
        <v>1079</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7"/>
        <v>Percentage Improvement in Eqpt Efficiency Standards above BAU</v>
      </c>
      <c r="D835" s="9" t="s">
        <v>3201</v>
      </c>
      <c r="E835" s="53" t="s">
        <v>2446</v>
      </c>
      <c r="F835" s="188" t="s">
        <v>3164</v>
      </c>
      <c r="G835" s="53" t="s">
        <v>2454</v>
      </c>
      <c r="H835" s="54">
        <v>1080</v>
      </c>
      <c r="I835" s="53" t="s">
        <v>45</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7"/>
        <v>Percentage Improvement in Eqpt Efficiency Standards above BAU</v>
      </c>
      <c r="D836" s="9" t="s">
        <v>3201</v>
      </c>
      <c r="E836" s="53" t="s">
        <v>2447</v>
      </c>
      <c r="F836" s="188" t="s">
        <v>3164</v>
      </c>
      <c r="G836" s="53" t="s">
        <v>2451</v>
      </c>
      <c r="H836" s="54">
        <v>1081</v>
      </c>
      <c r="I836" s="53" t="s">
        <v>46</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7"/>
        <v>Percentage Improvement in Eqpt Efficiency Standards above BAU</v>
      </c>
      <c r="D837" s="9" t="s">
        <v>3201</v>
      </c>
      <c r="E837" s="53" t="s">
        <v>2448</v>
      </c>
      <c r="F837" s="188" t="s">
        <v>3164</v>
      </c>
      <c r="G837" s="53" t="s">
        <v>2452</v>
      </c>
      <c r="H837" s="54">
        <v>1082</v>
      </c>
      <c r="I837" s="53" t="s">
        <v>45</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7"/>
        <v>Percentage Improvement in Eqpt Efficiency Standards above BAU</v>
      </c>
      <c r="D838" s="9" t="s">
        <v>3201</v>
      </c>
      <c r="E838" s="53" t="s">
        <v>2449</v>
      </c>
      <c r="F838" s="188" t="s">
        <v>3164</v>
      </c>
      <c r="G838" s="53" t="s">
        <v>2455</v>
      </c>
      <c r="H838" s="54">
        <v>1083</v>
      </c>
      <c r="I838" s="53" t="s">
        <v>46</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7"/>
        <v>Percentage Improvement in Eqpt Efficiency Standards above BAU</v>
      </c>
      <c r="D839" s="9" t="s">
        <v>3201</v>
      </c>
      <c r="E839" s="53" t="s">
        <v>2798</v>
      </c>
      <c r="F839" s="188" t="s">
        <v>3164</v>
      </c>
      <c r="G839" s="53" t="s">
        <v>2801</v>
      </c>
      <c r="H839" s="54">
        <v>1084</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7"/>
        <v>Percentage Improvement in Eqpt Efficiency Standards above BAU</v>
      </c>
      <c r="D840" s="9" t="s">
        <v>3201</v>
      </c>
      <c r="E840" s="53" t="s">
        <v>2799</v>
      </c>
      <c r="F840" s="188" t="s">
        <v>3164</v>
      </c>
      <c r="G840" s="53" t="s">
        <v>2803</v>
      </c>
      <c r="H840" s="54">
        <v>1085</v>
      </c>
      <c r="I840" s="53" t="s">
        <v>45</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7"/>
        <v>Percentage Improvement in Eqpt Efficiency Standards above BAU</v>
      </c>
      <c r="D841" s="9" t="s">
        <v>3201</v>
      </c>
      <c r="E841" s="53" t="s">
        <v>2800</v>
      </c>
      <c r="F841" s="188" t="s">
        <v>3164</v>
      </c>
      <c r="G841" s="53" t="s">
        <v>2804</v>
      </c>
      <c r="H841" s="54">
        <v>1086</v>
      </c>
      <c r="I841" s="53" t="s">
        <v>45</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ref="C842:C905" si="38">C$713</f>
        <v>Percentage Improvement in Eqpt Efficiency Standards above BAU</v>
      </c>
      <c r="D842" s="9" t="s">
        <v>3201</v>
      </c>
      <c r="E842" s="53" t="s">
        <v>2797</v>
      </c>
      <c r="F842" s="188" t="s">
        <v>3164</v>
      </c>
      <c r="G842" s="53" t="s">
        <v>2802</v>
      </c>
      <c r="H842" s="54">
        <v>1087</v>
      </c>
      <c r="I842" s="53" t="s">
        <v>46</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8"/>
        <v>Percentage Improvement in Eqpt Efficiency Standards above BAU</v>
      </c>
      <c r="D843" s="9" t="s">
        <v>3202</v>
      </c>
      <c r="E843" s="53" t="s">
        <v>2444</v>
      </c>
      <c r="F843" s="188" t="s">
        <v>2659</v>
      </c>
      <c r="G843" s="53" t="s">
        <v>2450</v>
      </c>
      <c r="H843" s="54">
        <v>1088</v>
      </c>
      <c r="I843" s="53" t="s">
        <v>45</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8"/>
        <v>Percentage Improvement in Eqpt Efficiency Standards above BAU</v>
      </c>
      <c r="D844" s="9" t="s">
        <v>3202</v>
      </c>
      <c r="E844" s="53" t="s">
        <v>2445</v>
      </c>
      <c r="F844" s="188" t="s">
        <v>2659</v>
      </c>
      <c r="G844" s="53" t="s">
        <v>2453</v>
      </c>
      <c r="H844" s="54">
        <v>1089</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8"/>
        <v>Percentage Improvement in Eqpt Efficiency Standards above BAU</v>
      </c>
      <c r="D845" s="9" t="s">
        <v>3202</v>
      </c>
      <c r="E845" s="53" t="s">
        <v>2446</v>
      </c>
      <c r="F845" s="188" t="s">
        <v>2659</v>
      </c>
      <c r="G845" s="53" t="s">
        <v>2454</v>
      </c>
      <c r="H845" s="54">
        <v>1090</v>
      </c>
      <c r="I845" s="53" t="s">
        <v>45</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8"/>
        <v>Percentage Improvement in Eqpt Efficiency Standards above BAU</v>
      </c>
      <c r="D846" s="9" t="s">
        <v>3202</v>
      </c>
      <c r="E846" s="53" t="s">
        <v>2447</v>
      </c>
      <c r="F846" s="188" t="s">
        <v>2659</v>
      </c>
      <c r="G846" s="53" t="s">
        <v>2451</v>
      </c>
      <c r="H846" s="54">
        <v>1091</v>
      </c>
      <c r="I846" s="53" t="s">
        <v>46</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8"/>
        <v>Percentage Improvement in Eqpt Efficiency Standards above BAU</v>
      </c>
      <c r="D847" s="9" t="s">
        <v>3202</v>
      </c>
      <c r="E847" s="53" t="s">
        <v>2448</v>
      </c>
      <c r="F847" s="188" t="s">
        <v>2659</v>
      </c>
      <c r="G847" s="53" t="s">
        <v>2452</v>
      </c>
      <c r="H847" s="54">
        <v>1092</v>
      </c>
      <c r="I847" s="53" t="s">
        <v>45</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8"/>
        <v>Percentage Improvement in Eqpt Efficiency Standards above BAU</v>
      </c>
      <c r="D848" s="9" t="s">
        <v>3202</v>
      </c>
      <c r="E848" s="53" t="s">
        <v>2449</v>
      </c>
      <c r="F848" s="188" t="s">
        <v>2659</v>
      </c>
      <c r="G848" s="53" t="s">
        <v>2455</v>
      </c>
      <c r="H848" s="54">
        <v>1093</v>
      </c>
      <c r="I848" s="53" t="s">
        <v>46</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8"/>
        <v>Percentage Improvement in Eqpt Efficiency Standards above BAU</v>
      </c>
      <c r="D849" s="9" t="s">
        <v>3202</v>
      </c>
      <c r="E849" s="53" t="s">
        <v>2798</v>
      </c>
      <c r="F849" s="188" t="s">
        <v>2659</v>
      </c>
      <c r="G849" s="53" t="s">
        <v>2801</v>
      </c>
      <c r="H849" s="54">
        <v>1094</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8"/>
        <v>Percentage Improvement in Eqpt Efficiency Standards above BAU</v>
      </c>
      <c r="D850" s="9" t="s">
        <v>3202</v>
      </c>
      <c r="E850" s="53" t="s">
        <v>2799</v>
      </c>
      <c r="F850" s="188" t="s">
        <v>2659</v>
      </c>
      <c r="G850" s="53" t="s">
        <v>2803</v>
      </c>
      <c r="H850" s="54">
        <v>1095</v>
      </c>
      <c r="I850" s="53" t="s">
        <v>45</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8"/>
        <v>Percentage Improvement in Eqpt Efficiency Standards above BAU</v>
      </c>
      <c r="D851" s="9" t="s">
        <v>3202</v>
      </c>
      <c r="E851" s="53" t="s">
        <v>2800</v>
      </c>
      <c r="F851" s="188" t="s">
        <v>2659</v>
      </c>
      <c r="G851" s="53" t="s">
        <v>2804</v>
      </c>
      <c r="H851" s="54">
        <v>1096</v>
      </c>
      <c r="I851" s="53" t="s">
        <v>45</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8"/>
        <v>Percentage Improvement in Eqpt Efficiency Standards above BAU</v>
      </c>
      <c r="D852" s="9" t="s">
        <v>3202</v>
      </c>
      <c r="E852" s="53" t="s">
        <v>2797</v>
      </c>
      <c r="F852" s="188" t="s">
        <v>2659</v>
      </c>
      <c r="G852" s="53" t="s">
        <v>2802</v>
      </c>
      <c r="H852" s="54">
        <v>1097</v>
      </c>
      <c r="I852" s="53" t="s">
        <v>46</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8"/>
        <v>Percentage Improvement in Eqpt Efficiency Standards above BAU</v>
      </c>
      <c r="D853" s="9" t="s">
        <v>3203</v>
      </c>
      <c r="E853" s="53" t="s">
        <v>2444</v>
      </c>
      <c r="F853" s="188" t="s">
        <v>3165</v>
      </c>
      <c r="G853" s="53" t="s">
        <v>2450</v>
      </c>
      <c r="H853" s="54">
        <v>1098</v>
      </c>
      <c r="I853" s="53" t="s">
        <v>45</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8"/>
        <v>Percentage Improvement in Eqpt Efficiency Standards above BAU</v>
      </c>
      <c r="D854" s="9" t="s">
        <v>3203</v>
      </c>
      <c r="E854" s="53" t="s">
        <v>2445</v>
      </c>
      <c r="F854" s="188" t="s">
        <v>3165</v>
      </c>
      <c r="G854" s="53" t="s">
        <v>2453</v>
      </c>
      <c r="H854" s="54">
        <v>1099</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8"/>
        <v>Percentage Improvement in Eqpt Efficiency Standards above BAU</v>
      </c>
      <c r="D855" s="9" t="s">
        <v>3203</v>
      </c>
      <c r="E855" s="53" t="s">
        <v>2446</v>
      </c>
      <c r="F855" s="188" t="s">
        <v>3165</v>
      </c>
      <c r="G855" s="53" t="s">
        <v>2454</v>
      </c>
      <c r="H855" s="54">
        <v>1100</v>
      </c>
      <c r="I855" s="53" t="s">
        <v>45</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8"/>
        <v>Percentage Improvement in Eqpt Efficiency Standards above BAU</v>
      </c>
      <c r="D856" s="9" t="s">
        <v>3203</v>
      </c>
      <c r="E856" s="53" t="s">
        <v>2447</v>
      </c>
      <c r="F856" s="188" t="s">
        <v>3165</v>
      </c>
      <c r="G856" s="53" t="s">
        <v>2451</v>
      </c>
      <c r="H856" s="54">
        <v>1101</v>
      </c>
      <c r="I856" s="53" t="s">
        <v>46</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8"/>
        <v>Percentage Improvement in Eqpt Efficiency Standards above BAU</v>
      </c>
      <c r="D857" s="9" t="s">
        <v>3203</v>
      </c>
      <c r="E857" s="53" t="s">
        <v>2448</v>
      </c>
      <c r="F857" s="188" t="s">
        <v>3165</v>
      </c>
      <c r="G857" s="53" t="s">
        <v>2452</v>
      </c>
      <c r="H857" s="54">
        <v>1102</v>
      </c>
      <c r="I857" s="53" t="s">
        <v>45</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8"/>
        <v>Percentage Improvement in Eqpt Efficiency Standards above BAU</v>
      </c>
      <c r="D858" s="9" t="s">
        <v>3203</v>
      </c>
      <c r="E858" s="53" t="s">
        <v>2449</v>
      </c>
      <c r="F858" s="188" t="s">
        <v>3165</v>
      </c>
      <c r="G858" s="53" t="s">
        <v>2455</v>
      </c>
      <c r="H858" s="54">
        <v>1103</v>
      </c>
      <c r="I858" s="53" t="s">
        <v>46</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8"/>
        <v>Percentage Improvement in Eqpt Efficiency Standards above BAU</v>
      </c>
      <c r="D859" s="9" t="s">
        <v>3203</v>
      </c>
      <c r="E859" s="53" t="s">
        <v>2798</v>
      </c>
      <c r="F859" s="188" t="s">
        <v>3165</v>
      </c>
      <c r="G859" s="53" t="s">
        <v>2801</v>
      </c>
      <c r="H859" s="54">
        <v>1104</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30"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8"/>
        <v>Percentage Improvement in Eqpt Efficiency Standards above BAU</v>
      </c>
      <c r="D860" s="9" t="s">
        <v>3203</v>
      </c>
      <c r="E860" s="53" t="s">
        <v>2799</v>
      </c>
      <c r="F860" s="188" t="s">
        <v>3165</v>
      </c>
      <c r="G860" s="53" t="s">
        <v>2803</v>
      </c>
      <c r="H860" s="54">
        <v>1105</v>
      </c>
      <c r="I860" s="53" t="s">
        <v>45</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30"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8"/>
        <v>Percentage Improvement in Eqpt Efficiency Standards above BAU</v>
      </c>
      <c r="D861" s="9" t="s">
        <v>3203</v>
      </c>
      <c r="E861" s="53" t="s">
        <v>2800</v>
      </c>
      <c r="F861" s="188" t="s">
        <v>3165</v>
      </c>
      <c r="G861" s="53" t="s">
        <v>2804</v>
      </c>
      <c r="H861" s="54">
        <v>1106</v>
      </c>
      <c r="I861" s="53" t="s">
        <v>45</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8"/>
        <v>Percentage Improvement in Eqpt Efficiency Standards above BAU</v>
      </c>
      <c r="D862" s="9" t="s">
        <v>3203</v>
      </c>
      <c r="E862" s="53" t="s">
        <v>2797</v>
      </c>
      <c r="F862" s="188" t="s">
        <v>3165</v>
      </c>
      <c r="G862" s="53" t="s">
        <v>2802</v>
      </c>
      <c r="H862" s="54">
        <v>1107</v>
      </c>
      <c r="I862" s="53" t="s">
        <v>46</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8"/>
        <v>Percentage Improvement in Eqpt Efficiency Standards above BAU</v>
      </c>
      <c r="D863" s="9" t="s">
        <v>3204</v>
      </c>
      <c r="E863" s="53" t="s">
        <v>2444</v>
      </c>
      <c r="F863" s="188" t="s">
        <v>3166</v>
      </c>
      <c r="G863" s="53" t="s">
        <v>2450</v>
      </c>
      <c r="H863" s="54">
        <v>1108</v>
      </c>
      <c r="I863" s="53" t="s">
        <v>45</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ht="45"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8"/>
        <v>Percentage Improvement in Eqpt Efficiency Standards above BAU</v>
      </c>
      <c r="D864" s="9" t="s">
        <v>3204</v>
      </c>
      <c r="E864" s="53" t="s">
        <v>2445</v>
      </c>
      <c r="F864" s="188" t="s">
        <v>3166</v>
      </c>
      <c r="G864" s="53" t="s">
        <v>2453</v>
      </c>
      <c r="H864" s="54">
        <v>1109</v>
      </c>
      <c r="I864" s="53" t="s">
        <v>46</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ht="45"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8"/>
        <v>Percentage Improvement in Eqpt Efficiency Standards above BAU</v>
      </c>
      <c r="D865" s="9" t="s">
        <v>3204</v>
      </c>
      <c r="E865" s="53" t="s">
        <v>2446</v>
      </c>
      <c r="F865" s="188" t="s">
        <v>3166</v>
      </c>
      <c r="G865" s="53" t="s">
        <v>2454</v>
      </c>
      <c r="H865" s="54">
        <v>1110</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ht="45"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8"/>
        <v>Percentage Improvement in Eqpt Efficiency Standards above BAU</v>
      </c>
      <c r="D866" s="9" t="s">
        <v>3204</v>
      </c>
      <c r="E866" s="53" t="s">
        <v>2447</v>
      </c>
      <c r="F866" s="188" t="s">
        <v>3166</v>
      </c>
      <c r="G866" s="53" t="s">
        <v>2451</v>
      </c>
      <c r="H866" s="54">
        <v>1111</v>
      </c>
      <c r="I866" s="53" t="s">
        <v>46</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ht="45"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8"/>
        <v>Percentage Improvement in Eqpt Efficiency Standards above BAU</v>
      </c>
      <c r="D867" s="9" t="s">
        <v>3204</v>
      </c>
      <c r="E867" s="53" t="s">
        <v>2448</v>
      </c>
      <c r="F867" s="188" t="s">
        <v>3166</v>
      </c>
      <c r="G867" s="53" t="s">
        <v>2452</v>
      </c>
      <c r="H867" s="54">
        <v>1112</v>
      </c>
      <c r="I867" s="53" t="s">
        <v>45</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ht="45"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8"/>
        <v>Percentage Improvement in Eqpt Efficiency Standards above BAU</v>
      </c>
      <c r="D868" s="9" t="s">
        <v>3204</v>
      </c>
      <c r="E868" s="53" t="s">
        <v>2449</v>
      </c>
      <c r="F868" s="188" t="s">
        <v>3166</v>
      </c>
      <c r="G868" s="53" t="s">
        <v>2455</v>
      </c>
      <c r="H868" s="54">
        <v>1113</v>
      </c>
      <c r="I868" s="53" t="s">
        <v>46</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ht="45"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8"/>
        <v>Percentage Improvement in Eqpt Efficiency Standards above BAU</v>
      </c>
      <c r="D869" s="9" t="s">
        <v>3204</v>
      </c>
      <c r="E869" s="53" t="s">
        <v>2798</v>
      </c>
      <c r="F869" s="188" t="s">
        <v>3166</v>
      </c>
      <c r="G869" s="53" t="s">
        <v>2801</v>
      </c>
      <c r="H869" s="54">
        <v>1114</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ht="45"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8"/>
        <v>Percentage Improvement in Eqpt Efficiency Standards above BAU</v>
      </c>
      <c r="D870" s="9" t="s">
        <v>3204</v>
      </c>
      <c r="E870" s="53" t="s">
        <v>2799</v>
      </c>
      <c r="F870" s="188" t="s">
        <v>3166</v>
      </c>
      <c r="G870" s="53" t="s">
        <v>2803</v>
      </c>
      <c r="H870" s="54">
        <v>1115</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45"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8"/>
        <v>Percentage Improvement in Eqpt Efficiency Standards above BAU</v>
      </c>
      <c r="D871" s="9" t="s">
        <v>3204</v>
      </c>
      <c r="E871" s="53" t="s">
        <v>2800</v>
      </c>
      <c r="F871" s="188" t="s">
        <v>3166</v>
      </c>
      <c r="G871" s="53" t="s">
        <v>2804</v>
      </c>
      <c r="H871" s="54">
        <v>1116</v>
      </c>
      <c r="I871" s="53" t="s">
        <v>45</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45"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8"/>
        <v>Percentage Improvement in Eqpt Efficiency Standards above BAU</v>
      </c>
      <c r="D872" s="9" t="s">
        <v>3204</v>
      </c>
      <c r="E872" s="53" t="s">
        <v>2797</v>
      </c>
      <c r="F872" s="188" t="s">
        <v>3166</v>
      </c>
      <c r="G872" s="53" t="s">
        <v>2802</v>
      </c>
      <c r="H872" s="54">
        <v>1117</v>
      </c>
      <c r="I872" s="53" t="s">
        <v>46</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ht="30"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8"/>
        <v>Percentage Improvement in Eqpt Efficiency Standards above BAU</v>
      </c>
      <c r="D873" s="9" t="s">
        <v>3205</v>
      </c>
      <c r="E873" s="53" t="s">
        <v>2444</v>
      </c>
      <c r="F873" s="188" t="s">
        <v>3167</v>
      </c>
      <c r="G873" s="53" t="s">
        <v>2450</v>
      </c>
      <c r="H873" s="54">
        <v>1118</v>
      </c>
      <c r="I873" s="53" t="s">
        <v>45</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ht="30"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8"/>
        <v>Percentage Improvement in Eqpt Efficiency Standards above BAU</v>
      </c>
      <c r="D874" s="9" t="s">
        <v>3205</v>
      </c>
      <c r="E874" s="53" t="s">
        <v>2445</v>
      </c>
      <c r="F874" s="188" t="s">
        <v>3167</v>
      </c>
      <c r="G874" s="53" t="s">
        <v>2453</v>
      </c>
      <c r="H874" s="54">
        <v>1119</v>
      </c>
      <c r="I874" s="53" t="s">
        <v>46</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ht="30"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8"/>
        <v>Percentage Improvement in Eqpt Efficiency Standards above BAU</v>
      </c>
      <c r="D875" s="9" t="s">
        <v>3205</v>
      </c>
      <c r="E875" s="53" t="s">
        <v>2446</v>
      </c>
      <c r="F875" s="188" t="s">
        <v>3167</v>
      </c>
      <c r="G875" s="53" t="s">
        <v>2454</v>
      </c>
      <c r="H875" s="54">
        <v>1120</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ht="30"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8"/>
        <v>Percentage Improvement in Eqpt Efficiency Standards above BAU</v>
      </c>
      <c r="D876" s="9" t="s">
        <v>3205</v>
      </c>
      <c r="E876" s="53" t="s">
        <v>2447</v>
      </c>
      <c r="F876" s="188" t="s">
        <v>3167</v>
      </c>
      <c r="G876" s="53" t="s">
        <v>2451</v>
      </c>
      <c r="H876" s="54">
        <v>1121</v>
      </c>
      <c r="I876" s="53" t="s">
        <v>46</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ht="30"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si="38"/>
        <v>Percentage Improvement in Eqpt Efficiency Standards above BAU</v>
      </c>
      <c r="D877" s="9" t="s">
        <v>3205</v>
      </c>
      <c r="E877" s="53" t="s">
        <v>2448</v>
      </c>
      <c r="F877" s="188" t="s">
        <v>3167</v>
      </c>
      <c r="G877" s="53" t="s">
        <v>2452</v>
      </c>
      <c r="H877" s="54">
        <v>1122</v>
      </c>
      <c r="I877" s="53" t="s">
        <v>45</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ht="30"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38"/>
        <v>Percentage Improvement in Eqpt Efficiency Standards above BAU</v>
      </c>
      <c r="D878" s="9" t="s">
        <v>3205</v>
      </c>
      <c r="E878" s="53" t="s">
        <v>2449</v>
      </c>
      <c r="F878" s="188" t="s">
        <v>3167</v>
      </c>
      <c r="G878" s="53" t="s">
        <v>2455</v>
      </c>
      <c r="H878" s="54">
        <v>1123</v>
      </c>
      <c r="I878" s="53" t="s">
        <v>46</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ht="30"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38"/>
        <v>Percentage Improvement in Eqpt Efficiency Standards above BAU</v>
      </c>
      <c r="D879" s="9" t="s">
        <v>3205</v>
      </c>
      <c r="E879" s="53" t="s">
        <v>2798</v>
      </c>
      <c r="F879" s="188" t="s">
        <v>3167</v>
      </c>
      <c r="G879" s="53" t="s">
        <v>2801</v>
      </c>
      <c r="H879" s="54">
        <v>1124</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ht="30"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38"/>
        <v>Percentage Improvement in Eqpt Efficiency Standards above BAU</v>
      </c>
      <c r="D880" s="9" t="s">
        <v>3205</v>
      </c>
      <c r="E880" s="53" t="s">
        <v>2799</v>
      </c>
      <c r="F880" s="188" t="s">
        <v>3167</v>
      </c>
      <c r="G880" s="53" t="s">
        <v>2803</v>
      </c>
      <c r="H880" s="54">
        <v>1125</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38"/>
        <v>Percentage Improvement in Eqpt Efficiency Standards above BAU</v>
      </c>
      <c r="D881" s="9" t="s">
        <v>3205</v>
      </c>
      <c r="E881" s="53" t="s">
        <v>2800</v>
      </c>
      <c r="F881" s="188" t="s">
        <v>3167</v>
      </c>
      <c r="G881" s="53" t="s">
        <v>2804</v>
      </c>
      <c r="H881" s="54">
        <v>1126</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38"/>
        <v>Percentage Improvement in Eqpt Efficiency Standards above BAU</v>
      </c>
      <c r="D882" s="9" t="s">
        <v>3205</v>
      </c>
      <c r="E882" s="53" t="s">
        <v>2797</v>
      </c>
      <c r="F882" s="188" t="s">
        <v>3167</v>
      </c>
      <c r="G882" s="53" t="s">
        <v>2802</v>
      </c>
      <c r="H882" s="54">
        <v>1127</v>
      </c>
      <c r="I882" s="53" t="s">
        <v>46</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ht="45"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38"/>
        <v>Percentage Improvement in Eqpt Efficiency Standards above BAU</v>
      </c>
      <c r="D883" s="9" t="s">
        <v>3206</v>
      </c>
      <c r="E883" s="53" t="s">
        <v>2444</v>
      </c>
      <c r="F883" s="188" t="s">
        <v>3168</v>
      </c>
      <c r="G883" s="53" t="s">
        <v>2450</v>
      </c>
      <c r="H883" s="54">
        <v>1128</v>
      </c>
      <c r="I883" s="53" t="s">
        <v>45</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ht="45"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38"/>
        <v>Percentage Improvement in Eqpt Efficiency Standards above BAU</v>
      </c>
      <c r="D884" s="9" t="s">
        <v>3206</v>
      </c>
      <c r="E884" s="53" t="s">
        <v>2445</v>
      </c>
      <c r="F884" s="188" t="s">
        <v>3168</v>
      </c>
      <c r="G884" s="53" t="s">
        <v>2453</v>
      </c>
      <c r="H884" s="54">
        <v>1129</v>
      </c>
      <c r="I884" s="53" t="s">
        <v>46</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ht="45"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38"/>
        <v>Percentage Improvement in Eqpt Efficiency Standards above BAU</v>
      </c>
      <c r="D885" s="9" t="s">
        <v>3206</v>
      </c>
      <c r="E885" s="53" t="s">
        <v>2446</v>
      </c>
      <c r="F885" s="188" t="s">
        <v>3168</v>
      </c>
      <c r="G885" s="53" t="s">
        <v>2454</v>
      </c>
      <c r="H885" s="54">
        <v>1130</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ht="45"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38"/>
        <v>Percentage Improvement in Eqpt Efficiency Standards above BAU</v>
      </c>
      <c r="D886" s="9" t="s">
        <v>3206</v>
      </c>
      <c r="E886" s="53" t="s">
        <v>2447</v>
      </c>
      <c r="F886" s="188" t="s">
        <v>3168</v>
      </c>
      <c r="G886" s="53" t="s">
        <v>2451</v>
      </c>
      <c r="H886" s="54">
        <v>1131</v>
      </c>
      <c r="I886" s="53" t="s">
        <v>46</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ht="45"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38"/>
        <v>Percentage Improvement in Eqpt Efficiency Standards above BAU</v>
      </c>
      <c r="D887" s="9" t="s">
        <v>3206</v>
      </c>
      <c r="E887" s="53" t="s">
        <v>2448</v>
      </c>
      <c r="F887" s="188" t="s">
        <v>3168</v>
      </c>
      <c r="G887" s="53" t="s">
        <v>2452</v>
      </c>
      <c r="H887" s="54">
        <v>1132</v>
      </c>
      <c r="I887" s="53" t="s">
        <v>45</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ht="45"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38"/>
        <v>Percentage Improvement in Eqpt Efficiency Standards above BAU</v>
      </c>
      <c r="D888" s="9" t="s">
        <v>3206</v>
      </c>
      <c r="E888" s="53" t="s">
        <v>2449</v>
      </c>
      <c r="F888" s="188" t="s">
        <v>3168</v>
      </c>
      <c r="G888" s="53" t="s">
        <v>2455</v>
      </c>
      <c r="H888" s="54">
        <v>1133</v>
      </c>
      <c r="I888" s="53" t="s">
        <v>46</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ht="45"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38"/>
        <v>Percentage Improvement in Eqpt Efficiency Standards above BAU</v>
      </c>
      <c r="D889" s="9" t="s">
        <v>3206</v>
      </c>
      <c r="E889" s="53" t="s">
        <v>2798</v>
      </c>
      <c r="F889" s="188" t="s">
        <v>3168</v>
      </c>
      <c r="G889" s="53" t="s">
        <v>2801</v>
      </c>
      <c r="H889" s="54">
        <v>1134</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ht="45"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38"/>
        <v>Percentage Improvement in Eqpt Efficiency Standards above BAU</v>
      </c>
      <c r="D890" s="9" t="s">
        <v>3206</v>
      </c>
      <c r="E890" s="53" t="s">
        <v>2799</v>
      </c>
      <c r="F890" s="188" t="s">
        <v>3168</v>
      </c>
      <c r="G890" s="53" t="s">
        <v>2803</v>
      </c>
      <c r="H890" s="54">
        <v>1135</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45"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38"/>
        <v>Percentage Improvement in Eqpt Efficiency Standards above BAU</v>
      </c>
      <c r="D891" s="9" t="s">
        <v>3206</v>
      </c>
      <c r="E891" s="53" t="s">
        <v>2800</v>
      </c>
      <c r="F891" s="188" t="s">
        <v>3168</v>
      </c>
      <c r="G891" s="53" t="s">
        <v>2804</v>
      </c>
      <c r="H891" s="54">
        <v>1136</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45"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38"/>
        <v>Percentage Improvement in Eqpt Efficiency Standards above BAU</v>
      </c>
      <c r="D892" s="9" t="s">
        <v>3206</v>
      </c>
      <c r="E892" s="53" t="s">
        <v>2797</v>
      </c>
      <c r="F892" s="188" t="s">
        <v>3168</v>
      </c>
      <c r="G892" s="53" t="s">
        <v>2802</v>
      </c>
      <c r="H892" s="54">
        <v>1137</v>
      </c>
      <c r="I892" s="53" t="s">
        <v>46</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38"/>
        <v>Percentage Improvement in Eqpt Efficiency Standards above BAU</v>
      </c>
      <c r="D893" s="9" t="s">
        <v>3207</v>
      </c>
      <c r="E893" s="53" t="s">
        <v>2444</v>
      </c>
      <c r="F893" s="188" t="s">
        <v>3169</v>
      </c>
      <c r="G893" s="53" t="s">
        <v>2450</v>
      </c>
      <c r="H893" s="54">
        <v>1138</v>
      </c>
      <c r="I893" s="53" t="s">
        <v>45</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38"/>
        <v>Percentage Improvement in Eqpt Efficiency Standards above BAU</v>
      </c>
      <c r="D894" s="9" t="s">
        <v>3207</v>
      </c>
      <c r="E894" s="53" t="s">
        <v>2445</v>
      </c>
      <c r="F894" s="188" t="s">
        <v>3169</v>
      </c>
      <c r="G894" s="53" t="s">
        <v>2453</v>
      </c>
      <c r="H894" s="54">
        <v>1139</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38"/>
        <v>Percentage Improvement in Eqpt Efficiency Standards above BAU</v>
      </c>
      <c r="D895" s="9" t="s">
        <v>3207</v>
      </c>
      <c r="E895" s="53" t="s">
        <v>2446</v>
      </c>
      <c r="F895" s="188" t="s">
        <v>3169</v>
      </c>
      <c r="G895" s="53" t="s">
        <v>2454</v>
      </c>
      <c r="H895" s="54">
        <v>1140</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38"/>
        <v>Percentage Improvement in Eqpt Efficiency Standards above BAU</v>
      </c>
      <c r="D896" s="9" t="s">
        <v>3207</v>
      </c>
      <c r="E896" s="53" t="s">
        <v>2447</v>
      </c>
      <c r="F896" s="188" t="s">
        <v>3169</v>
      </c>
      <c r="G896" s="53" t="s">
        <v>2451</v>
      </c>
      <c r="H896" s="54">
        <v>1141</v>
      </c>
      <c r="I896" s="53" t="s">
        <v>46</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38"/>
        <v>Percentage Improvement in Eqpt Efficiency Standards above BAU</v>
      </c>
      <c r="D897" s="9" t="s">
        <v>3207</v>
      </c>
      <c r="E897" s="53" t="s">
        <v>2448</v>
      </c>
      <c r="F897" s="188" t="s">
        <v>3169</v>
      </c>
      <c r="G897" s="53" t="s">
        <v>2452</v>
      </c>
      <c r="H897" s="54">
        <v>1142</v>
      </c>
      <c r="I897" s="53" t="s">
        <v>45</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38"/>
        <v>Percentage Improvement in Eqpt Efficiency Standards above BAU</v>
      </c>
      <c r="D898" s="9" t="s">
        <v>3207</v>
      </c>
      <c r="E898" s="53" t="s">
        <v>2449</v>
      </c>
      <c r="F898" s="188" t="s">
        <v>3169</v>
      </c>
      <c r="G898" s="53" t="s">
        <v>2455</v>
      </c>
      <c r="H898" s="54">
        <v>1143</v>
      </c>
      <c r="I898" s="53" t="s">
        <v>46</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38"/>
        <v>Percentage Improvement in Eqpt Efficiency Standards above BAU</v>
      </c>
      <c r="D899" s="9" t="s">
        <v>3207</v>
      </c>
      <c r="E899" s="53" t="s">
        <v>2798</v>
      </c>
      <c r="F899" s="188" t="s">
        <v>3169</v>
      </c>
      <c r="G899" s="53" t="s">
        <v>2801</v>
      </c>
      <c r="H899" s="54">
        <v>1144</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38"/>
        <v>Percentage Improvement in Eqpt Efficiency Standards above BAU</v>
      </c>
      <c r="D900" s="9" t="s">
        <v>3207</v>
      </c>
      <c r="E900" s="53" t="s">
        <v>2799</v>
      </c>
      <c r="F900" s="188" t="s">
        <v>3169</v>
      </c>
      <c r="G900" s="53" t="s">
        <v>2803</v>
      </c>
      <c r="H900" s="54">
        <v>1145</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38"/>
        <v>Percentage Improvement in Eqpt Efficiency Standards above BAU</v>
      </c>
      <c r="D901" s="9" t="s">
        <v>3207</v>
      </c>
      <c r="E901" s="53" t="s">
        <v>2800</v>
      </c>
      <c r="F901" s="188" t="s">
        <v>3169</v>
      </c>
      <c r="G901" s="53" t="s">
        <v>2804</v>
      </c>
      <c r="H901" s="54">
        <v>1146</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38"/>
        <v>Percentage Improvement in Eqpt Efficiency Standards above BAU</v>
      </c>
      <c r="D902" s="9" t="s">
        <v>3207</v>
      </c>
      <c r="E902" s="53" t="s">
        <v>2797</v>
      </c>
      <c r="F902" s="188" t="s">
        <v>3169</v>
      </c>
      <c r="G902" s="53" t="s">
        <v>2802</v>
      </c>
      <c r="H902" s="54">
        <v>1147</v>
      </c>
      <c r="I902" s="53" t="s">
        <v>46</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38"/>
        <v>Percentage Improvement in Eqpt Efficiency Standards above BAU</v>
      </c>
      <c r="D903" s="9" t="s">
        <v>3208</v>
      </c>
      <c r="E903" s="53" t="s">
        <v>2444</v>
      </c>
      <c r="F903" s="188" t="s">
        <v>3170</v>
      </c>
      <c r="G903" s="53" t="s">
        <v>2450</v>
      </c>
      <c r="H903" s="54">
        <v>1148</v>
      </c>
      <c r="I903" s="53" t="s">
        <v>45</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38"/>
        <v>Percentage Improvement in Eqpt Efficiency Standards above BAU</v>
      </c>
      <c r="D904" s="9" t="s">
        <v>3208</v>
      </c>
      <c r="E904" s="53" t="s">
        <v>2445</v>
      </c>
      <c r="F904" s="188" t="s">
        <v>3170</v>
      </c>
      <c r="G904" s="53" t="s">
        <v>2453</v>
      </c>
      <c r="H904" s="54">
        <v>1149</v>
      </c>
      <c r="I904" s="53" t="s">
        <v>45</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38"/>
        <v>Percentage Improvement in Eqpt Efficiency Standards above BAU</v>
      </c>
      <c r="D905" s="9" t="s">
        <v>3208</v>
      </c>
      <c r="E905" s="53" t="s">
        <v>2446</v>
      </c>
      <c r="F905" s="188" t="s">
        <v>3170</v>
      </c>
      <c r="G905" s="53" t="s">
        <v>2454</v>
      </c>
      <c r="H905" s="54">
        <v>1150</v>
      </c>
      <c r="I905" s="53" t="s">
        <v>45</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ref="C906:C962" si="39">C$713</f>
        <v>Percentage Improvement in Eqpt Efficiency Standards above BAU</v>
      </c>
      <c r="D906" s="9" t="s">
        <v>3208</v>
      </c>
      <c r="E906" s="53" t="s">
        <v>2447</v>
      </c>
      <c r="F906" s="188" t="s">
        <v>3170</v>
      </c>
      <c r="G906" s="53" t="s">
        <v>2451</v>
      </c>
      <c r="H906" s="54">
        <v>1151</v>
      </c>
      <c r="I906" s="53" t="s">
        <v>46</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39"/>
        <v>Percentage Improvement in Eqpt Efficiency Standards above BAU</v>
      </c>
      <c r="D907" s="9" t="s">
        <v>3208</v>
      </c>
      <c r="E907" s="53" t="s">
        <v>2448</v>
      </c>
      <c r="F907" s="188" t="s">
        <v>3170</v>
      </c>
      <c r="G907" s="53" t="s">
        <v>2452</v>
      </c>
      <c r="H907" s="54">
        <v>1152</v>
      </c>
      <c r="I907" s="53" t="s">
        <v>45</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39"/>
        <v>Percentage Improvement in Eqpt Efficiency Standards above BAU</v>
      </c>
      <c r="D908" s="9" t="s">
        <v>3208</v>
      </c>
      <c r="E908" s="53" t="s">
        <v>2449</v>
      </c>
      <c r="F908" s="188" t="s">
        <v>3170</v>
      </c>
      <c r="G908" s="53" t="s">
        <v>2455</v>
      </c>
      <c r="H908" s="54">
        <v>1153</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39"/>
        <v>Percentage Improvement in Eqpt Efficiency Standards above BAU</v>
      </c>
      <c r="D909" s="9" t="s">
        <v>3208</v>
      </c>
      <c r="E909" s="53" t="s">
        <v>2798</v>
      </c>
      <c r="F909" s="188" t="s">
        <v>3170</v>
      </c>
      <c r="G909" s="53" t="s">
        <v>2801</v>
      </c>
      <c r="H909" s="54">
        <v>1154</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39"/>
        <v>Percentage Improvement in Eqpt Efficiency Standards above BAU</v>
      </c>
      <c r="D910" s="9" t="s">
        <v>3208</v>
      </c>
      <c r="E910" s="53" t="s">
        <v>2799</v>
      </c>
      <c r="F910" s="188" t="s">
        <v>3170</v>
      </c>
      <c r="G910" s="53" t="s">
        <v>2803</v>
      </c>
      <c r="H910" s="54">
        <v>1155</v>
      </c>
      <c r="I910" s="53" t="s">
        <v>45</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39"/>
        <v>Percentage Improvement in Eqpt Efficiency Standards above BAU</v>
      </c>
      <c r="D911" s="9" t="s">
        <v>3208</v>
      </c>
      <c r="E911" s="53" t="s">
        <v>2800</v>
      </c>
      <c r="F911" s="188" t="s">
        <v>3170</v>
      </c>
      <c r="G911" s="53" t="s">
        <v>2804</v>
      </c>
      <c r="H911" s="54">
        <v>1156</v>
      </c>
      <c r="I911" s="53" t="s">
        <v>45</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39"/>
        <v>Percentage Improvement in Eqpt Efficiency Standards above BAU</v>
      </c>
      <c r="D912" s="9" t="s">
        <v>3208</v>
      </c>
      <c r="E912" s="53" t="s">
        <v>2797</v>
      </c>
      <c r="F912" s="188" t="s">
        <v>3170</v>
      </c>
      <c r="G912" s="53" t="s">
        <v>2802</v>
      </c>
      <c r="H912" s="54">
        <v>1157</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39"/>
        <v>Percentage Improvement in Eqpt Efficiency Standards above BAU</v>
      </c>
      <c r="D913" s="9" t="s">
        <v>3209</v>
      </c>
      <c r="E913" s="53" t="s">
        <v>2444</v>
      </c>
      <c r="F913" s="188" t="s">
        <v>3171</v>
      </c>
      <c r="G913" s="53" t="s">
        <v>2450</v>
      </c>
      <c r="H913" s="54">
        <v>1158</v>
      </c>
      <c r="I913" s="53" t="s">
        <v>45</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39"/>
        <v>Percentage Improvement in Eqpt Efficiency Standards above BAU</v>
      </c>
      <c r="D914" s="9" t="s">
        <v>3209</v>
      </c>
      <c r="E914" s="53" t="s">
        <v>2445</v>
      </c>
      <c r="F914" s="188" t="s">
        <v>3171</v>
      </c>
      <c r="G914" s="53" t="s">
        <v>2453</v>
      </c>
      <c r="H914" s="54">
        <v>1159</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39"/>
        <v>Percentage Improvement in Eqpt Efficiency Standards above BAU</v>
      </c>
      <c r="D915" s="9" t="s">
        <v>3209</v>
      </c>
      <c r="E915" s="53" t="s">
        <v>2446</v>
      </c>
      <c r="F915" s="188" t="s">
        <v>3171</v>
      </c>
      <c r="G915" s="53" t="s">
        <v>2454</v>
      </c>
      <c r="H915" s="54">
        <v>1160</v>
      </c>
      <c r="I915" s="53" t="s">
        <v>45</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39"/>
        <v>Percentage Improvement in Eqpt Efficiency Standards above BAU</v>
      </c>
      <c r="D916" s="9" t="s">
        <v>3209</v>
      </c>
      <c r="E916" s="53" t="s">
        <v>2447</v>
      </c>
      <c r="F916" s="188" t="s">
        <v>3171</v>
      </c>
      <c r="G916" s="53" t="s">
        <v>2451</v>
      </c>
      <c r="H916" s="54">
        <v>1161</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39"/>
        <v>Percentage Improvement in Eqpt Efficiency Standards above BAU</v>
      </c>
      <c r="D917" s="9" t="s">
        <v>3209</v>
      </c>
      <c r="E917" s="53" t="s">
        <v>2448</v>
      </c>
      <c r="F917" s="188" t="s">
        <v>3171</v>
      </c>
      <c r="G917" s="53" t="s">
        <v>2452</v>
      </c>
      <c r="H917" s="54">
        <v>1162</v>
      </c>
      <c r="I917" s="53" t="s">
        <v>45</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39"/>
        <v>Percentage Improvement in Eqpt Efficiency Standards above BAU</v>
      </c>
      <c r="D918" s="9" t="s">
        <v>3209</v>
      </c>
      <c r="E918" s="53" t="s">
        <v>2449</v>
      </c>
      <c r="F918" s="188" t="s">
        <v>3171</v>
      </c>
      <c r="G918" s="53" t="s">
        <v>2455</v>
      </c>
      <c r="H918" s="54">
        <v>1163</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39"/>
        <v>Percentage Improvement in Eqpt Efficiency Standards above BAU</v>
      </c>
      <c r="D919" s="9" t="s">
        <v>3209</v>
      </c>
      <c r="E919" s="53" t="s">
        <v>2798</v>
      </c>
      <c r="F919" s="188" t="s">
        <v>3171</v>
      </c>
      <c r="G919" s="53" t="s">
        <v>2801</v>
      </c>
      <c r="H919" s="54">
        <v>1164</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ht="30"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39"/>
        <v>Percentage Improvement in Eqpt Efficiency Standards above BAU</v>
      </c>
      <c r="D920" s="9" t="s">
        <v>3209</v>
      </c>
      <c r="E920" s="53" t="s">
        <v>2799</v>
      </c>
      <c r="F920" s="188" t="s">
        <v>3171</v>
      </c>
      <c r="G920" s="53" t="s">
        <v>2803</v>
      </c>
      <c r="H920" s="54">
        <v>1165</v>
      </c>
      <c r="I920" s="53" t="s">
        <v>45</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39"/>
        <v>Percentage Improvement in Eqpt Efficiency Standards above BAU</v>
      </c>
      <c r="D921" s="9" t="s">
        <v>3209</v>
      </c>
      <c r="E921" s="53" t="s">
        <v>2800</v>
      </c>
      <c r="F921" s="188" t="s">
        <v>3171</v>
      </c>
      <c r="G921" s="53" t="s">
        <v>2804</v>
      </c>
      <c r="H921" s="54">
        <v>1166</v>
      </c>
      <c r="I921" s="53" t="s">
        <v>45</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39"/>
        <v>Percentage Improvement in Eqpt Efficiency Standards above BAU</v>
      </c>
      <c r="D922" s="9" t="s">
        <v>3209</v>
      </c>
      <c r="E922" s="53" t="s">
        <v>2797</v>
      </c>
      <c r="F922" s="188" t="s">
        <v>3171</v>
      </c>
      <c r="G922" s="53" t="s">
        <v>2802</v>
      </c>
      <c r="H922" s="54">
        <v>1167</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ht="30"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39"/>
        <v>Percentage Improvement in Eqpt Efficiency Standards above BAU</v>
      </c>
      <c r="D923" s="9" t="s">
        <v>3210</v>
      </c>
      <c r="E923" s="53" t="s">
        <v>2444</v>
      </c>
      <c r="F923" s="188" t="s">
        <v>3172</v>
      </c>
      <c r="G923" s="53" t="s">
        <v>2450</v>
      </c>
      <c r="H923" s="54">
        <v>1168</v>
      </c>
      <c r="I923" s="53" t="s">
        <v>45</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ht="30"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39"/>
        <v>Percentage Improvement in Eqpt Efficiency Standards above BAU</v>
      </c>
      <c r="D924" s="9" t="s">
        <v>3210</v>
      </c>
      <c r="E924" s="53" t="s">
        <v>2445</v>
      </c>
      <c r="F924" s="188" t="s">
        <v>3172</v>
      </c>
      <c r="G924" s="53" t="s">
        <v>2453</v>
      </c>
      <c r="H924" s="54">
        <v>1169</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ht="30"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39"/>
        <v>Percentage Improvement in Eqpt Efficiency Standards above BAU</v>
      </c>
      <c r="D925" s="9" t="s">
        <v>3210</v>
      </c>
      <c r="E925" s="53" t="s">
        <v>2446</v>
      </c>
      <c r="F925" s="188" t="s">
        <v>3172</v>
      </c>
      <c r="G925" s="53" t="s">
        <v>2454</v>
      </c>
      <c r="H925" s="54">
        <v>1170</v>
      </c>
      <c r="I925" s="53" t="s">
        <v>45</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ht="30"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39"/>
        <v>Percentage Improvement in Eqpt Efficiency Standards above BAU</v>
      </c>
      <c r="D926" s="9" t="s">
        <v>3210</v>
      </c>
      <c r="E926" s="53" t="s">
        <v>2447</v>
      </c>
      <c r="F926" s="188" t="s">
        <v>3172</v>
      </c>
      <c r="G926" s="53" t="s">
        <v>2451</v>
      </c>
      <c r="H926" s="54">
        <v>1171</v>
      </c>
      <c r="I926" s="53" t="s">
        <v>46</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ht="30"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39"/>
        <v>Percentage Improvement in Eqpt Efficiency Standards above BAU</v>
      </c>
      <c r="D927" s="9" t="s">
        <v>3210</v>
      </c>
      <c r="E927" s="53" t="s">
        <v>2448</v>
      </c>
      <c r="F927" s="188" t="s">
        <v>3172</v>
      </c>
      <c r="G927" s="53" t="s">
        <v>2452</v>
      </c>
      <c r="H927" s="54">
        <v>1172</v>
      </c>
      <c r="I927" s="53" t="s">
        <v>45</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ht="30"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39"/>
        <v>Percentage Improvement in Eqpt Efficiency Standards above BAU</v>
      </c>
      <c r="D928" s="9" t="s">
        <v>3210</v>
      </c>
      <c r="E928" s="53" t="s">
        <v>2449</v>
      </c>
      <c r="F928" s="188" t="s">
        <v>3172</v>
      </c>
      <c r="G928" s="53" t="s">
        <v>2455</v>
      </c>
      <c r="H928" s="54">
        <v>1173</v>
      </c>
      <c r="I928" s="53" t="s">
        <v>46</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ht="30"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39"/>
        <v>Percentage Improvement in Eqpt Efficiency Standards above BAU</v>
      </c>
      <c r="D929" s="9" t="s">
        <v>3210</v>
      </c>
      <c r="E929" s="53" t="s">
        <v>2798</v>
      </c>
      <c r="F929" s="188" t="s">
        <v>3172</v>
      </c>
      <c r="G929" s="53" t="s">
        <v>2801</v>
      </c>
      <c r="H929" s="54">
        <v>1174</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ht="30"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39"/>
        <v>Percentage Improvement in Eqpt Efficiency Standards above BAU</v>
      </c>
      <c r="D930" s="9" t="s">
        <v>3210</v>
      </c>
      <c r="E930" s="53" t="s">
        <v>2799</v>
      </c>
      <c r="F930" s="188" t="s">
        <v>3172</v>
      </c>
      <c r="G930" s="53" t="s">
        <v>2803</v>
      </c>
      <c r="H930" s="54">
        <v>1175</v>
      </c>
      <c r="I930" s="53" t="s">
        <v>45</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39"/>
        <v>Percentage Improvement in Eqpt Efficiency Standards above BAU</v>
      </c>
      <c r="D931" s="9" t="s">
        <v>3210</v>
      </c>
      <c r="E931" s="53" t="s">
        <v>2800</v>
      </c>
      <c r="F931" s="188" t="s">
        <v>3172</v>
      </c>
      <c r="G931" s="53" t="s">
        <v>2804</v>
      </c>
      <c r="H931" s="54">
        <v>1176</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39"/>
        <v>Percentage Improvement in Eqpt Efficiency Standards above BAU</v>
      </c>
      <c r="D932" s="9" t="s">
        <v>3210</v>
      </c>
      <c r="E932" s="53" t="s">
        <v>2797</v>
      </c>
      <c r="F932" s="188" t="s">
        <v>3172</v>
      </c>
      <c r="G932" s="53" t="s">
        <v>2802</v>
      </c>
      <c r="H932" s="54">
        <v>1177</v>
      </c>
      <c r="I932" s="53" t="s">
        <v>46</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ht="30"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39"/>
        <v>Percentage Improvement in Eqpt Efficiency Standards above BAU</v>
      </c>
      <c r="D933" s="9" t="s">
        <v>3211</v>
      </c>
      <c r="E933" s="53" t="s">
        <v>2444</v>
      </c>
      <c r="F933" s="188" t="s">
        <v>3173</v>
      </c>
      <c r="G933" s="53" t="s">
        <v>2450</v>
      </c>
      <c r="H933" s="54">
        <v>1178</v>
      </c>
      <c r="I933" s="9"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30"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Industry Energy Efficiency Standards</v>
      </c>
      <c r="C934" s="344" t="str">
        <f t="shared" si="39"/>
        <v>Percentage Improvement in Eqpt Efficiency Standards above BAU</v>
      </c>
      <c r="D934" s="9" t="s">
        <v>3211</v>
      </c>
      <c r="E934" s="53" t="s">
        <v>2445</v>
      </c>
      <c r="F934" s="188" t="s">
        <v>3173</v>
      </c>
      <c r="G934" s="53" t="s">
        <v>2453</v>
      </c>
      <c r="H934" s="54">
        <v>1179</v>
      </c>
      <c r="I934" s="53" t="s">
        <v>46</v>
      </c>
      <c r="J934" s="342" t="str">
        <f>IF(ISBLANK(INDEX('Policy Characteristics'!D:D,MATCH($C934,'Policy Characteristics'!$C:$C,0))),"",INDEX('Policy Characteristics'!D:D,MATCH($C934,'Policy Characteristics'!$C:$C,0)))</f>
        <v>Industry Energy Efficiency Standards</v>
      </c>
      <c r="K934" s="340" t="str">
        <f>IF(ISBLANK(INDEX('Policy Characteristics'!E:E,MATCH($C934,'Policy Characteristics'!$C:$C,0))),"",INDEX('Policy Characteristics'!E:E,MATCH($C934,'Policy Characteristics'!$C:$C,0)))</f>
        <v>indst efficiency standards</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0.25</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reduction in energy use</v>
      </c>
      <c r="P934" s="340"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40" t="str">
        <f>IF(ISBLANK(INDEX('Policy Characteristics'!K:K,MATCH($C934,'Policy Characteristics'!$C:$C,0))),"",INDEX('Policy Characteristics'!K:K,MATCH($C934,'Policy Characteristics'!$C:$C,0)))</f>
        <v>industry-ag-main.html#eff-stds</v>
      </c>
      <c r="R934" s="340" t="str">
        <f>IF(ISBLANK(INDEX('Policy Characteristics'!L:L,MATCH($C934,'Policy Characteristics'!$C:$C,0))),"",INDEX('Policy Characteristics'!L:L,MATCH($C934,'Policy Characteristics'!$C:$C,0)))</f>
        <v>industry-energy-efficiency-standards.html</v>
      </c>
    </row>
    <row r="935" spans="1:18" s="5" customFormat="1" ht="30"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Industry Energy Efficiency Standards</v>
      </c>
      <c r="C935" s="344" t="str">
        <f t="shared" si="39"/>
        <v>Percentage Improvement in Eqpt Efficiency Standards above BAU</v>
      </c>
      <c r="D935" s="9" t="s">
        <v>3211</v>
      </c>
      <c r="E935" s="53" t="s">
        <v>2446</v>
      </c>
      <c r="F935" s="188" t="s">
        <v>3173</v>
      </c>
      <c r="G935" s="53" t="s">
        <v>2454</v>
      </c>
      <c r="H935" s="54">
        <v>1180</v>
      </c>
      <c r="I935" s="53" t="s">
        <v>45</v>
      </c>
      <c r="J935" s="342" t="str">
        <f>IF(ISBLANK(INDEX('Policy Characteristics'!D:D,MATCH($C935,'Policy Characteristics'!$C:$C,0))),"",INDEX('Policy Characteristics'!D:D,MATCH($C935,'Policy Characteristics'!$C:$C,0)))</f>
        <v>Industry Energy Efficiency Standards</v>
      </c>
      <c r="K935" s="340" t="str">
        <f>IF(ISBLANK(INDEX('Policy Characteristics'!E:E,MATCH($C935,'Policy Characteristics'!$C:$C,0))),"",INDEX('Policy Characteristics'!E:E,MATCH($C935,'Policy Characteristics'!$C:$C,0)))</f>
        <v>indst efficiency standards</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0.25</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reduction in energy use</v>
      </c>
      <c r="P935" s="340"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40" t="str">
        <f>IF(ISBLANK(INDEX('Policy Characteristics'!K:K,MATCH($C935,'Policy Characteristics'!$C:$C,0))),"",INDEX('Policy Characteristics'!K:K,MATCH($C935,'Policy Characteristics'!$C:$C,0)))</f>
        <v>industry-ag-main.html#eff-stds</v>
      </c>
      <c r="R935" s="340" t="str">
        <f>IF(ISBLANK(INDEX('Policy Characteristics'!L:L,MATCH($C935,'Policy Characteristics'!$C:$C,0))),"",INDEX('Policy Characteristics'!L:L,MATCH($C935,'Policy Characteristics'!$C:$C,0)))</f>
        <v>industry-energy-efficiency-standards.html</v>
      </c>
    </row>
    <row r="936" spans="1:18" s="5" customFormat="1" ht="30"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Industry Energy Efficiency Standards</v>
      </c>
      <c r="C936" s="344" t="str">
        <f t="shared" si="39"/>
        <v>Percentage Improvement in Eqpt Efficiency Standards above BAU</v>
      </c>
      <c r="D936" s="9" t="s">
        <v>3211</v>
      </c>
      <c r="E936" s="53" t="s">
        <v>2447</v>
      </c>
      <c r="F936" s="188" t="s">
        <v>3173</v>
      </c>
      <c r="G936" s="53" t="s">
        <v>2451</v>
      </c>
      <c r="H936" s="54">
        <v>1181</v>
      </c>
      <c r="I936" s="53" t="s">
        <v>46</v>
      </c>
      <c r="J936" s="342" t="str">
        <f>IF(ISBLANK(INDEX('Policy Characteristics'!D:D,MATCH($C936,'Policy Characteristics'!$C:$C,0))),"",INDEX('Policy Characteristics'!D:D,MATCH($C936,'Policy Characteristics'!$C:$C,0)))</f>
        <v>Industry Energy Efficiency Standards</v>
      </c>
      <c r="K936" s="340" t="str">
        <f>IF(ISBLANK(INDEX('Policy Characteristics'!E:E,MATCH($C936,'Policy Characteristics'!$C:$C,0))),"",INDEX('Policy Characteristics'!E:E,MATCH($C936,'Policy Characteristics'!$C:$C,0)))</f>
        <v>indst efficiency standards</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0.25</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reduction in energy use</v>
      </c>
      <c r="P936" s="340"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40" t="str">
        <f>IF(ISBLANK(INDEX('Policy Characteristics'!K:K,MATCH($C936,'Policy Characteristics'!$C:$C,0))),"",INDEX('Policy Characteristics'!K:K,MATCH($C936,'Policy Characteristics'!$C:$C,0)))</f>
        <v>industry-ag-main.html#eff-stds</v>
      </c>
      <c r="R936" s="340" t="str">
        <f>IF(ISBLANK(INDEX('Policy Characteristics'!L:L,MATCH($C936,'Policy Characteristics'!$C:$C,0))),"",INDEX('Policy Characteristics'!L:L,MATCH($C936,'Policy Characteristics'!$C:$C,0)))</f>
        <v>industry-energy-efficiency-standards.html</v>
      </c>
    </row>
    <row r="937" spans="1:18" s="5" customFormat="1"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Industry Energy Efficiency Standards</v>
      </c>
      <c r="C937" s="344" t="str">
        <f t="shared" si="39"/>
        <v>Percentage Improvement in Eqpt Efficiency Standards above BAU</v>
      </c>
      <c r="D937" s="9" t="s">
        <v>3211</v>
      </c>
      <c r="E937" s="53" t="s">
        <v>2448</v>
      </c>
      <c r="F937" s="188" t="s">
        <v>3173</v>
      </c>
      <c r="G937" s="53" t="s">
        <v>2452</v>
      </c>
      <c r="H937" s="54">
        <v>1182</v>
      </c>
      <c r="I937" s="53" t="s">
        <v>46</v>
      </c>
      <c r="J937" s="342" t="str">
        <f>IF(ISBLANK(INDEX('Policy Characteristics'!D:D,MATCH($C937,'Policy Characteristics'!$C:$C,0))),"",INDEX('Policy Characteristics'!D:D,MATCH($C937,'Policy Characteristics'!$C:$C,0)))</f>
        <v>Industry Energy Efficiency Standards</v>
      </c>
      <c r="K937" s="340" t="str">
        <f>IF(ISBLANK(INDEX('Policy Characteristics'!E:E,MATCH($C937,'Policy Characteristics'!$C:$C,0))),"",INDEX('Policy Characteristics'!E:E,MATCH($C937,'Policy Characteristics'!$C:$C,0)))</f>
        <v>indst efficiency standards</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0.25</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reduction in energy use</v>
      </c>
      <c r="P937" s="340"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40" t="str">
        <f>IF(ISBLANK(INDEX('Policy Characteristics'!K:K,MATCH($C937,'Policy Characteristics'!$C:$C,0))),"",INDEX('Policy Characteristics'!K:K,MATCH($C937,'Policy Characteristics'!$C:$C,0)))</f>
        <v>industry-ag-main.html#eff-stds</v>
      </c>
      <c r="R937" s="340" t="str">
        <f>IF(ISBLANK(INDEX('Policy Characteristics'!L:L,MATCH($C937,'Policy Characteristics'!$C:$C,0))),"",INDEX('Policy Characteristics'!L:L,MATCH($C937,'Policy Characteristics'!$C:$C,0)))</f>
        <v>industry-energy-efficiency-standards.html</v>
      </c>
    </row>
    <row r="938" spans="1:18" s="5" customFormat="1"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Industry Energy Efficiency Standards</v>
      </c>
      <c r="C938" s="344" t="str">
        <f t="shared" si="39"/>
        <v>Percentage Improvement in Eqpt Efficiency Standards above BAU</v>
      </c>
      <c r="D938" s="9" t="s">
        <v>3211</v>
      </c>
      <c r="E938" s="53" t="s">
        <v>2449</v>
      </c>
      <c r="F938" s="188" t="s">
        <v>3173</v>
      </c>
      <c r="G938" s="53" t="s">
        <v>2455</v>
      </c>
      <c r="H938" s="54">
        <v>1183</v>
      </c>
      <c r="I938" s="53" t="s">
        <v>46</v>
      </c>
      <c r="J938" s="342" t="str">
        <f>IF(ISBLANK(INDEX('Policy Characteristics'!D:D,MATCH($C938,'Policy Characteristics'!$C:$C,0))),"",INDEX('Policy Characteristics'!D:D,MATCH($C938,'Policy Characteristics'!$C:$C,0)))</f>
        <v>Industry Energy Efficiency Standards</v>
      </c>
      <c r="K938" s="340" t="str">
        <f>IF(ISBLANK(INDEX('Policy Characteristics'!E:E,MATCH($C938,'Policy Characteristics'!$C:$C,0))),"",INDEX('Policy Characteristics'!E:E,MATCH($C938,'Policy Characteristics'!$C:$C,0)))</f>
        <v>indst efficiency standards</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0.25</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reduction in energy use</v>
      </c>
      <c r="P938" s="340"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40" t="str">
        <f>IF(ISBLANK(INDEX('Policy Characteristics'!K:K,MATCH($C938,'Policy Characteristics'!$C:$C,0))),"",INDEX('Policy Characteristics'!K:K,MATCH($C938,'Policy Characteristics'!$C:$C,0)))</f>
        <v>industry-ag-main.html#eff-stds</v>
      </c>
      <c r="R938" s="340" t="str">
        <f>IF(ISBLANK(INDEX('Policy Characteristics'!L:L,MATCH($C938,'Policy Characteristics'!$C:$C,0))),"",INDEX('Policy Characteristics'!L:L,MATCH($C938,'Policy Characteristics'!$C:$C,0)))</f>
        <v>industry-energy-efficiency-standards.html</v>
      </c>
    </row>
    <row r="939" spans="1:18" s="5" customFormat="1" ht="30"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Industry Energy Efficiency Standards</v>
      </c>
      <c r="C939" s="344" t="str">
        <f t="shared" si="39"/>
        <v>Percentage Improvement in Eqpt Efficiency Standards above BAU</v>
      </c>
      <c r="D939" s="9" t="s">
        <v>3211</v>
      </c>
      <c r="E939" s="53" t="s">
        <v>2798</v>
      </c>
      <c r="F939" s="188" t="s">
        <v>3173</v>
      </c>
      <c r="G939" s="53" t="s">
        <v>2801</v>
      </c>
      <c r="H939" s="54">
        <v>1184</v>
      </c>
      <c r="I939" s="53" t="s">
        <v>46</v>
      </c>
      <c r="J939" s="342" t="str">
        <f>IF(ISBLANK(INDEX('Policy Characteristics'!D:D,MATCH($C939,'Policy Characteristics'!$C:$C,0))),"",INDEX('Policy Characteristics'!D:D,MATCH($C939,'Policy Characteristics'!$C:$C,0)))</f>
        <v>Industry Energy Efficiency Standards</v>
      </c>
      <c r="K939" s="340" t="str">
        <f>IF(ISBLANK(INDEX('Policy Characteristics'!E:E,MATCH($C939,'Policy Characteristics'!$C:$C,0))),"",INDEX('Policy Characteristics'!E:E,MATCH($C939,'Policy Characteristics'!$C:$C,0)))</f>
        <v>indst efficiency standards</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0.25</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reduction in energy use</v>
      </c>
      <c r="P939" s="340"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40" t="str">
        <f>IF(ISBLANK(INDEX('Policy Characteristics'!K:K,MATCH($C939,'Policy Characteristics'!$C:$C,0))),"",INDEX('Policy Characteristics'!K:K,MATCH($C939,'Policy Characteristics'!$C:$C,0)))</f>
        <v>industry-ag-main.html#eff-stds</v>
      </c>
      <c r="R939" s="340" t="str">
        <f>IF(ISBLANK(INDEX('Policy Characteristics'!L:L,MATCH($C939,'Policy Characteristics'!$C:$C,0))),"",INDEX('Policy Characteristics'!L:L,MATCH($C939,'Policy Characteristics'!$C:$C,0)))</f>
        <v>industry-energy-efficiency-standards.html</v>
      </c>
    </row>
    <row r="940" spans="1:18" s="5" customFormat="1" ht="30"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Industry Energy Efficiency Standards</v>
      </c>
      <c r="C940" s="344" t="str">
        <f t="shared" si="39"/>
        <v>Percentage Improvement in Eqpt Efficiency Standards above BAU</v>
      </c>
      <c r="D940" s="9" t="s">
        <v>3211</v>
      </c>
      <c r="E940" s="53" t="s">
        <v>2799</v>
      </c>
      <c r="F940" s="188" t="s">
        <v>3173</v>
      </c>
      <c r="G940" s="53" t="s">
        <v>2803</v>
      </c>
      <c r="H940" s="54">
        <v>1185</v>
      </c>
      <c r="I940" s="53" t="s">
        <v>46</v>
      </c>
      <c r="J940" s="342" t="str">
        <f>IF(ISBLANK(INDEX('Policy Characteristics'!D:D,MATCH($C940,'Policy Characteristics'!$C:$C,0))),"",INDEX('Policy Characteristics'!D:D,MATCH($C940,'Policy Characteristics'!$C:$C,0)))</f>
        <v>Industry Energy Efficiency Standards</v>
      </c>
      <c r="K940" s="340" t="str">
        <f>IF(ISBLANK(INDEX('Policy Characteristics'!E:E,MATCH($C940,'Policy Characteristics'!$C:$C,0))),"",INDEX('Policy Characteristics'!E:E,MATCH($C940,'Policy Characteristics'!$C:$C,0)))</f>
        <v>indst efficiency standards</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0.25</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reduction in energy use</v>
      </c>
      <c r="P940" s="340"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40" t="str">
        <f>IF(ISBLANK(INDEX('Policy Characteristics'!K:K,MATCH($C940,'Policy Characteristics'!$C:$C,0))),"",INDEX('Policy Characteristics'!K:K,MATCH($C940,'Policy Characteristics'!$C:$C,0)))</f>
        <v>industry-ag-main.html#eff-stds</v>
      </c>
      <c r="R940" s="340" t="str">
        <f>IF(ISBLANK(INDEX('Policy Characteristics'!L:L,MATCH($C940,'Policy Characteristics'!$C:$C,0))),"",INDEX('Policy Characteristics'!L:L,MATCH($C940,'Policy Characteristics'!$C:$C,0)))</f>
        <v>industry-energy-efficiency-standards.html</v>
      </c>
    </row>
    <row r="941" spans="1:18" s="5" customFormat="1"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Industry Energy Efficiency Standards</v>
      </c>
      <c r="C941" s="344" t="str">
        <f t="shared" si="39"/>
        <v>Percentage Improvement in Eqpt Efficiency Standards above BAU</v>
      </c>
      <c r="D941" s="9" t="s">
        <v>3211</v>
      </c>
      <c r="E941" s="53" t="s">
        <v>2800</v>
      </c>
      <c r="F941" s="188" t="s">
        <v>3173</v>
      </c>
      <c r="G941" s="53" t="s">
        <v>2804</v>
      </c>
      <c r="H941" s="54">
        <v>1186</v>
      </c>
      <c r="I941" s="53" t="s">
        <v>46</v>
      </c>
      <c r="J941" s="342" t="str">
        <f>IF(ISBLANK(INDEX('Policy Characteristics'!D:D,MATCH($C941,'Policy Characteristics'!$C:$C,0))),"",INDEX('Policy Characteristics'!D:D,MATCH($C941,'Policy Characteristics'!$C:$C,0)))</f>
        <v>Industry Energy Efficiency Standards</v>
      </c>
      <c r="K941" s="340" t="str">
        <f>IF(ISBLANK(INDEX('Policy Characteristics'!E:E,MATCH($C941,'Policy Characteristics'!$C:$C,0))),"",INDEX('Policy Characteristics'!E:E,MATCH($C941,'Policy Characteristics'!$C:$C,0)))</f>
        <v>indst efficiency standards</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0.25</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reduction in energy use</v>
      </c>
      <c r="P941" s="340"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40" t="str">
        <f>IF(ISBLANK(INDEX('Policy Characteristics'!K:K,MATCH($C941,'Policy Characteristics'!$C:$C,0))),"",INDEX('Policy Characteristics'!K:K,MATCH($C941,'Policy Characteristics'!$C:$C,0)))</f>
        <v>industry-ag-main.html#eff-stds</v>
      </c>
      <c r="R941" s="340" t="str">
        <f>IF(ISBLANK(INDEX('Policy Characteristics'!L:L,MATCH($C941,'Policy Characteristics'!$C:$C,0))),"",INDEX('Policy Characteristics'!L:L,MATCH($C941,'Policy Characteristics'!$C:$C,0)))</f>
        <v>industry-energy-efficiency-standards.html</v>
      </c>
    </row>
    <row r="942" spans="1:18" s="5" customFormat="1"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Industry Energy Efficiency Standards</v>
      </c>
      <c r="C942" s="344" t="str">
        <f t="shared" si="39"/>
        <v>Percentage Improvement in Eqpt Efficiency Standards above BAU</v>
      </c>
      <c r="D942" s="9" t="s">
        <v>3211</v>
      </c>
      <c r="E942" s="53" t="s">
        <v>2797</v>
      </c>
      <c r="F942" s="188" t="s">
        <v>3173</v>
      </c>
      <c r="G942" s="53" t="s">
        <v>2802</v>
      </c>
      <c r="H942" s="54">
        <v>1187</v>
      </c>
      <c r="I942" s="53" t="s">
        <v>46</v>
      </c>
      <c r="J942" s="342" t="str">
        <f>IF(ISBLANK(INDEX('Policy Characteristics'!D:D,MATCH($C942,'Policy Characteristics'!$C:$C,0))),"",INDEX('Policy Characteristics'!D:D,MATCH($C942,'Policy Characteristics'!$C:$C,0)))</f>
        <v>Industry Energy Efficiency Standards</v>
      </c>
      <c r="K942" s="340" t="str">
        <f>IF(ISBLANK(INDEX('Policy Characteristics'!E:E,MATCH($C942,'Policy Characteristics'!$C:$C,0))),"",INDEX('Policy Characteristics'!E:E,MATCH($C942,'Policy Characteristics'!$C:$C,0)))</f>
        <v>indst efficiency standards</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0.25</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reduction in energy use</v>
      </c>
      <c r="P942" s="340"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40" t="str">
        <f>IF(ISBLANK(INDEX('Policy Characteristics'!K:K,MATCH($C942,'Policy Characteristics'!$C:$C,0))),"",INDEX('Policy Characteristics'!K:K,MATCH($C942,'Policy Characteristics'!$C:$C,0)))</f>
        <v>industry-ag-main.html#eff-stds</v>
      </c>
      <c r="R942" s="340" t="str">
        <f>IF(ISBLANK(INDEX('Policy Characteristics'!L:L,MATCH($C942,'Policy Characteristics'!$C:$C,0))),"",INDEX('Policy Characteristics'!L:L,MATCH($C942,'Policy Characteristics'!$C:$C,0)))</f>
        <v>industry-energy-efficiency-standards.html</v>
      </c>
    </row>
    <row r="943" spans="1:18" s="5" customFormat="1"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Industry Energy Efficiency Standards</v>
      </c>
      <c r="C943" s="344" t="str">
        <f t="shared" si="39"/>
        <v>Percentage Improvement in Eqpt Efficiency Standards above BAU</v>
      </c>
      <c r="D943" s="9" t="s">
        <v>3212</v>
      </c>
      <c r="E943" s="53" t="s">
        <v>2444</v>
      </c>
      <c r="F943" s="188" t="s">
        <v>3215</v>
      </c>
      <c r="G943" s="53" t="s">
        <v>2450</v>
      </c>
      <c r="H943" s="54">
        <v>1188</v>
      </c>
      <c r="I943" s="53" t="s">
        <v>45</v>
      </c>
      <c r="J943" s="342" t="str">
        <f>IF(ISBLANK(INDEX('Policy Characteristics'!D:D,MATCH($C943,'Policy Characteristics'!$C:$C,0))),"",INDEX('Policy Characteristics'!D:D,MATCH($C943,'Policy Characteristics'!$C:$C,0)))</f>
        <v>Industry Energy Efficiency Standards</v>
      </c>
      <c r="K943" s="340" t="str">
        <f>IF(ISBLANK(INDEX('Policy Characteristics'!E:E,MATCH($C943,'Policy Characteristics'!$C:$C,0))),"",INDEX('Policy Characteristics'!E:E,MATCH($C943,'Policy Characteristics'!$C:$C,0)))</f>
        <v>indst efficiency standards</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0.25</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reduction in energy use</v>
      </c>
      <c r="P943" s="340"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40" t="str">
        <f>IF(ISBLANK(INDEX('Policy Characteristics'!K:K,MATCH($C943,'Policy Characteristics'!$C:$C,0))),"",INDEX('Policy Characteristics'!K:K,MATCH($C943,'Policy Characteristics'!$C:$C,0)))</f>
        <v>industry-ag-main.html#eff-stds</v>
      </c>
      <c r="R943" s="340" t="str">
        <f>IF(ISBLANK(INDEX('Policy Characteristics'!L:L,MATCH($C943,'Policy Characteristics'!$C:$C,0))),"",INDEX('Policy Characteristics'!L:L,MATCH($C943,'Policy Characteristics'!$C:$C,0)))</f>
        <v>industry-energy-efficiency-standards.html</v>
      </c>
    </row>
    <row r="944" spans="1:18" s="5" customFormat="1"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Industry Energy Efficiency Standards</v>
      </c>
      <c r="C944" s="344" t="str">
        <f t="shared" si="39"/>
        <v>Percentage Improvement in Eqpt Efficiency Standards above BAU</v>
      </c>
      <c r="D944" s="9" t="s">
        <v>3212</v>
      </c>
      <c r="E944" s="53" t="s">
        <v>2445</v>
      </c>
      <c r="F944" s="188" t="s">
        <v>3215</v>
      </c>
      <c r="G944" s="53" t="s">
        <v>2453</v>
      </c>
      <c r="H944" s="54">
        <v>1189</v>
      </c>
      <c r="I944" s="53" t="s">
        <v>46</v>
      </c>
      <c r="J944" s="342" t="str">
        <f>IF(ISBLANK(INDEX('Policy Characteristics'!D:D,MATCH($C944,'Policy Characteristics'!$C:$C,0))),"",INDEX('Policy Characteristics'!D:D,MATCH($C944,'Policy Characteristics'!$C:$C,0)))</f>
        <v>Industry Energy Efficiency Standards</v>
      </c>
      <c r="K944" s="340" t="str">
        <f>IF(ISBLANK(INDEX('Policy Characteristics'!E:E,MATCH($C944,'Policy Characteristics'!$C:$C,0))),"",INDEX('Policy Characteristics'!E:E,MATCH($C944,'Policy Characteristics'!$C:$C,0)))</f>
        <v>indst efficiency standards</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0.25</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reduction in energy use</v>
      </c>
      <c r="P944" s="340"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40" t="str">
        <f>IF(ISBLANK(INDEX('Policy Characteristics'!K:K,MATCH($C944,'Policy Characteristics'!$C:$C,0))),"",INDEX('Policy Characteristics'!K:K,MATCH($C944,'Policy Characteristics'!$C:$C,0)))</f>
        <v>industry-ag-main.html#eff-stds</v>
      </c>
      <c r="R944" s="340" t="str">
        <f>IF(ISBLANK(INDEX('Policy Characteristics'!L:L,MATCH($C944,'Policy Characteristics'!$C:$C,0))),"",INDEX('Policy Characteristics'!L:L,MATCH($C944,'Policy Characteristics'!$C:$C,0)))</f>
        <v>industry-energy-efficiency-standards.html</v>
      </c>
    </row>
    <row r="945" spans="1:18" s="5" customFormat="1" x14ac:dyDescent="0.25">
      <c r="A945" s="340" t="str">
        <f>IF(ISBLANK(INDEX('Policy Characteristics'!A:A,MATCH($C945,'Policy Characteristics'!$C:$C,0))),"",INDEX('Policy Characteristics'!A:A,MATCH($C945,'Policy Characteristics'!$C:$C,0)))</f>
        <v>Industry</v>
      </c>
      <c r="B945" s="340" t="str">
        <f>IF(ISBLANK(INDEX('Policy Characteristics'!B:B,MATCH($C945,'Policy Characteristics'!$C:$C,0))),"",INDEX('Policy Characteristics'!B:B,MATCH($C945,'Policy Characteristics'!$C:$C,0)))</f>
        <v>Industry Energy Efficiency Standards</v>
      </c>
      <c r="C945" s="344" t="str">
        <f t="shared" si="39"/>
        <v>Percentage Improvement in Eqpt Efficiency Standards above BAU</v>
      </c>
      <c r="D945" s="9" t="s">
        <v>3212</v>
      </c>
      <c r="E945" s="53" t="s">
        <v>2446</v>
      </c>
      <c r="F945" s="188" t="s">
        <v>3215</v>
      </c>
      <c r="G945" s="53" t="s">
        <v>2454</v>
      </c>
      <c r="H945" s="54">
        <v>1190</v>
      </c>
      <c r="I945" s="53" t="s">
        <v>46</v>
      </c>
      <c r="J945" s="342" t="str">
        <f>IF(ISBLANK(INDEX('Policy Characteristics'!D:D,MATCH($C945,'Policy Characteristics'!$C:$C,0))),"",INDEX('Policy Characteristics'!D:D,MATCH($C945,'Policy Characteristics'!$C:$C,0)))</f>
        <v>Industry Energy Efficiency Standards</v>
      </c>
      <c r="K945" s="340" t="str">
        <f>IF(ISBLANK(INDEX('Policy Characteristics'!E:E,MATCH($C945,'Policy Characteristics'!$C:$C,0))),"",INDEX('Policy Characteristics'!E:E,MATCH($C945,'Policy Characteristics'!$C:$C,0)))</f>
        <v>indst efficiency standards</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0.25</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reduction in energy use</v>
      </c>
      <c r="P945" s="340"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40" t="str">
        <f>IF(ISBLANK(INDEX('Policy Characteristics'!K:K,MATCH($C945,'Policy Characteristics'!$C:$C,0))),"",INDEX('Policy Characteristics'!K:K,MATCH($C945,'Policy Characteristics'!$C:$C,0)))</f>
        <v>industry-ag-main.html#eff-stds</v>
      </c>
      <c r="R945" s="340" t="str">
        <f>IF(ISBLANK(INDEX('Policy Characteristics'!L:L,MATCH($C945,'Policy Characteristics'!$C:$C,0))),"",INDEX('Policy Characteristics'!L:L,MATCH($C945,'Policy Characteristics'!$C:$C,0)))</f>
        <v>industry-energy-efficiency-standards.html</v>
      </c>
    </row>
    <row r="946" spans="1:18" s="5" customFormat="1"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Industry Energy Efficiency Standards</v>
      </c>
      <c r="C946" s="344" t="str">
        <f t="shared" si="39"/>
        <v>Percentage Improvement in Eqpt Efficiency Standards above BAU</v>
      </c>
      <c r="D946" s="9" t="s">
        <v>3212</v>
      </c>
      <c r="E946" s="53" t="s">
        <v>2447</v>
      </c>
      <c r="F946" s="188" t="s">
        <v>3215</v>
      </c>
      <c r="G946" s="53" t="s">
        <v>2451</v>
      </c>
      <c r="H946" s="54">
        <v>1191</v>
      </c>
      <c r="I946" s="53" t="s">
        <v>46</v>
      </c>
      <c r="J946" s="342" t="str">
        <f>IF(ISBLANK(INDEX('Policy Characteristics'!D:D,MATCH($C946,'Policy Characteristics'!$C:$C,0))),"",INDEX('Policy Characteristics'!D:D,MATCH($C946,'Policy Characteristics'!$C:$C,0)))</f>
        <v>Industry Energy Efficiency Standards</v>
      </c>
      <c r="K946" s="340" t="str">
        <f>IF(ISBLANK(INDEX('Policy Characteristics'!E:E,MATCH($C946,'Policy Characteristics'!$C:$C,0))),"",INDEX('Policy Characteristics'!E:E,MATCH($C946,'Policy Characteristics'!$C:$C,0)))</f>
        <v>indst efficiency standards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0.25</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energy use</v>
      </c>
      <c r="P946" s="340"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40" t="str">
        <f>IF(ISBLANK(INDEX('Policy Characteristics'!K:K,MATCH($C946,'Policy Characteristics'!$C:$C,0))),"",INDEX('Policy Characteristics'!K:K,MATCH($C946,'Policy Characteristics'!$C:$C,0)))</f>
        <v>industry-ag-main.html#eff-stds</v>
      </c>
      <c r="R946" s="340" t="str">
        <f>IF(ISBLANK(INDEX('Policy Characteristics'!L:L,MATCH($C946,'Policy Characteristics'!$C:$C,0))),"",INDEX('Policy Characteristics'!L:L,MATCH($C946,'Policy Characteristics'!$C:$C,0)))</f>
        <v>industry-energy-efficiency-standards.html</v>
      </c>
    </row>
    <row r="947" spans="1:18" s="5" customFormat="1"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Industry Energy Efficiency Standards</v>
      </c>
      <c r="C947" s="344" t="str">
        <f t="shared" si="39"/>
        <v>Percentage Improvement in Eqpt Efficiency Standards above BAU</v>
      </c>
      <c r="D947" s="9" t="s">
        <v>3212</v>
      </c>
      <c r="E947" s="53" t="s">
        <v>2448</v>
      </c>
      <c r="F947" s="188" t="s">
        <v>3215</v>
      </c>
      <c r="G947" s="53" t="s">
        <v>2452</v>
      </c>
      <c r="H947" s="54">
        <v>1192</v>
      </c>
      <c r="I947" s="53" t="s">
        <v>46</v>
      </c>
      <c r="J947" s="342" t="str">
        <f>IF(ISBLANK(INDEX('Policy Characteristics'!D:D,MATCH($C947,'Policy Characteristics'!$C:$C,0))),"",INDEX('Policy Characteristics'!D:D,MATCH($C947,'Policy Characteristics'!$C:$C,0)))</f>
        <v>Industry Energy Efficiency Standards</v>
      </c>
      <c r="K947" s="340" t="str">
        <f>IF(ISBLANK(INDEX('Policy Characteristics'!E:E,MATCH($C947,'Policy Characteristics'!$C:$C,0))),"",INDEX('Policy Characteristics'!E:E,MATCH($C947,'Policy Characteristics'!$C:$C,0)))</f>
        <v>indst efficiency standards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0.25</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energy use</v>
      </c>
      <c r="P947" s="340"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40" t="str">
        <f>IF(ISBLANK(INDEX('Policy Characteristics'!K:K,MATCH($C947,'Policy Characteristics'!$C:$C,0))),"",INDEX('Policy Characteristics'!K:K,MATCH($C947,'Policy Characteristics'!$C:$C,0)))</f>
        <v>industry-ag-main.html#eff-stds</v>
      </c>
      <c r="R947" s="340" t="str">
        <f>IF(ISBLANK(INDEX('Policy Characteristics'!L:L,MATCH($C947,'Policy Characteristics'!$C:$C,0))),"",INDEX('Policy Characteristics'!L:L,MATCH($C947,'Policy Characteristics'!$C:$C,0)))</f>
        <v>industry-energy-efficiency-standards.html</v>
      </c>
    </row>
    <row r="948" spans="1:18" s="5" customFormat="1"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Industry Energy Efficiency Standards</v>
      </c>
      <c r="C948" s="344" t="str">
        <f t="shared" si="39"/>
        <v>Percentage Improvement in Eqpt Efficiency Standards above BAU</v>
      </c>
      <c r="D948" s="9" t="s">
        <v>3212</v>
      </c>
      <c r="E948" s="53" t="s">
        <v>2449</v>
      </c>
      <c r="F948" s="188" t="s">
        <v>3215</v>
      </c>
      <c r="G948" s="53" t="s">
        <v>2455</v>
      </c>
      <c r="H948" s="54">
        <v>1193</v>
      </c>
      <c r="I948" s="53" t="s">
        <v>46</v>
      </c>
      <c r="J948" s="342" t="str">
        <f>IF(ISBLANK(INDEX('Policy Characteristics'!D:D,MATCH($C948,'Policy Characteristics'!$C:$C,0))),"",INDEX('Policy Characteristics'!D:D,MATCH($C948,'Policy Characteristics'!$C:$C,0)))</f>
        <v>Industry Energy Efficiency Standards</v>
      </c>
      <c r="K948" s="340" t="str">
        <f>IF(ISBLANK(INDEX('Policy Characteristics'!E:E,MATCH($C948,'Policy Characteristics'!$C:$C,0))),"",INDEX('Policy Characteristics'!E:E,MATCH($C948,'Policy Characteristics'!$C:$C,0)))</f>
        <v>indst efficiency standards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0.25</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energy use</v>
      </c>
      <c r="P948" s="340"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40" t="str">
        <f>IF(ISBLANK(INDEX('Policy Characteristics'!K:K,MATCH($C948,'Policy Characteristics'!$C:$C,0))),"",INDEX('Policy Characteristics'!K:K,MATCH($C948,'Policy Characteristics'!$C:$C,0)))</f>
        <v>industry-ag-main.html#eff-stds</v>
      </c>
      <c r="R948" s="340" t="str">
        <f>IF(ISBLANK(INDEX('Policy Characteristics'!L:L,MATCH($C948,'Policy Characteristics'!$C:$C,0))),"",INDEX('Policy Characteristics'!L:L,MATCH($C948,'Policy Characteristics'!$C:$C,0)))</f>
        <v>industry-energy-efficiency-standards.html</v>
      </c>
    </row>
    <row r="949" spans="1:18" s="5" customFormat="1"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Industry Energy Efficiency Standards</v>
      </c>
      <c r="C949" s="344" t="str">
        <f t="shared" si="39"/>
        <v>Percentage Improvement in Eqpt Efficiency Standards above BAU</v>
      </c>
      <c r="D949" s="9" t="s">
        <v>3212</v>
      </c>
      <c r="E949" s="53" t="s">
        <v>2798</v>
      </c>
      <c r="F949" s="188" t="s">
        <v>3215</v>
      </c>
      <c r="G949" s="53" t="s">
        <v>2801</v>
      </c>
      <c r="H949" s="54">
        <v>1194</v>
      </c>
      <c r="I949" s="53" t="s">
        <v>46</v>
      </c>
      <c r="J949" s="342" t="str">
        <f>IF(ISBLANK(INDEX('Policy Characteristics'!D:D,MATCH($C949,'Policy Characteristics'!$C:$C,0))),"",INDEX('Policy Characteristics'!D:D,MATCH($C949,'Policy Characteristics'!$C:$C,0)))</f>
        <v>Industry Energy Efficiency Standards</v>
      </c>
      <c r="K949" s="340" t="str">
        <f>IF(ISBLANK(INDEX('Policy Characteristics'!E:E,MATCH($C949,'Policy Characteristics'!$C:$C,0))),"",INDEX('Policy Characteristics'!E:E,MATCH($C949,'Policy Characteristics'!$C:$C,0)))</f>
        <v>indst efficiency standards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0.25</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energy use</v>
      </c>
      <c r="P949" s="340"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40" t="str">
        <f>IF(ISBLANK(INDEX('Policy Characteristics'!K:K,MATCH($C949,'Policy Characteristics'!$C:$C,0))),"",INDEX('Policy Characteristics'!K:K,MATCH($C949,'Policy Characteristics'!$C:$C,0)))</f>
        <v>industry-ag-main.html#eff-stds</v>
      </c>
      <c r="R949" s="340" t="str">
        <f>IF(ISBLANK(INDEX('Policy Characteristics'!L:L,MATCH($C949,'Policy Characteristics'!$C:$C,0))),"",INDEX('Policy Characteristics'!L:L,MATCH($C949,'Policy Characteristics'!$C:$C,0)))</f>
        <v>industry-energy-efficiency-standards.html</v>
      </c>
    </row>
    <row r="950" spans="1:18" s="5" customFormat="1" ht="30"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Industry Energy Efficiency Standards</v>
      </c>
      <c r="C950" s="344" t="str">
        <f t="shared" si="39"/>
        <v>Percentage Improvement in Eqpt Efficiency Standards above BAU</v>
      </c>
      <c r="D950" s="9" t="s">
        <v>3212</v>
      </c>
      <c r="E950" s="53" t="s">
        <v>2799</v>
      </c>
      <c r="F950" s="188" t="s">
        <v>3215</v>
      </c>
      <c r="G950" s="53" t="s">
        <v>2803</v>
      </c>
      <c r="H950" s="54">
        <v>1195</v>
      </c>
      <c r="I950" s="53" t="s">
        <v>46</v>
      </c>
      <c r="J950" s="342" t="str">
        <f>IF(ISBLANK(INDEX('Policy Characteristics'!D:D,MATCH($C950,'Policy Characteristics'!$C:$C,0))),"",INDEX('Policy Characteristics'!D:D,MATCH($C950,'Policy Characteristics'!$C:$C,0)))</f>
        <v>Industry Energy Efficiency Standards</v>
      </c>
      <c r="K950" s="340" t="str">
        <f>IF(ISBLANK(INDEX('Policy Characteristics'!E:E,MATCH($C950,'Policy Characteristics'!$C:$C,0))),"",INDEX('Policy Characteristics'!E:E,MATCH($C950,'Policy Characteristics'!$C:$C,0)))</f>
        <v>indst efficiency standards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0.25</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energy use</v>
      </c>
      <c r="P950" s="340"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40" t="str">
        <f>IF(ISBLANK(INDEX('Policy Characteristics'!K:K,MATCH($C950,'Policy Characteristics'!$C:$C,0))),"",INDEX('Policy Characteristics'!K:K,MATCH($C950,'Policy Characteristics'!$C:$C,0)))</f>
        <v>industry-ag-main.html#eff-stds</v>
      </c>
      <c r="R950" s="340" t="str">
        <f>IF(ISBLANK(INDEX('Policy Characteristics'!L:L,MATCH($C950,'Policy Characteristics'!$C:$C,0))),"",INDEX('Policy Characteristics'!L:L,MATCH($C950,'Policy Characteristics'!$C:$C,0)))</f>
        <v>industry-energy-efficiency-standards.html</v>
      </c>
    </row>
    <row r="951" spans="1:18" s="5" customFormat="1" ht="30"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Industry Energy Efficiency Standards</v>
      </c>
      <c r="C951" s="344" t="str">
        <f t="shared" si="39"/>
        <v>Percentage Improvement in Eqpt Efficiency Standards above BAU</v>
      </c>
      <c r="D951" s="9" t="s">
        <v>3212</v>
      </c>
      <c r="E951" s="53" t="s">
        <v>2800</v>
      </c>
      <c r="F951" s="188" t="s">
        <v>3215</v>
      </c>
      <c r="G951" s="53" t="s">
        <v>2804</v>
      </c>
      <c r="H951" s="54">
        <v>1196</v>
      </c>
      <c r="I951" s="53" t="s">
        <v>46</v>
      </c>
      <c r="J951" s="342" t="str">
        <f>IF(ISBLANK(INDEX('Policy Characteristics'!D:D,MATCH($C951,'Policy Characteristics'!$C:$C,0))),"",INDEX('Policy Characteristics'!D:D,MATCH($C951,'Policy Characteristics'!$C:$C,0)))</f>
        <v>Industry Energy Efficiency Standards</v>
      </c>
      <c r="K951" s="340" t="str">
        <f>IF(ISBLANK(INDEX('Policy Characteristics'!E:E,MATCH($C951,'Policy Characteristics'!$C:$C,0))),"",INDEX('Policy Characteristics'!E:E,MATCH($C951,'Policy Characteristics'!$C:$C,0)))</f>
        <v>indst efficiency standards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0.25</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energy use</v>
      </c>
      <c r="P951" s="340"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40" t="str">
        <f>IF(ISBLANK(INDEX('Policy Characteristics'!K:K,MATCH($C951,'Policy Characteristics'!$C:$C,0))),"",INDEX('Policy Characteristics'!K:K,MATCH($C951,'Policy Characteristics'!$C:$C,0)))</f>
        <v>industry-ag-main.html#eff-stds</v>
      </c>
      <c r="R951" s="340" t="str">
        <f>IF(ISBLANK(INDEX('Policy Characteristics'!L:L,MATCH($C951,'Policy Characteristics'!$C:$C,0))),"",INDEX('Policy Characteristics'!L:L,MATCH($C951,'Policy Characteristics'!$C:$C,0)))</f>
        <v>industry-energy-efficiency-standards.html</v>
      </c>
    </row>
    <row r="952" spans="1:18" s="5" customFormat="1"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Industry Energy Efficiency Standards</v>
      </c>
      <c r="C952" s="344" t="str">
        <f t="shared" si="39"/>
        <v>Percentage Improvement in Eqpt Efficiency Standards above BAU</v>
      </c>
      <c r="D952" s="9" t="s">
        <v>3212</v>
      </c>
      <c r="E952" s="53" t="s">
        <v>2797</v>
      </c>
      <c r="F952" s="188" t="s">
        <v>3215</v>
      </c>
      <c r="G952" s="53" t="s">
        <v>2802</v>
      </c>
      <c r="H952" s="54">
        <v>1197</v>
      </c>
      <c r="I952" s="53" t="s">
        <v>46</v>
      </c>
      <c r="J952" s="342" t="str">
        <f>IF(ISBLANK(INDEX('Policy Characteristics'!D:D,MATCH($C952,'Policy Characteristics'!$C:$C,0))),"",INDEX('Policy Characteristics'!D:D,MATCH($C952,'Policy Characteristics'!$C:$C,0)))</f>
        <v>Industry Energy Efficiency Standards</v>
      </c>
      <c r="K952" s="340" t="str">
        <f>IF(ISBLANK(INDEX('Policy Characteristics'!E:E,MATCH($C952,'Policy Characteristics'!$C:$C,0))),"",INDEX('Policy Characteristics'!E:E,MATCH($C952,'Policy Characteristics'!$C:$C,0)))</f>
        <v>indst efficiency standards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0.25</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energy use</v>
      </c>
      <c r="P952" s="340"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40" t="str">
        <f>IF(ISBLANK(INDEX('Policy Characteristics'!K:K,MATCH($C952,'Policy Characteristics'!$C:$C,0))),"",INDEX('Policy Characteristics'!K:K,MATCH($C952,'Policy Characteristics'!$C:$C,0)))</f>
        <v>industry-ag-main.html#eff-stds</v>
      </c>
      <c r="R952" s="340" t="str">
        <f>IF(ISBLANK(INDEX('Policy Characteristics'!L:L,MATCH($C952,'Policy Characteristics'!$C:$C,0))),"",INDEX('Policy Characteristics'!L:L,MATCH($C952,'Policy Characteristics'!$C:$C,0)))</f>
        <v>industry-energy-efficiency-standards.html</v>
      </c>
    </row>
    <row r="953" spans="1:18" s="5" customFormat="1"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Industry Energy Efficiency Standards</v>
      </c>
      <c r="C953" s="344" t="str">
        <f t="shared" si="39"/>
        <v>Percentage Improvement in Eqpt Efficiency Standards above BAU</v>
      </c>
      <c r="D953" s="9" t="s">
        <v>3213</v>
      </c>
      <c r="E953" s="53" t="s">
        <v>2444</v>
      </c>
      <c r="F953" s="188" t="s">
        <v>3174</v>
      </c>
      <c r="G953" s="53" t="s">
        <v>2450</v>
      </c>
      <c r="H953" s="54">
        <v>1198</v>
      </c>
      <c r="I953" s="53" t="s">
        <v>45</v>
      </c>
      <c r="J953" s="342" t="str">
        <f>IF(ISBLANK(INDEX('Policy Characteristics'!D:D,MATCH($C953,'Policy Characteristics'!$C:$C,0))),"",INDEX('Policy Characteristics'!D:D,MATCH($C953,'Policy Characteristics'!$C:$C,0)))</f>
        <v>Industry Energy Efficiency Standards</v>
      </c>
      <c r="K953" s="340" t="str">
        <f>IF(ISBLANK(INDEX('Policy Characteristics'!E:E,MATCH($C953,'Policy Characteristics'!$C:$C,0))),"",INDEX('Policy Characteristics'!E:E,MATCH($C953,'Policy Characteristics'!$C:$C,0)))</f>
        <v>indst efficiency standards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0.25</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energy use</v>
      </c>
      <c r="P953" s="340"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40" t="str">
        <f>IF(ISBLANK(INDEX('Policy Characteristics'!K:K,MATCH($C953,'Policy Characteristics'!$C:$C,0))),"",INDEX('Policy Characteristics'!K:K,MATCH($C953,'Policy Characteristics'!$C:$C,0)))</f>
        <v>industry-ag-main.html#eff-stds</v>
      </c>
      <c r="R953" s="340" t="str">
        <f>IF(ISBLANK(INDEX('Policy Characteristics'!L:L,MATCH($C953,'Policy Characteristics'!$C:$C,0))),"",INDEX('Policy Characteristics'!L:L,MATCH($C953,'Policy Characteristics'!$C:$C,0)))</f>
        <v>industry-energy-efficiency-standards.html</v>
      </c>
    </row>
    <row r="954" spans="1:18" s="5" customFormat="1"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Industry Energy Efficiency Standards</v>
      </c>
      <c r="C954" s="344" t="str">
        <f t="shared" si="39"/>
        <v>Percentage Improvement in Eqpt Efficiency Standards above BAU</v>
      </c>
      <c r="D954" s="9" t="s">
        <v>3213</v>
      </c>
      <c r="E954" s="53" t="s">
        <v>2445</v>
      </c>
      <c r="F954" s="188" t="s">
        <v>3174</v>
      </c>
      <c r="G954" s="53" t="s">
        <v>2453</v>
      </c>
      <c r="H954" s="54">
        <v>1199</v>
      </c>
      <c r="I954" s="53" t="s">
        <v>46</v>
      </c>
      <c r="J954" s="342" t="str">
        <f>IF(ISBLANK(INDEX('Policy Characteristics'!D:D,MATCH($C954,'Policy Characteristics'!$C:$C,0))),"",INDEX('Policy Characteristics'!D:D,MATCH($C954,'Policy Characteristics'!$C:$C,0)))</f>
        <v>Industry Energy Efficiency Standards</v>
      </c>
      <c r="K954" s="340" t="str">
        <f>IF(ISBLANK(INDEX('Policy Characteristics'!E:E,MATCH($C954,'Policy Characteristics'!$C:$C,0))),"",INDEX('Policy Characteristics'!E:E,MATCH($C954,'Policy Characteristics'!$C:$C,0)))</f>
        <v>indst efficiency standards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0.25</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energy use</v>
      </c>
      <c r="P954" s="340"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40" t="str">
        <f>IF(ISBLANK(INDEX('Policy Characteristics'!K:K,MATCH($C954,'Policy Characteristics'!$C:$C,0))),"",INDEX('Policy Characteristics'!K:K,MATCH($C954,'Policy Characteristics'!$C:$C,0)))</f>
        <v>industry-ag-main.html#eff-stds</v>
      </c>
      <c r="R954" s="340" t="str">
        <f>IF(ISBLANK(INDEX('Policy Characteristics'!L:L,MATCH($C954,'Policy Characteristics'!$C:$C,0))),"",INDEX('Policy Characteristics'!L:L,MATCH($C954,'Policy Characteristics'!$C:$C,0)))</f>
        <v>industry-energy-efficiency-standards.html</v>
      </c>
    </row>
    <row r="955" spans="1:18" s="5" customFormat="1" x14ac:dyDescent="0.25">
      <c r="A955" s="340" t="str">
        <f>IF(ISBLANK(INDEX('Policy Characteristics'!A:A,MATCH($C955,'Policy Characteristics'!$C:$C,0))),"",INDEX('Policy Characteristics'!A:A,MATCH($C955,'Policy Characteristics'!$C:$C,0)))</f>
        <v>Industry</v>
      </c>
      <c r="B955" s="340" t="str">
        <f>IF(ISBLANK(INDEX('Policy Characteristics'!B:B,MATCH($C955,'Policy Characteristics'!$C:$C,0))),"",INDEX('Policy Characteristics'!B:B,MATCH($C955,'Policy Characteristics'!$C:$C,0)))</f>
        <v>Industry Energy Efficiency Standards</v>
      </c>
      <c r="C955" s="344" t="str">
        <f t="shared" si="39"/>
        <v>Percentage Improvement in Eqpt Efficiency Standards above BAU</v>
      </c>
      <c r="D955" s="9" t="s">
        <v>3213</v>
      </c>
      <c r="E955" s="53" t="s">
        <v>2446</v>
      </c>
      <c r="F955" s="188" t="s">
        <v>3174</v>
      </c>
      <c r="G955" s="53" t="s">
        <v>2454</v>
      </c>
      <c r="H955" s="54">
        <v>1200</v>
      </c>
      <c r="I955" s="53" t="s">
        <v>45</v>
      </c>
      <c r="J955" s="342" t="str">
        <f>IF(ISBLANK(INDEX('Policy Characteristics'!D:D,MATCH($C955,'Policy Characteristics'!$C:$C,0))),"",INDEX('Policy Characteristics'!D:D,MATCH($C955,'Policy Characteristics'!$C:$C,0)))</f>
        <v>Industry Energy Efficiency Standards</v>
      </c>
      <c r="K955" s="340" t="str">
        <f>IF(ISBLANK(INDEX('Policy Characteristics'!E:E,MATCH($C955,'Policy Characteristics'!$C:$C,0))),"",INDEX('Policy Characteristics'!E:E,MATCH($C955,'Policy Characteristics'!$C:$C,0)))</f>
        <v>indst efficiency standards</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0.25</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reduction in energy use</v>
      </c>
      <c r="P955" s="340"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40" t="str">
        <f>IF(ISBLANK(INDEX('Policy Characteristics'!K:K,MATCH($C955,'Policy Characteristics'!$C:$C,0))),"",INDEX('Policy Characteristics'!K:K,MATCH($C955,'Policy Characteristics'!$C:$C,0)))</f>
        <v>industry-ag-main.html#eff-stds</v>
      </c>
      <c r="R955" s="340" t="str">
        <f>IF(ISBLANK(INDEX('Policy Characteristics'!L:L,MATCH($C955,'Policy Characteristics'!$C:$C,0))),"",INDEX('Policy Characteristics'!L:L,MATCH($C955,'Policy Characteristics'!$C:$C,0)))</f>
        <v>industry-energy-efficiency-standards.html</v>
      </c>
    </row>
    <row r="956" spans="1:18" s="5" customFormat="1" x14ac:dyDescent="0.25">
      <c r="A956" s="340" t="str">
        <f>IF(ISBLANK(INDEX('Policy Characteristics'!A:A,MATCH($C956,'Policy Characteristics'!$C:$C,0))),"",INDEX('Policy Characteristics'!A:A,MATCH($C956,'Policy Characteristics'!$C:$C,0)))</f>
        <v>Industry</v>
      </c>
      <c r="B956" s="340" t="str">
        <f>IF(ISBLANK(INDEX('Policy Characteristics'!B:B,MATCH($C956,'Policy Characteristics'!$C:$C,0))),"",INDEX('Policy Characteristics'!B:B,MATCH($C956,'Policy Characteristics'!$C:$C,0)))</f>
        <v>Industry Energy Efficiency Standards</v>
      </c>
      <c r="C956" s="344" t="str">
        <f t="shared" si="39"/>
        <v>Percentage Improvement in Eqpt Efficiency Standards above BAU</v>
      </c>
      <c r="D956" s="9" t="s">
        <v>3213</v>
      </c>
      <c r="E956" s="53" t="s">
        <v>2447</v>
      </c>
      <c r="F956" s="188" t="s">
        <v>3174</v>
      </c>
      <c r="G956" s="53" t="s">
        <v>2451</v>
      </c>
      <c r="H956" s="54">
        <v>1201</v>
      </c>
      <c r="I956" s="53" t="s">
        <v>46</v>
      </c>
      <c r="J956" s="342" t="str">
        <f>IF(ISBLANK(INDEX('Policy Characteristics'!D:D,MATCH($C956,'Policy Characteristics'!$C:$C,0))),"",INDEX('Policy Characteristics'!D:D,MATCH($C956,'Policy Characteristics'!$C:$C,0)))</f>
        <v>Industry Energy Efficiency Standards</v>
      </c>
      <c r="K956" s="340" t="str">
        <f>IF(ISBLANK(INDEX('Policy Characteristics'!E:E,MATCH($C956,'Policy Characteristics'!$C:$C,0))),"",INDEX('Policy Characteristics'!E:E,MATCH($C956,'Policy Characteristics'!$C:$C,0)))</f>
        <v>indst efficiency standards</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0.25</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reduction in energy use</v>
      </c>
      <c r="P956" s="340"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40" t="str">
        <f>IF(ISBLANK(INDEX('Policy Characteristics'!K:K,MATCH($C956,'Policy Characteristics'!$C:$C,0))),"",INDEX('Policy Characteristics'!K:K,MATCH($C956,'Policy Characteristics'!$C:$C,0)))</f>
        <v>industry-ag-main.html#eff-stds</v>
      </c>
      <c r="R956" s="340" t="str">
        <f>IF(ISBLANK(INDEX('Policy Characteristics'!L:L,MATCH($C956,'Policy Characteristics'!$C:$C,0))),"",INDEX('Policy Characteristics'!L:L,MATCH($C956,'Policy Characteristics'!$C:$C,0)))</f>
        <v>industry-energy-efficiency-standards.html</v>
      </c>
    </row>
    <row r="957" spans="1:18" s="5" customFormat="1" x14ac:dyDescent="0.25">
      <c r="A957" s="340" t="str">
        <f>IF(ISBLANK(INDEX('Policy Characteristics'!A:A,MATCH($C957,'Policy Characteristics'!$C:$C,0))),"",INDEX('Policy Characteristics'!A:A,MATCH($C957,'Policy Characteristics'!$C:$C,0)))</f>
        <v>Industry</v>
      </c>
      <c r="B957" s="340" t="str">
        <f>IF(ISBLANK(INDEX('Policy Characteristics'!B:B,MATCH($C957,'Policy Characteristics'!$C:$C,0))),"",INDEX('Policy Characteristics'!B:B,MATCH($C957,'Policy Characteristics'!$C:$C,0)))</f>
        <v>Industry Energy Efficiency Standards</v>
      </c>
      <c r="C957" s="344" t="str">
        <f t="shared" si="39"/>
        <v>Percentage Improvement in Eqpt Efficiency Standards above BAU</v>
      </c>
      <c r="D957" s="9" t="s">
        <v>3213</v>
      </c>
      <c r="E957" s="53" t="s">
        <v>2448</v>
      </c>
      <c r="F957" s="188" t="s">
        <v>3174</v>
      </c>
      <c r="G957" s="53" t="s">
        <v>2452</v>
      </c>
      <c r="H957" s="54">
        <v>1202</v>
      </c>
      <c r="I957" s="53" t="s">
        <v>45</v>
      </c>
      <c r="J957" s="342" t="str">
        <f>IF(ISBLANK(INDEX('Policy Characteristics'!D:D,MATCH($C957,'Policy Characteristics'!$C:$C,0))),"",INDEX('Policy Characteristics'!D:D,MATCH($C957,'Policy Characteristics'!$C:$C,0)))</f>
        <v>Industry Energy Efficiency Standards</v>
      </c>
      <c r="K957" s="340" t="str">
        <f>IF(ISBLANK(INDEX('Policy Characteristics'!E:E,MATCH($C957,'Policy Characteristics'!$C:$C,0))),"",INDEX('Policy Characteristics'!E:E,MATCH($C957,'Policy Characteristics'!$C:$C,0)))</f>
        <v>indst efficiency standards</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0.25</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reduction in energy use</v>
      </c>
      <c r="P957" s="340"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40" t="str">
        <f>IF(ISBLANK(INDEX('Policy Characteristics'!K:K,MATCH($C957,'Policy Characteristics'!$C:$C,0))),"",INDEX('Policy Characteristics'!K:K,MATCH($C957,'Policy Characteristics'!$C:$C,0)))</f>
        <v>industry-ag-main.html#eff-stds</v>
      </c>
      <c r="R957" s="340" t="str">
        <f>IF(ISBLANK(INDEX('Policy Characteristics'!L:L,MATCH($C957,'Policy Characteristics'!$C:$C,0))),"",INDEX('Policy Characteristics'!L:L,MATCH($C957,'Policy Characteristics'!$C:$C,0)))</f>
        <v>industry-energy-efficiency-standards.html</v>
      </c>
    </row>
    <row r="958" spans="1:18" s="5" customFormat="1" x14ac:dyDescent="0.25">
      <c r="A958" s="340" t="str">
        <f>IF(ISBLANK(INDEX('Policy Characteristics'!A:A,MATCH($C958,'Policy Characteristics'!$C:$C,0))),"",INDEX('Policy Characteristics'!A:A,MATCH($C958,'Policy Characteristics'!$C:$C,0)))</f>
        <v>Industry</v>
      </c>
      <c r="B958" s="340" t="str">
        <f>IF(ISBLANK(INDEX('Policy Characteristics'!B:B,MATCH($C958,'Policy Characteristics'!$C:$C,0))),"",INDEX('Policy Characteristics'!B:B,MATCH($C958,'Policy Characteristics'!$C:$C,0)))</f>
        <v>Industry Energy Efficiency Standards</v>
      </c>
      <c r="C958" s="344" t="str">
        <f t="shared" si="39"/>
        <v>Percentage Improvement in Eqpt Efficiency Standards above BAU</v>
      </c>
      <c r="D958" s="9" t="s">
        <v>3213</v>
      </c>
      <c r="E958" s="53" t="s">
        <v>2449</v>
      </c>
      <c r="F958" s="188" t="s">
        <v>3174</v>
      </c>
      <c r="G958" s="53" t="s">
        <v>2455</v>
      </c>
      <c r="H958" s="54">
        <v>1203</v>
      </c>
      <c r="I958" s="53" t="s">
        <v>46</v>
      </c>
      <c r="J958" s="342" t="str">
        <f>IF(ISBLANK(INDEX('Policy Characteristics'!D:D,MATCH($C958,'Policy Characteristics'!$C:$C,0))),"",INDEX('Policy Characteristics'!D:D,MATCH($C958,'Policy Characteristics'!$C:$C,0)))</f>
        <v>Industry Energy Efficiency Standards</v>
      </c>
      <c r="K958" s="340" t="str">
        <f>IF(ISBLANK(INDEX('Policy Characteristics'!E:E,MATCH($C958,'Policy Characteristics'!$C:$C,0))),"",INDEX('Policy Characteristics'!E:E,MATCH($C958,'Policy Characteristics'!$C:$C,0)))</f>
        <v>indst efficiency standards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0.25</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reduction in energy use</v>
      </c>
      <c r="P958" s="340"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40" t="str">
        <f>IF(ISBLANK(INDEX('Policy Characteristics'!K:K,MATCH($C958,'Policy Characteristics'!$C:$C,0))),"",INDEX('Policy Characteristics'!K:K,MATCH($C958,'Policy Characteristics'!$C:$C,0)))</f>
        <v>industry-ag-main.html#eff-stds</v>
      </c>
      <c r="R958" s="340" t="str">
        <f>IF(ISBLANK(INDEX('Policy Characteristics'!L:L,MATCH($C958,'Policy Characteristics'!$C:$C,0))),"",INDEX('Policy Characteristics'!L:L,MATCH($C958,'Policy Characteristics'!$C:$C,0)))</f>
        <v>industry-energy-efficiency-standards.html</v>
      </c>
    </row>
    <row r="959" spans="1:18" s="5" customFormat="1" x14ac:dyDescent="0.25">
      <c r="A959" s="340" t="str">
        <f>IF(ISBLANK(INDEX('Policy Characteristics'!A:A,MATCH($C959,'Policy Characteristics'!$C:$C,0))),"",INDEX('Policy Characteristics'!A:A,MATCH($C959,'Policy Characteristics'!$C:$C,0)))</f>
        <v>Industry</v>
      </c>
      <c r="B959" s="340" t="str">
        <f>IF(ISBLANK(INDEX('Policy Characteristics'!B:B,MATCH($C959,'Policy Characteristics'!$C:$C,0))),"",INDEX('Policy Characteristics'!B:B,MATCH($C959,'Policy Characteristics'!$C:$C,0)))</f>
        <v>Industry Energy Efficiency Standards</v>
      </c>
      <c r="C959" s="344" t="str">
        <f t="shared" si="39"/>
        <v>Percentage Improvement in Eqpt Efficiency Standards above BAU</v>
      </c>
      <c r="D959" s="9" t="s">
        <v>3213</v>
      </c>
      <c r="E959" s="53" t="s">
        <v>2798</v>
      </c>
      <c r="F959" s="188" t="s">
        <v>3174</v>
      </c>
      <c r="G959" s="53" t="s">
        <v>2801</v>
      </c>
      <c r="H959" s="54">
        <v>1204</v>
      </c>
      <c r="I959" s="53" t="s">
        <v>46</v>
      </c>
      <c r="J959" s="342" t="str">
        <f>IF(ISBLANK(INDEX('Policy Characteristics'!D:D,MATCH($C959,'Policy Characteristics'!$C:$C,0))),"",INDEX('Policy Characteristics'!D:D,MATCH($C959,'Policy Characteristics'!$C:$C,0)))</f>
        <v>Industry Energy Efficiency Standards</v>
      </c>
      <c r="K959" s="340" t="str">
        <f>IF(ISBLANK(INDEX('Policy Characteristics'!E:E,MATCH($C959,'Policy Characteristics'!$C:$C,0))),"",INDEX('Policy Characteristics'!E:E,MATCH($C959,'Policy Characteristics'!$C:$C,0)))</f>
        <v>indst efficiency standards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0.25</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reduction in energy use</v>
      </c>
      <c r="P959" s="340"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40" t="str">
        <f>IF(ISBLANK(INDEX('Policy Characteristics'!K:K,MATCH($C959,'Policy Characteristics'!$C:$C,0))),"",INDEX('Policy Characteristics'!K:K,MATCH($C959,'Policy Characteristics'!$C:$C,0)))</f>
        <v>industry-ag-main.html#eff-stds</v>
      </c>
      <c r="R959" s="340" t="str">
        <f>IF(ISBLANK(INDEX('Policy Characteristics'!L:L,MATCH($C959,'Policy Characteristics'!$C:$C,0))),"",INDEX('Policy Characteristics'!L:L,MATCH($C959,'Policy Characteristics'!$C:$C,0)))</f>
        <v>industry-energy-efficiency-standards.html</v>
      </c>
    </row>
    <row r="960" spans="1:18" s="5" customFormat="1" ht="30" x14ac:dyDescent="0.25">
      <c r="A960" s="340" t="str">
        <f>IF(ISBLANK(INDEX('Policy Characteristics'!A:A,MATCH($C960,'Policy Characteristics'!$C:$C,0))),"",INDEX('Policy Characteristics'!A:A,MATCH($C960,'Policy Characteristics'!$C:$C,0)))</f>
        <v>Industry</v>
      </c>
      <c r="B960" s="340" t="str">
        <f>IF(ISBLANK(INDEX('Policy Characteristics'!B:B,MATCH($C960,'Policy Characteristics'!$C:$C,0))),"",INDEX('Policy Characteristics'!B:B,MATCH($C960,'Policy Characteristics'!$C:$C,0)))</f>
        <v>Industry Energy Efficiency Standards</v>
      </c>
      <c r="C960" s="344" t="str">
        <f t="shared" si="39"/>
        <v>Percentage Improvement in Eqpt Efficiency Standards above BAU</v>
      </c>
      <c r="D960" s="9" t="s">
        <v>3213</v>
      </c>
      <c r="E960" s="53" t="s">
        <v>2799</v>
      </c>
      <c r="F960" s="188" t="s">
        <v>3174</v>
      </c>
      <c r="G960" s="53" t="s">
        <v>2803</v>
      </c>
      <c r="H960" s="54">
        <v>1205</v>
      </c>
      <c r="I960" s="53" t="s">
        <v>45</v>
      </c>
      <c r="J960" s="342" t="str">
        <f>IF(ISBLANK(INDEX('Policy Characteristics'!D:D,MATCH($C960,'Policy Characteristics'!$C:$C,0))),"",INDEX('Policy Characteristics'!D:D,MATCH($C960,'Policy Characteristics'!$C:$C,0)))</f>
        <v>Industry Energy Efficiency Standards</v>
      </c>
      <c r="K960" s="340" t="str">
        <f>IF(ISBLANK(INDEX('Policy Characteristics'!E:E,MATCH($C960,'Policy Characteristics'!$C:$C,0))),"",INDEX('Policy Characteristics'!E:E,MATCH($C960,'Policy Characteristics'!$C:$C,0)))</f>
        <v>indst efficiency standards</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0.25</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reduction in energy use</v>
      </c>
      <c r="P960" s="340"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40" t="str">
        <f>IF(ISBLANK(INDEX('Policy Characteristics'!K:K,MATCH($C960,'Policy Characteristics'!$C:$C,0))),"",INDEX('Policy Characteristics'!K:K,MATCH($C960,'Policy Characteristics'!$C:$C,0)))</f>
        <v>industry-ag-main.html#eff-stds</v>
      </c>
      <c r="R960" s="340" t="str">
        <f>IF(ISBLANK(INDEX('Policy Characteristics'!L:L,MATCH($C960,'Policy Characteristics'!$C:$C,0))),"",INDEX('Policy Characteristics'!L:L,MATCH($C960,'Policy Characteristics'!$C:$C,0)))</f>
        <v>industry-energy-efficiency-standards.html</v>
      </c>
    </row>
    <row r="961" spans="1:18" s="5" customFormat="1" ht="30" x14ac:dyDescent="0.25">
      <c r="A961" s="340" t="str">
        <f>IF(ISBLANK(INDEX('Policy Characteristics'!A:A,MATCH($C961,'Policy Characteristics'!$C:$C,0))),"",INDEX('Policy Characteristics'!A:A,MATCH($C961,'Policy Characteristics'!$C:$C,0)))</f>
        <v>Industry</v>
      </c>
      <c r="B961" s="340" t="str">
        <f>IF(ISBLANK(INDEX('Policy Characteristics'!B:B,MATCH($C961,'Policy Characteristics'!$C:$C,0))),"",INDEX('Policy Characteristics'!B:B,MATCH($C961,'Policy Characteristics'!$C:$C,0)))</f>
        <v>Industry Energy Efficiency Standards</v>
      </c>
      <c r="C961" s="344" t="str">
        <f t="shared" si="39"/>
        <v>Percentage Improvement in Eqpt Efficiency Standards above BAU</v>
      </c>
      <c r="D961" s="9" t="s">
        <v>3213</v>
      </c>
      <c r="E961" s="53" t="s">
        <v>2800</v>
      </c>
      <c r="F961" s="188" t="s">
        <v>3174</v>
      </c>
      <c r="G961" s="53" t="s">
        <v>2804</v>
      </c>
      <c r="H961" s="54">
        <v>1206</v>
      </c>
      <c r="I961" s="53" t="s">
        <v>45</v>
      </c>
      <c r="J961" s="342" t="str">
        <f>IF(ISBLANK(INDEX('Policy Characteristics'!D:D,MATCH($C961,'Policy Characteristics'!$C:$C,0))),"",INDEX('Policy Characteristics'!D:D,MATCH($C961,'Policy Characteristics'!$C:$C,0)))</f>
        <v>Industry Energy Efficiency Standards</v>
      </c>
      <c r="K961" s="340" t="str">
        <f>IF(ISBLANK(INDEX('Policy Characteristics'!E:E,MATCH($C961,'Policy Characteristics'!$C:$C,0))),"",INDEX('Policy Characteristics'!E:E,MATCH($C961,'Policy Characteristics'!$C:$C,0)))</f>
        <v>indst efficiency standards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0.25</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reduction in energy use</v>
      </c>
      <c r="P961" s="340"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40" t="str">
        <f>IF(ISBLANK(INDEX('Policy Characteristics'!K:K,MATCH($C961,'Policy Characteristics'!$C:$C,0))),"",INDEX('Policy Characteristics'!K:K,MATCH($C961,'Policy Characteristics'!$C:$C,0)))</f>
        <v>industry-ag-main.html#eff-stds</v>
      </c>
      <c r="R961" s="340" t="str">
        <f>IF(ISBLANK(INDEX('Policy Characteristics'!L:L,MATCH($C961,'Policy Characteristics'!$C:$C,0))),"",INDEX('Policy Characteristics'!L:L,MATCH($C961,'Policy Characteristics'!$C:$C,0)))</f>
        <v>industry-energy-efficiency-standards.html</v>
      </c>
    </row>
    <row r="962" spans="1:18" s="5" customFormat="1" x14ac:dyDescent="0.25">
      <c r="A962" s="340" t="str">
        <f>IF(ISBLANK(INDEX('Policy Characteristics'!A:A,MATCH($C962,'Policy Characteristics'!$C:$C,0))),"",INDEX('Policy Characteristics'!A:A,MATCH($C962,'Policy Characteristics'!$C:$C,0)))</f>
        <v>Industry</v>
      </c>
      <c r="B962" s="340" t="str">
        <f>IF(ISBLANK(INDEX('Policy Characteristics'!B:B,MATCH($C962,'Policy Characteristics'!$C:$C,0))),"",INDEX('Policy Characteristics'!B:B,MATCH($C962,'Policy Characteristics'!$C:$C,0)))</f>
        <v>Industry Energy Efficiency Standards</v>
      </c>
      <c r="C962" s="344" t="str">
        <f t="shared" si="39"/>
        <v>Percentage Improvement in Eqpt Efficiency Standards above BAU</v>
      </c>
      <c r="D962" s="9" t="s">
        <v>3213</v>
      </c>
      <c r="E962" s="53" t="s">
        <v>2797</v>
      </c>
      <c r="F962" s="188" t="s">
        <v>3174</v>
      </c>
      <c r="G962" s="53" t="s">
        <v>2802</v>
      </c>
      <c r="H962" s="54">
        <v>1207</v>
      </c>
      <c r="I962" s="53" t="s">
        <v>46</v>
      </c>
      <c r="J962" s="342" t="str">
        <f>IF(ISBLANK(INDEX('Policy Characteristics'!D:D,MATCH($C962,'Policy Characteristics'!$C:$C,0))),"",INDEX('Policy Characteristics'!D:D,MATCH($C962,'Policy Characteristics'!$C:$C,0)))</f>
        <v>Industry Energy Efficiency Standards</v>
      </c>
      <c r="K962" s="340" t="str">
        <f>IF(ISBLANK(INDEX('Policy Characteristics'!E:E,MATCH($C962,'Policy Characteristics'!$C:$C,0))),"",INDEX('Policy Characteristics'!E:E,MATCH($C962,'Policy Characteristics'!$C:$C,0)))</f>
        <v>indst efficiency standards</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0.25</v>
      </c>
      <c r="N962" s="362">
        <f>IF(ISBLANK(INDEX('Policy Characteristics'!H:H,MATCH($C962,'Policy Characteristics'!$C:$C,0))),"",INDEX('Policy Characteristics'!H:H,MATCH($C962,'Policy Characteristics'!$C:$C,0)))</f>
        <v>0.01</v>
      </c>
      <c r="O962" s="340" t="str">
        <f>IF(ISBLANK(INDEX('Policy Characteristics'!I:I,MATCH($C962,'Policy Characteristics'!$C:$C,0))),"",INDEX('Policy Characteristics'!I:I,MATCH($C962,'Policy Characteristics'!$C:$C,0)))</f>
        <v>% reduction in energy use</v>
      </c>
      <c r="P962" s="340"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40" t="str">
        <f>IF(ISBLANK(INDEX('Policy Characteristics'!K:K,MATCH($C962,'Policy Characteristics'!$C:$C,0))),"",INDEX('Policy Characteristics'!K:K,MATCH($C962,'Policy Characteristics'!$C:$C,0)))</f>
        <v>industry-ag-main.html#eff-stds</v>
      </c>
      <c r="R962" s="340" t="str">
        <f>IF(ISBLANK(INDEX('Policy Characteristics'!L:L,MATCH($C962,'Policy Characteristics'!$C:$C,0))),"",INDEX('Policy Characteristics'!L:L,MATCH($C962,'Policy Characteristics'!$C:$C,0)))</f>
        <v>industry-energy-efficiency-standards.html</v>
      </c>
    </row>
    <row r="963" spans="1:18" s="5" customFormat="1" ht="45" x14ac:dyDescent="0.25">
      <c r="A963" s="340" t="str">
        <f>IF(ISBLANK(INDEX('Policy Characteristics'!A:A,MATCH($C963,'Policy Characteristics'!$C:$C,0))),"",INDEX('Policy Characteristics'!A:A,MATCH($C963,'Policy Characteristics'!$C:$C,0)))</f>
        <v>Industry</v>
      </c>
      <c r="B963" s="340" t="str">
        <f>IF(ISBLANK(INDEX('Policy Characteristics'!B:B,MATCH($C963,'Policy Characteristics'!$C:$C,0))),"",INDEX('Policy Characteristics'!B:B,MATCH($C963,'Policy Characteristics'!$C:$C,0)))</f>
        <v>Material Efficiency, Longevity, &amp; Re-Use</v>
      </c>
      <c r="C963" s="345" t="s">
        <v>2483</v>
      </c>
      <c r="D963" s="53" t="s">
        <v>3201</v>
      </c>
      <c r="E963" s="53"/>
      <c r="F963" s="9" t="s">
        <v>3164</v>
      </c>
      <c r="G963" s="53"/>
      <c r="H963" s="54">
        <v>429</v>
      </c>
      <c r="I963" s="53" t="s">
        <v>45</v>
      </c>
      <c r="J963" s="342" t="str">
        <f>IF(ISBLANK(INDEX('Policy Characteristics'!D:D,MATCH($C963,'Policy Characteristics'!$C:$C,0))),"",INDEX('Policy Characteristics'!D:D,MATCH($C963,'Policy Characteristics'!$C:$C,0)))</f>
        <v>Material Efficiency, Longevity, &amp; Re-Use</v>
      </c>
      <c r="K963" s="340" t="str">
        <f>IF(ISBLANK(INDEX('Policy Characteristics'!E:E,MATCH($C963,'Policy Characteristics'!$C:$C,0))),"",INDEX('Policy Characteristics'!E:E,MATCH($C963,'Policy Characteristics'!$C:$C,0)))</f>
        <v>indst reduce nonenergy product demand</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demand reduction</v>
      </c>
      <c r="P963" s="340" t="str">
        <f>IF(ISBLANK(INDEX('Policy Characteristics'!J:J,MATCH($C963,'Policy Characteristics'!$C:$C,0))),"",INDEX('Policy Characteristics'!J:J,MATCH($C963,'Policy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material-efficiency-longevity-reuse.html</v>
      </c>
    </row>
    <row r="964" spans="1:18" s="5" customFormat="1" x14ac:dyDescent="0.25">
      <c r="A964" s="340" t="str">
        <f>IF(ISBLANK(INDEX('Policy Characteristics'!A:A,MATCH($C964,'Policy Characteristics'!$C:$C,0))),"",INDEX('Policy Characteristics'!A:A,MATCH($C964,'Policy Characteristics'!$C:$C,0)))</f>
        <v>Industry</v>
      </c>
      <c r="B964" s="340" t="str">
        <f>IF(ISBLANK(INDEX('Policy Characteristics'!B:B,MATCH($C964,'Policy Characteristics'!$C:$C,0))),"",INDEX('Policy Characteristics'!B:B,MATCH($C964,'Policy Characteristics'!$C:$C,0)))</f>
        <v>Material Efficiency, Longevity, &amp; Re-Use</v>
      </c>
      <c r="C964" s="344" t="str">
        <f t="shared" ref="C964" si="40">C$963</f>
        <v>Percent Reduction in Nonenergy Nonagriculture Industry Product Demand</v>
      </c>
      <c r="D964" s="9" t="s">
        <v>3202</v>
      </c>
      <c r="E964" s="53"/>
      <c r="F964" s="9" t="s">
        <v>2659</v>
      </c>
      <c r="G964" s="53"/>
      <c r="H964" s="54">
        <v>430</v>
      </c>
      <c r="I964" s="53" t="s">
        <v>45</v>
      </c>
      <c r="J964" s="342" t="str">
        <f>IF(ISBLANK(INDEX('Policy Characteristics'!D:D,MATCH($C964,'Policy Characteristics'!$C:$C,0))),"",INDEX('Policy Characteristics'!D:D,MATCH($C964,'Policy Characteristics'!$C:$C,0)))</f>
        <v>Material Efficiency, Longevity, &amp; Re-Use</v>
      </c>
      <c r="K964" s="340" t="str">
        <f>IF(ISBLANK(INDEX('Policy Characteristics'!E:E,MATCH($C964,'Policy Characteristics'!$C:$C,0))),"",INDEX('Policy Characteristics'!E:E,MATCH($C964,'Policy Characteristics'!$C:$C,0)))</f>
        <v>indst reduce nonenergy product demand</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demand reduction</v>
      </c>
      <c r="P964" s="340" t="str">
        <f>IF(ISBLANK(INDEX('Policy Characteristics'!J:J,MATCH($C964,'Policy Characteristics'!$C:$C,0))),"",INDEX('Policy Characteristics'!J:J,MATCH($C964,'Policy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4" s="340" t="str">
        <f>IF(ISBLANK(INDEX('Policy Characteristics'!K:K,MATCH($C964,'Policy Characteristics'!$C:$C,0))),"",INDEX('Policy Characteristics'!K:K,MATCH($C964,'Policy Characteristics'!$C:$C,0)))</f>
        <v/>
      </c>
      <c r="R964" s="340" t="str">
        <f>IF(ISBLANK(INDEX('Policy Characteristics'!L:L,MATCH($C964,'Policy Characteristics'!$C:$C,0))),"",INDEX('Policy Characteristics'!L:L,MATCH($C964,'Policy Characteristics'!$C:$C,0)))</f>
        <v>material-efficiency-longevity-reuse.html</v>
      </c>
    </row>
    <row r="965" spans="1:18" s="5" customFormat="1" x14ac:dyDescent="0.25">
      <c r="A965" s="340" t="str">
        <f>IF(ISBLANK(INDEX('Policy Characteristics'!A:A,MATCH($C965,'Policy Characteristics'!$C:$C,0))),"",INDEX('Policy Characteristics'!A:A,MATCH($C965,'Policy Characteristics'!$C:$C,0)))</f>
        <v>Industry</v>
      </c>
      <c r="B965" s="340" t="str">
        <f>IF(ISBLANK(INDEX('Policy Characteristics'!B:B,MATCH($C965,'Policy Characteristics'!$C:$C,0))),"",INDEX('Policy Characteristics'!B:B,MATCH($C965,'Policy Characteristics'!$C:$C,0)))</f>
        <v>Material Efficiency, Longevity, &amp; Re-Use</v>
      </c>
      <c r="C965" s="344" t="str">
        <f t="shared" ref="C965" si="41">C$963</f>
        <v>Percent Reduction in Nonenergy Nonagriculture Industry Product Demand</v>
      </c>
      <c r="D965" s="9" t="s">
        <v>3212</v>
      </c>
      <c r="E965" s="53"/>
      <c r="F965" s="9" t="s">
        <v>3215</v>
      </c>
      <c r="G965" s="53"/>
      <c r="H965" s="54">
        <v>432</v>
      </c>
      <c r="I965" s="53" t="s">
        <v>45</v>
      </c>
      <c r="J965" s="342" t="str">
        <f>IF(ISBLANK(INDEX('Policy Characteristics'!D:D,MATCH($C965,'Policy Characteristics'!$C:$C,0))),"",INDEX('Policy Characteristics'!D:D,MATCH($C965,'Policy Characteristics'!$C:$C,0)))</f>
        <v>Material Efficiency, Longevity, &amp; Re-Use</v>
      </c>
      <c r="K965" s="340" t="str">
        <f>IF(ISBLANK(INDEX('Policy Characteristics'!E:E,MATCH($C965,'Policy Characteristics'!$C:$C,0))),"",INDEX('Policy Characteristics'!E:E,MATCH($C965,'Policy Characteristics'!$C:$C,0)))</f>
        <v>indst reduce nonenergy product demand</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demand reduction</v>
      </c>
      <c r="P965" s="340" t="str">
        <f>IF(ISBLANK(INDEX('Policy Characteristics'!J:J,MATCH($C965,'Policy Characteristics'!$C:$C,0))),"",INDEX('Policy Characteristics'!J:J,MATCH($C965,'Policy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5" s="340" t="str">
        <f>IF(ISBLANK(INDEX('Policy Characteristics'!K:K,MATCH($C965,'Policy Characteristics'!$C:$C,0))),"",INDEX('Policy Characteristics'!K:K,MATCH($C965,'Policy Characteristics'!$C:$C,0)))</f>
        <v/>
      </c>
      <c r="R965" s="340" t="str">
        <f>IF(ISBLANK(INDEX('Policy Characteristics'!L:L,MATCH($C965,'Policy Characteristics'!$C:$C,0))),"",INDEX('Policy Characteristics'!L:L,MATCH($C965,'Policy Characteristics'!$C:$C,0)))</f>
        <v>material-efficiency-longevity-reuse.html</v>
      </c>
    </row>
    <row r="966" spans="1:18" ht="30" x14ac:dyDescent="0.25">
      <c r="A966" s="340" t="str">
        <f>IF(ISBLANK(INDEX('Policy Characteristics'!A:A,MATCH($C966,'Policy Characteristics'!$C:$C,0))),"",INDEX('Policy Characteristics'!A:A,MATCH($C966,'Policy Characteristics'!$C:$C,0)))</f>
        <v>Industry</v>
      </c>
      <c r="B966" s="340" t="str">
        <f>IF(ISBLANK(INDEX('Policy Characteristics'!B:B,MATCH($C966,'Policy Characteristics'!$C:$C,0))),"",INDEX('Policy Characteristics'!B:B,MATCH($C966,'Policy Characteristics'!$C:$C,0)))</f>
        <v>Methane Capture</v>
      </c>
      <c r="C966" s="345" t="s">
        <v>301</v>
      </c>
      <c r="D966" s="53" t="s">
        <v>3191</v>
      </c>
      <c r="E966" s="53"/>
      <c r="F966" s="188" t="s">
        <v>3155</v>
      </c>
      <c r="G966" s="53"/>
      <c r="H966" s="54">
        <v>1458</v>
      </c>
      <c r="I966" s="53" t="s">
        <v>45</v>
      </c>
      <c r="J966" s="342" t="str">
        <f>IF(ISBLANK(INDEX('Policy Characteristics'!D:D,MATCH($C966,'Policy Characteristics'!$C:$C,0))),"",INDEX('Policy Characteristics'!D:D,MATCH($C966,'Policy Characteristics'!$C:$C,0)))</f>
        <v>Methane Capture and Destruction</v>
      </c>
      <c r="K966" s="340" t="str">
        <f>IF(ISBLANK(INDEX('Policy Characteristics'!E:E,MATCH($C966,'Policy Characteristics'!$C:$C,0))),"",INDEX('Policy Characteristics'!E:E,MATCH($C966,'Policy Characteristics'!$C:$C,0)))</f>
        <v>indst methane capture</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potential achieved</v>
      </c>
      <c r="P966" s="340" t="str">
        <f>IF(ISBLANK(INDEX('Policy Characteristics'!J:J,MATCH($C966,'Policy Characteristics'!$C:$C,0))),"",INDEX('Policy Characteristics'!J:J,MATCH($C966,'Policy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6" s="340" t="str">
        <f>IF(ISBLANK(INDEX('Policy Characteristics'!K:K,MATCH($C966,'Policy Characteristics'!$C:$C,0))),"",INDEX('Policy Characteristics'!K:K,MATCH($C966,'Policy Characteristics'!$C:$C,0)))</f>
        <v>industry-ag-main.html#methane-capture</v>
      </c>
      <c r="R966" s="340" t="str">
        <f>IF(ISBLANK(INDEX('Policy Characteristics'!L:L,MATCH($C966,'Policy Characteristics'!$C:$C,0))),"",INDEX('Policy Characteristics'!L:L,MATCH($C966,'Policy Characteristics'!$C:$C,0)))</f>
        <v>methane-capture.html</v>
      </c>
    </row>
    <row r="967" spans="1:18" ht="30" x14ac:dyDescent="0.25">
      <c r="A967" s="340" t="str">
        <f>IF(ISBLANK(INDEX('Policy Characteristics'!A:A,MATCH($C967,'Policy Characteristics'!$C:$C,0))),"",INDEX('Policy Characteristics'!A:A,MATCH($C967,'Policy Characteristics'!$C:$C,0)))</f>
        <v>Industry</v>
      </c>
      <c r="B967" s="340" t="str">
        <f>IF(ISBLANK(INDEX('Policy Characteristics'!B:B,MATCH($C967,'Policy Characteristics'!$C:$C,0))),"",INDEX('Policy Characteristics'!B:B,MATCH($C967,'Policy Characteristics'!$C:$C,0)))</f>
        <v>Methane Capture</v>
      </c>
      <c r="C967" s="344" t="str">
        <f t="shared" ref="C967:C969" si="42">C$966</f>
        <v>Fraction of Methane Capture Opportunities Achieved</v>
      </c>
      <c r="D967" s="53" t="s">
        <v>3211</v>
      </c>
      <c r="E967" s="53"/>
      <c r="F967" s="188" t="s">
        <v>3173</v>
      </c>
      <c r="G967" s="53"/>
      <c r="H967" s="54">
        <v>1459</v>
      </c>
      <c r="I967" s="53" t="s">
        <v>45</v>
      </c>
      <c r="J967" s="342" t="str">
        <f>IF(ISBLANK(INDEX('Policy Characteristics'!D:D,MATCH($C967,'Policy Characteristics'!$C:$C,0))),"",INDEX('Policy Characteristics'!D:D,MATCH($C967,'Policy Characteristics'!$C:$C,0)))</f>
        <v>Methane Capture and Destruction</v>
      </c>
      <c r="K967" s="340" t="str">
        <f>IF(ISBLANK(INDEX('Policy Characteristics'!E:E,MATCH($C967,'Policy Characteristics'!$C:$C,0))),"",INDEX('Policy Characteristics'!E:E,MATCH($C967,'Policy Characteristics'!$C:$C,0)))</f>
        <v>indst methane capture</v>
      </c>
      <c r="L967" s="362">
        <f>IF(ISBLANK(INDEX('Policy Characteristics'!F:F,MATCH($C967,'Policy Characteristics'!$C:$C,0))),"",INDEX('Policy Characteristics'!F:F,MATCH($C967,'Policy Characteristics'!$C:$C,0)))</f>
        <v>0</v>
      </c>
      <c r="M967" s="362">
        <f>IF(ISBLANK(INDEX('Policy Characteristics'!G:G,MATCH($C967,'Policy Characteristics'!$C:$C,0))),"",INDEX('Policy Characteristics'!G:G,MATCH($C967,'Policy Characteristics'!$C:$C,0)))</f>
        <v>1</v>
      </c>
      <c r="N967" s="362">
        <f>IF(ISBLANK(INDEX('Policy Characteristics'!H:H,MATCH($C967,'Policy Characteristics'!$C:$C,0))),"",INDEX('Policy Characteristics'!H:H,MATCH($C967,'Policy Characteristics'!$C:$C,0)))</f>
        <v>0.01</v>
      </c>
      <c r="O967" s="340" t="str">
        <f>IF(ISBLANK(INDEX('Policy Characteristics'!I:I,MATCH($C967,'Policy Characteristics'!$C:$C,0))),"",INDEX('Policy Characteristics'!I:I,MATCH($C967,'Policy Characteristics'!$C:$C,0)))</f>
        <v>% of potential achieved</v>
      </c>
      <c r="P967" s="340" t="str">
        <f>IF(ISBLANK(INDEX('Policy Characteristics'!J:J,MATCH($C967,'Policy Characteristics'!$C:$C,0))),"",INDEX('Policy Characteristics'!J:J,MATCH($C967,'Policy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7" s="340" t="str">
        <f>IF(ISBLANK(INDEX('Policy Characteristics'!K:K,MATCH($C967,'Policy Characteristics'!$C:$C,0))),"",INDEX('Policy Characteristics'!K:K,MATCH($C967,'Policy Characteristics'!$C:$C,0)))</f>
        <v>industry-ag-main.html#methane-capture</v>
      </c>
      <c r="R967" s="340" t="str">
        <f>IF(ISBLANK(INDEX('Policy Characteristics'!L:L,MATCH($C967,'Policy Characteristics'!$C:$C,0))),"",INDEX('Policy Characteristics'!L:L,MATCH($C967,'Policy Characteristics'!$C:$C,0)))</f>
        <v>methane-capture.html</v>
      </c>
    </row>
    <row r="968" spans="1:18" x14ac:dyDescent="0.25">
      <c r="A968" s="340" t="str">
        <f>IF(ISBLANK(INDEX('Policy Characteristics'!A:A,MATCH($C968,'Policy Characteristics'!$C:$C,0))),"",INDEX('Policy Characteristics'!A:A,MATCH($C968,'Policy Characteristics'!$C:$C,0)))</f>
        <v>Industry</v>
      </c>
      <c r="B968" s="340" t="str">
        <f>IF(ISBLANK(INDEX('Policy Characteristics'!B:B,MATCH($C968,'Policy Characteristics'!$C:$C,0))),"",INDEX('Policy Characteristics'!B:B,MATCH($C968,'Policy Characteristics'!$C:$C,0)))</f>
        <v>Methane Capture</v>
      </c>
      <c r="C968" s="344" t="str">
        <f t="shared" si="42"/>
        <v>Fraction of Methane Capture Opportunities Achieved</v>
      </c>
      <c r="D968" s="53" t="s">
        <v>3190</v>
      </c>
      <c r="E968" s="53"/>
      <c r="F968" s="188" t="s">
        <v>2857</v>
      </c>
      <c r="G968" s="53"/>
      <c r="H968" s="54">
        <v>513</v>
      </c>
      <c r="I968" s="53" t="s">
        <v>45</v>
      </c>
      <c r="J968" s="342" t="str">
        <f>IF(ISBLANK(INDEX('Policy Characteristics'!D:D,MATCH($C968,'Policy Characteristics'!$C:$C,0))),"",INDEX('Policy Characteristics'!D:D,MATCH($C968,'Policy Characteristics'!$C:$C,0)))</f>
        <v>Methane Capture and Destruction</v>
      </c>
      <c r="K968" s="340" t="str">
        <f>IF(ISBLANK(INDEX('Policy Characteristics'!E:E,MATCH($C968,'Policy Characteristics'!$C:$C,0))),"",INDEX('Policy Characteristics'!E:E,MATCH($C968,'Policy Characteristics'!$C:$C,0)))</f>
        <v>indst methane capture</v>
      </c>
      <c r="L968" s="362">
        <f>IF(ISBLANK(INDEX('Policy Characteristics'!F:F,MATCH($C968,'Policy Characteristics'!$C:$C,0))),"",INDEX('Policy Characteristics'!F:F,MATCH($C968,'Policy Characteristics'!$C:$C,0)))</f>
        <v>0</v>
      </c>
      <c r="M968" s="362">
        <f>IF(ISBLANK(INDEX('Policy Characteristics'!G:G,MATCH($C968,'Policy Characteristics'!$C:$C,0))),"",INDEX('Policy Characteristics'!G:G,MATCH($C968,'Policy Characteristics'!$C:$C,0)))</f>
        <v>1</v>
      </c>
      <c r="N968" s="362">
        <f>IF(ISBLANK(INDEX('Policy Characteristics'!H:H,MATCH($C968,'Policy Characteristics'!$C:$C,0))),"",INDEX('Policy Characteristics'!H:H,MATCH($C968,'Policy Characteristics'!$C:$C,0)))</f>
        <v>0.01</v>
      </c>
      <c r="O968" s="340" t="str">
        <f>IF(ISBLANK(INDEX('Policy Characteristics'!I:I,MATCH($C968,'Policy Characteristics'!$C:$C,0))),"",INDEX('Policy Characteristics'!I:I,MATCH($C968,'Policy Characteristics'!$C:$C,0)))</f>
        <v>% of potential achieved</v>
      </c>
      <c r="P968" s="340" t="str">
        <f>IF(ISBLANK(INDEX('Policy Characteristics'!J:J,MATCH($C968,'Policy Characteristics'!$C:$C,0))),"",INDEX('Policy Characteristics'!J:J,MATCH($C968,'Policy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8" s="340" t="str">
        <f>IF(ISBLANK(INDEX('Policy Characteristics'!K:K,MATCH($C968,'Policy Characteristics'!$C:$C,0))),"",INDEX('Policy Characteristics'!K:K,MATCH($C968,'Policy Characteristics'!$C:$C,0)))</f>
        <v>industry-ag-main.html#methane-capture</v>
      </c>
      <c r="R968" s="340" t="str">
        <f>IF(ISBLANK(INDEX('Policy Characteristics'!L:L,MATCH($C968,'Policy Characteristics'!$C:$C,0))),"",INDEX('Policy Characteristics'!L:L,MATCH($C968,'Policy Characteristics'!$C:$C,0)))</f>
        <v>methane-capture.html</v>
      </c>
    </row>
    <row r="969" spans="1:18" x14ac:dyDescent="0.25">
      <c r="A969" s="340" t="str">
        <f>IF(ISBLANK(INDEX('Policy Characteristics'!A:A,MATCH($C969,'Policy Characteristics'!$C:$C,0))),"",INDEX('Policy Characteristics'!A:A,MATCH($C969,'Policy Characteristics'!$C:$C,0)))</f>
        <v>Industry</v>
      </c>
      <c r="B969" s="340" t="str">
        <f>IF(ISBLANK(INDEX('Policy Characteristics'!B:B,MATCH($C969,'Policy Characteristics'!$C:$C,0))),"",INDEX('Policy Characteristics'!B:B,MATCH($C969,'Policy Characteristics'!$C:$C,0)))</f>
        <v>Methane Capture</v>
      </c>
      <c r="C969" s="344" t="str">
        <f t="shared" si="42"/>
        <v>Fraction of Methane Capture Opportunities Achieved</v>
      </c>
      <c r="D969" s="53" t="s">
        <v>3212</v>
      </c>
      <c r="E969" s="53"/>
      <c r="F969" s="188" t="s">
        <v>3215</v>
      </c>
      <c r="G969" s="53"/>
      <c r="H969" s="54">
        <v>514</v>
      </c>
      <c r="I969" s="53" t="s">
        <v>45</v>
      </c>
      <c r="J969" s="342" t="str">
        <f>IF(ISBLANK(INDEX('Policy Characteristics'!D:D,MATCH($C969,'Policy Characteristics'!$C:$C,0))),"",INDEX('Policy Characteristics'!D:D,MATCH($C969,'Policy Characteristics'!$C:$C,0)))</f>
        <v>Methane Capture and Destruction</v>
      </c>
      <c r="K969" s="340" t="str">
        <f>IF(ISBLANK(INDEX('Policy Characteristics'!E:E,MATCH($C969,'Policy Characteristics'!$C:$C,0))),"",INDEX('Policy Characteristics'!E:E,MATCH($C969,'Policy Characteristics'!$C:$C,0)))</f>
        <v>indst methane capture</v>
      </c>
      <c r="L969" s="362">
        <f>IF(ISBLANK(INDEX('Policy Characteristics'!F:F,MATCH($C969,'Policy Characteristics'!$C:$C,0))),"",INDEX('Policy Characteristics'!F:F,MATCH($C969,'Policy Characteristics'!$C:$C,0)))</f>
        <v>0</v>
      </c>
      <c r="M969" s="362">
        <f>IF(ISBLANK(INDEX('Policy Characteristics'!G:G,MATCH($C969,'Policy Characteristics'!$C:$C,0))),"",INDEX('Policy Characteristics'!G:G,MATCH($C969,'Policy Characteristics'!$C:$C,0)))</f>
        <v>1</v>
      </c>
      <c r="N969" s="362">
        <f>IF(ISBLANK(INDEX('Policy Characteristics'!H:H,MATCH($C969,'Policy Characteristics'!$C:$C,0))),"",INDEX('Policy Characteristics'!H:H,MATCH($C969,'Policy Characteristics'!$C:$C,0)))</f>
        <v>0.01</v>
      </c>
      <c r="O969" s="340" t="str">
        <f>IF(ISBLANK(INDEX('Policy Characteristics'!I:I,MATCH($C969,'Policy Characteristics'!$C:$C,0))),"",INDEX('Policy Characteristics'!I:I,MATCH($C969,'Policy Characteristics'!$C:$C,0)))</f>
        <v>% of potential achieved</v>
      </c>
      <c r="P969" s="340" t="str">
        <f>IF(ISBLANK(INDEX('Policy Characteristics'!J:J,MATCH($C969,'Policy Characteristics'!$C:$C,0))),"",INDEX('Policy Characteristics'!J:J,MATCH($C969,'Policy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9" s="340" t="str">
        <f>IF(ISBLANK(INDEX('Policy Characteristics'!K:K,MATCH($C969,'Policy Characteristics'!$C:$C,0))),"",INDEX('Policy Characteristics'!K:K,MATCH($C969,'Policy Characteristics'!$C:$C,0)))</f>
        <v>industry-ag-main.html#methane-capture</v>
      </c>
      <c r="R969" s="340" t="str">
        <f>IF(ISBLANK(INDEX('Policy Characteristics'!L:L,MATCH($C969,'Policy Characteristics'!$C:$C,0))),"",INDEX('Policy Characteristics'!L:L,MATCH($C969,'Policy Characteristics'!$C:$C,0)))</f>
        <v>methane-capture.html</v>
      </c>
    </row>
    <row r="970" spans="1:18" ht="30" x14ac:dyDescent="0.25">
      <c r="A970" s="340" t="str">
        <f>IF(ISBLANK(INDEX('Policy Characteristics'!A:A,MATCH($C970,'Policy Characteristics'!$C:$C,0))),"",INDEX('Policy Characteristics'!A:A,MATCH($C970,'Policy Characteristics'!$C:$C,0)))</f>
        <v>Industry</v>
      </c>
      <c r="B970" s="340" t="str">
        <f>IF(ISBLANK(INDEX('Policy Characteristics'!B:B,MATCH($C970,'Policy Characteristics'!$C:$C,0))),"",INDEX('Policy Characteristics'!B:B,MATCH($C970,'Policy Characteristics'!$C:$C,0)))</f>
        <v>Methane Destruction</v>
      </c>
      <c r="C970" s="345" t="s">
        <v>302</v>
      </c>
      <c r="D970" s="53" t="s">
        <v>3191</v>
      </c>
      <c r="E970" s="53"/>
      <c r="F970" s="188" t="s">
        <v>3155</v>
      </c>
      <c r="G970" s="53"/>
      <c r="H970" s="54">
        <v>1460</v>
      </c>
      <c r="I970" s="53" t="s">
        <v>45</v>
      </c>
      <c r="J970" s="342" t="str">
        <f>IF(ISBLANK(INDEX('Policy Characteristics'!D:D,MATCH($C970,'Policy Characteristics'!$C:$C,0))),"",INDEX('Policy Characteristics'!D:D,MATCH($C970,'Policy Characteristics'!$C:$C,0)))</f>
        <v>Methane Capture and Destruction</v>
      </c>
      <c r="K970" s="340" t="str">
        <f>IF(ISBLANK(INDEX('Policy Characteristics'!E:E,MATCH($C970,'Policy Characteristics'!$C:$C,0))),"",INDEX('Policy Characteristics'!E:E,MATCH($C970,'Policy Characteristics'!$C:$C,0)))</f>
        <v>indst methane destruction</v>
      </c>
      <c r="L970" s="362">
        <f>IF(ISBLANK(INDEX('Policy Characteristics'!F:F,MATCH($C970,'Policy Characteristics'!$C:$C,0))),"",INDEX('Policy Characteristics'!F:F,MATCH($C970,'Policy Characteristics'!$C:$C,0)))</f>
        <v>0</v>
      </c>
      <c r="M970" s="362">
        <f>IF(ISBLANK(INDEX('Policy Characteristics'!G:G,MATCH($C970,'Policy Characteristics'!$C:$C,0))),"",INDEX('Policy Characteristics'!G:G,MATCH($C970,'Policy Characteristics'!$C:$C,0)))</f>
        <v>1</v>
      </c>
      <c r="N970" s="362">
        <f>IF(ISBLANK(INDEX('Policy Characteristics'!H:H,MATCH($C970,'Policy Characteristics'!$C:$C,0))),"",INDEX('Policy Characteristics'!H:H,MATCH($C970,'Policy Characteristics'!$C:$C,0)))</f>
        <v>0.01</v>
      </c>
      <c r="O970" s="340" t="str">
        <f>IF(ISBLANK(INDEX('Policy Characteristics'!I:I,MATCH($C970,'Policy Characteristics'!$C:$C,0))),"",INDEX('Policy Characteristics'!I:I,MATCH($C970,'Policy Characteristics'!$C:$C,0)))</f>
        <v>% of potential achieved</v>
      </c>
      <c r="P970" s="340" t="str">
        <f>IF(ISBLANK(INDEX('Policy Characteristics'!J:J,MATCH($C970,'Policy Characteristics'!$C:$C,0))),"",INDEX('Policy Characteristics'!J:J,MATCH($C970,'Policy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0" s="340" t="str">
        <f>IF(ISBLANK(INDEX('Policy Characteristics'!K:K,MATCH($C970,'Policy Characteristics'!$C:$C,0))),"",INDEX('Policy Characteristics'!K:K,MATCH($C970,'Policy Characteristics'!$C:$C,0)))</f>
        <v>industry-ag-main.html#methane-destr</v>
      </c>
      <c r="R970" s="340" t="str">
        <f>IF(ISBLANK(INDEX('Policy Characteristics'!L:L,MATCH($C970,'Policy Characteristics'!$C:$C,0))),"",INDEX('Policy Characteristics'!L:L,MATCH($C970,'Policy Characteristics'!$C:$C,0)))</f>
        <v>methane-destruction.html</v>
      </c>
    </row>
    <row r="971" spans="1:18" ht="30" x14ac:dyDescent="0.25">
      <c r="A971" s="340" t="str">
        <f>IF(ISBLANK(INDEX('Policy Characteristics'!A:A,MATCH($C971,'Policy Characteristics'!$C:$C,0))),"",INDEX('Policy Characteristics'!A:A,MATCH($C971,'Policy Characteristics'!$C:$C,0)))</f>
        <v>Industry</v>
      </c>
      <c r="B971" s="340" t="str">
        <f>IF(ISBLANK(INDEX('Policy Characteristics'!B:B,MATCH($C971,'Policy Characteristics'!$C:$C,0))),"",INDEX('Policy Characteristics'!B:B,MATCH($C971,'Policy Characteristics'!$C:$C,0)))</f>
        <v>Methane Destruction</v>
      </c>
      <c r="C971" s="344" t="str">
        <f t="shared" ref="C971:C973" si="43">C$970</f>
        <v>Fraction of Methane Destruction Opportunities Achieved</v>
      </c>
      <c r="D971" s="53" t="s">
        <v>3211</v>
      </c>
      <c r="E971" s="53"/>
      <c r="F971" s="188" t="s">
        <v>3173</v>
      </c>
      <c r="G971" s="53"/>
      <c r="H971" s="54">
        <v>1461</v>
      </c>
      <c r="I971" s="53" t="s">
        <v>45</v>
      </c>
      <c r="J971" s="342" t="str">
        <f>IF(ISBLANK(INDEX('Policy Characteristics'!D:D,MATCH($C971,'Policy Characteristics'!$C:$C,0))),"",INDEX('Policy Characteristics'!D:D,MATCH($C971,'Policy Characteristics'!$C:$C,0)))</f>
        <v>Methane Capture and Destruction</v>
      </c>
      <c r="K971" s="340" t="str">
        <f>IF(ISBLANK(INDEX('Policy Characteristics'!E:E,MATCH($C971,'Policy Characteristics'!$C:$C,0))),"",INDEX('Policy Characteristics'!E:E,MATCH($C971,'Policy Characteristics'!$C:$C,0)))</f>
        <v>indst methane destruction</v>
      </c>
      <c r="L971" s="362">
        <f>IF(ISBLANK(INDEX('Policy Characteristics'!F:F,MATCH($C971,'Policy Characteristics'!$C:$C,0))),"",INDEX('Policy Characteristics'!F:F,MATCH($C971,'Policy Characteristics'!$C:$C,0)))</f>
        <v>0</v>
      </c>
      <c r="M971" s="362">
        <f>IF(ISBLANK(INDEX('Policy Characteristics'!G:G,MATCH($C971,'Policy Characteristics'!$C:$C,0))),"",INDEX('Policy Characteristics'!G:G,MATCH($C971,'Policy Characteristics'!$C:$C,0)))</f>
        <v>1</v>
      </c>
      <c r="N971" s="362">
        <f>IF(ISBLANK(INDEX('Policy Characteristics'!H:H,MATCH($C971,'Policy Characteristics'!$C:$C,0))),"",INDEX('Policy Characteristics'!H:H,MATCH($C971,'Policy Characteristics'!$C:$C,0)))</f>
        <v>0.01</v>
      </c>
      <c r="O971" s="340" t="str">
        <f>IF(ISBLANK(INDEX('Policy Characteristics'!I:I,MATCH($C971,'Policy Characteristics'!$C:$C,0))),"",INDEX('Policy Characteristics'!I:I,MATCH($C971,'Policy Characteristics'!$C:$C,0)))</f>
        <v>% of potential achieved</v>
      </c>
      <c r="P971" s="340" t="str">
        <f>IF(ISBLANK(INDEX('Policy Characteristics'!J:J,MATCH($C971,'Policy Characteristics'!$C:$C,0))),"",INDEX('Policy Characteristics'!J:J,MATCH($C971,'Policy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1" s="340" t="str">
        <f>IF(ISBLANK(INDEX('Policy Characteristics'!K:K,MATCH($C971,'Policy Characteristics'!$C:$C,0))),"",INDEX('Policy Characteristics'!K:K,MATCH($C971,'Policy Characteristics'!$C:$C,0)))</f>
        <v>industry-ag-main.html#methane-destr</v>
      </c>
      <c r="R971" s="340" t="str">
        <f>IF(ISBLANK(INDEX('Policy Characteristics'!L:L,MATCH($C971,'Policy Characteristics'!$C:$C,0))),"",INDEX('Policy Characteristics'!L:L,MATCH($C971,'Policy Characteristics'!$C:$C,0)))</f>
        <v>methane-destruction.html</v>
      </c>
    </row>
    <row r="972" spans="1:18" x14ac:dyDescent="0.25">
      <c r="A972" s="340" t="str">
        <f>IF(ISBLANK(INDEX('Policy Characteristics'!A:A,MATCH($C972,'Policy Characteristics'!$C:$C,0))),"",INDEX('Policy Characteristics'!A:A,MATCH($C972,'Policy Characteristics'!$C:$C,0)))</f>
        <v>Industry</v>
      </c>
      <c r="B972" s="340" t="str">
        <f>IF(ISBLANK(INDEX('Policy Characteristics'!B:B,MATCH($C972,'Policy Characteristics'!$C:$C,0))),"",INDEX('Policy Characteristics'!B:B,MATCH($C972,'Policy Characteristics'!$C:$C,0)))</f>
        <v>Methane Destruction</v>
      </c>
      <c r="C972" s="344" t="str">
        <f t="shared" si="43"/>
        <v>Fraction of Methane Destruction Opportunities Achieved</v>
      </c>
      <c r="D972" s="53" t="s">
        <v>3190</v>
      </c>
      <c r="E972" s="53"/>
      <c r="F972" s="188" t="s">
        <v>2857</v>
      </c>
      <c r="G972" s="53"/>
      <c r="H972" s="54">
        <v>515</v>
      </c>
      <c r="I972" s="53" t="s">
        <v>45</v>
      </c>
      <c r="J972" s="342" t="str">
        <f>IF(ISBLANK(INDEX('Policy Characteristics'!D:D,MATCH($C972,'Policy Characteristics'!$C:$C,0))),"",INDEX('Policy Characteristics'!D:D,MATCH($C972,'Policy Characteristics'!$C:$C,0)))</f>
        <v>Methane Capture and Destruction</v>
      </c>
      <c r="K972" s="340" t="str">
        <f>IF(ISBLANK(INDEX('Policy Characteristics'!E:E,MATCH($C972,'Policy Characteristics'!$C:$C,0))),"",INDEX('Policy Characteristics'!E:E,MATCH($C972,'Policy Characteristics'!$C:$C,0)))</f>
        <v>indst methane destruction</v>
      </c>
      <c r="L972" s="362">
        <f>IF(ISBLANK(INDEX('Policy Characteristics'!F:F,MATCH($C972,'Policy Characteristics'!$C:$C,0))),"",INDEX('Policy Characteristics'!F:F,MATCH($C972,'Policy Characteristics'!$C:$C,0)))</f>
        <v>0</v>
      </c>
      <c r="M972" s="362">
        <f>IF(ISBLANK(INDEX('Policy Characteristics'!G:G,MATCH($C972,'Policy Characteristics'!$C:$C,0))),"",INDEX('Policy Characteristics'!G:G,MATCH($C972,'Policy Characteristics'!$C:$C,0)))</f>
        <v>1</v>
      </c>
      <c r="N972" s="362">
        <f>IF(ISBLANK(INDEX('Policy Characteristics'!H:H,MATCH($C972,'Policy Characteristics'!$C:$C,0))),"",INDEX('Policy Characteristics'!H:H,MATCH($C972,'Policy Characteristics'!$C:$C,0)))</f>
        <v>0.01</v>
      </c>
      <c r="O972" s="340" t="str">
        <f>IF(ISBLANK(INDEX('Policy Characteristics'!I:I,MATCH($C972,'Policy Characteristics'!$C:$C,0))),"",INDEX('Policy Characteristics'!I:I,MATCH($C972,'Policy Characteristics'!$C:$C,0)))</f>
        <v>% of potential achieved</v>
      </c>
      <c r="P972" s="340" t="str">
        <f>IF(ISBLANK(INDEX('Policy Characteristics'!J:J,MATCH($C972,'Policy Characteristics'!$C:$C,0))),"",INDEX('Policy Characteristics'!J:J,MATCH($C972,'Policy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2" s="340" t="str">
        <f>IF(ISBLANK(INDEX('Policy Characteristics'!K:K,MATCH($C972,'Policy Characteristics'!$C:$C,0))),"",INDEX('Policy Characteristics'!K:K,MATCH($C972,'Policy Characteristics'!$C:$C,0)))</f>
        <v>industry-ag-main.html#methane-destr</v>
      </c>
      <c r="R972" s="340" t="str">
        <f>IF(ISBLANK(INDEX('Policy Characteristics'!L:L,MATCH($C972,'Policy Characteristics'!$C:$C,0))),"",INDEX('Policy Characteristics'!L:L,MATCH($C972,'Policy Characteristics'!$C:$C,0)))</f>
        <v>methane-destruction.html</v>
      </c>
    </row>
    <row r="973" spans="1:18" x14ac:dyDescent="0.25">
      <c r="A973" s="340" t="str">
        <f>IF(ISBLANK(INDEX('Policy Characteristics'!A:A,MATCH($C973,'Policy Characteristics'!$C:$C,0))),"",INDEX('Policy Characteristics'!A:A,MATCH($C973,'Policy Characteristics'!$C:$C,0)))</f>
        <v>Industry</v>
      </c>
      <c r="B973" s="340" t="str">
        <f>IF(ISBLANK(INDEX('Policy Characteristics'!B:B,MATCH($C973,'Policy Characteristics'!$C:$C,0))),"",INDEX('Policy Characteristics'!B:B,MATCH($C973,'Policy Characteristics'!$C:$C,0)))</f>
        <v>Methane Destruction</v>
      </c>
      <c r="C973" s="344" t="str">
        <f t="shared" si="43"/>
        <v>Fraction of Methane Destruction Opportunities Achieved</v>
      </c>
      <c r="D973" s="53" t="s">
        <v>3212</v>
      </c>
      <c r="E973" s="53"/>
      <c r="F973" s="188" t="s">
        <v>3215</v>
      </c>
      <c r="G973" s="53"/>
      <c r="H973" s="54">
        <v>516</v>
      </c>
      <c r="I973" s="53" t="s">
        <v>45</v>
      </c>
      <c r="J973" s="342" t="str">
        <f>IF(ISBLANK(INDEX('Policy Characteristics'!D:D,MATCH($C973,'Policy Characteristics'!$C:$C,0))),"",INDEX('Policy Characteristics'!D:D,MATCH($C973,'Policy Characteristics'!$C:$C,0)))</f>
        <v>Methane Capture and Destruction</v>
      </c>
      <c r="K973" s="340" t="str">
        <f>IF(ISBLANK(INDEX('Policy Characteristics'!E:E,MATCH($C973,'Policy Characteristics'!$C:$C,0))),"",INDEX('Policy Characteristics'!E:E,MATCH($C973,'Policy Characteristics'!$C:$C,0)))</f>
        <v>indst methane destruction</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f>IF(ISBLANK(INDEX('Policy Characteristics'!H:H,MATCH($C973,'Policy Characteristics'!$C:$C,0))),"",INDEX('Policy Characteristics'!H:H,MATCH($C973,'Policy Characteristics'!$C:$C,0)))</f>
        <v>0.01</v>
      </c>
      <c r="O973" s="340" t="str">
        <f>IF(ISBLANK(INDEX('Policy Characteristics'!I:I,MATCH($C973,'Policy Characteristics'!$C:$C,0))),"",INDEX('Policy Characteristics'!I:I,MATCH($C973,'Policy Characteristics'!$C:$C,0)))</f>
        <v>% of potential achieved</v>
      </c>
      <c r="P973" s="340" t="str">
        <f>IF(ISBLANK(INDEX('Policy Characteristics'!J:J,MATCH($C973,'Policy Characteristics'!$C:$C,0))),"",INDEX('Policy Characteristics'!J:J,MATCH($C973,'Policy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3" s="340" t="str">
        <f>IF(ISBLANK(INDEX('Policy Characteristics'!K:K,MATCH($C973,'Policy Characteristics'!$C:$C,0))),"",INDEX('Policy Characteristics'!K:K,MATCH($C973,'Policy Characteristics'!$C:$C,0)))</f>
        <v>industry-ag-main.html#methane-destr</v>
      </c>
      <c r="R973" s="340" t="str">
        <f>IF(ISBLANK(INDEX('Policy Characteristics'!L:L,MATCH($C973,'Policy Characteristics'!$C:$C,0))),"",INDEX('Policy Characteristics'!L:L,MATCH($C973,'Policy Characteristics'!$C:$C,0)))</f>
        <v>methane-destruction.html</v>
      </c>
    </row>
    <row r="974" spans="1:18" x14ac:dyDescent="0.25">
      <c r="A974" s="340" t="str">
        <f>IF(ISBLANK(INDEX('Policy Characteristics'!A:A,MATCH($C974,'Policy Characteristics'!$C:$C,0))),"",INDEX('Policy Characteristics'!A:A,MATCH($C974,'Policy Characteristics'!$C:$C,0)))</f>
        <v>Industry</v>
      </c>
      <c r="B974" s="365" t="str">
        <f>IF(ISBLANK(INDEX('Policy Characteristics'!B:B,MATCH($C974,'Policy Characteristics'!$C:$C,0))),"",INDEX('Policy Characteristics'!B:B,MATCH($C974,'Policy Characteristics'!$C:$C,0)))</f>
        <v>N2O Abatement</v>
      </c>
      <c r="C974" s="4" t="s">
        <v>3360</v>
      </c>
      <c r="D974" s="53"/>
      <c r="E974" s="53"/>
      <c r="F974" s="188"/>
      <c r="G974" s="53"/>
      <c r="H974" s="54">
        <v>1562</v>
      </c>
      <c r="I974" s="53" t="s">
        <v>45</v>
      </c>
      <c r="J974" s="342" t="str">
        <f>IF(ISBLANK(INDEX('Policy Characteristics'!D:D,MATCH($C974,'Policy Characteristics'!$C:$C,0))),"",INDEX('Policy Characteristics'!D:D,MATCH($C974,'Policy Characteristics'!$C:$C,0)))</f>
        <v>N2O Abatement</v>
      </c>
      <c r="K974" s="340" t="str">
        <f>IF(ISBLANK(INDEX('Policy Characteristics'!E:E,MATCH($C974,'Policy Characteristics'!$C:$C,0))),"",INDEX('Policy Characteristics'!E:E,MATCH($C974,'Policy Characteristics'!$C:$C,0)))</f>
        <v>indst N2O abatement</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f>IF(ISBLANK(INDEX('Policy Characteristics'!H:H,MATCH($C974,'Policy Characteristics'!$C:$C,0))),"",INDEX('Policy Characteristics'!H:H,MATCH($C974,'Policy Characteristics'!$C:$C,0)))</f>
        <v>0.01</v>
      </c>
      <c r="O974" s="340" t="str">
        <f>IF(ISBLANK(INDEX('Policy Characteristics'!I:I,MATCH($C974,'Policy Characteristics'!$C:$C,0))),"",INDEX('Policy Characteristics'!I:I,MATCH($C974,'Policy Characteristics'!$C:$C,0)))</f>
        <v>% of potential achieved</v>
      </c>
      <c r="P974" s="340" t="str">
        <f>IF(ISBLANK(INDEX('Policy Characteristics'!J:J,MATCH($C974,'Policy Characteristics'!$C:$C,0))),"",INDEX('Policy Characteristics'!J:J,MATCH($C974,'Policy Characteristics'!$C:$C,0)))</f>
        <v>**Description:** This policy reduces nitrous oxide (N2O) process emissions from the chemicals industry (primarily from the production of nitric acid and adipic acid) by destroying the N2O rather than venting it to the atmosphere.</v>
      </c>
      <c r="Q974" s="340" t="str">
        <f>IF(ISBLANK(INDEX('Policy Characteristics'!K:K,MATCH($C974,'Policy Characteristics'!$C:$C,0))),"",INDEX('Policy Characteristics'!K:K,MATCH($C974,'Policy Characteristics'!$C:$C,0)))</f>
        <v/>
      </c>
      <c r="R974" s="340" t="str">
        <f>IF(ISBLANK(INDEX('Policy Characteristics'!L:L,MATCH($C974,'Policy Characteristics'!$C:$C,0))),"",INDEX('Policy Characteristics'!L:L,MATCH($C974,'Policy Characteristics'!$C:$C,0)))</f>
        <v/>
      </c>
    </row>
    <row r="975" spans="1:18" x14ac:dyDescent="0.25">
      <c r="A975" s="340" t="str">
        <f>IF(ISBLANK(INDEX('Policy Characteristics'!A:A,MATCH($C975,'Policy Characteristics'!$C:$C,0))),"",INDEX('Policy Characteristics'!A:A,MATCH($C975,'Policy Characteristics'!$C:$C,0)))</f>
        <v>Industry</v>
      </c>
      <c r="B975" s="340" t="str">
        <f>IF(ISBLANK(INDEX('Policy Characteristics'!B:B,MATCH($C975,'Policy Characteristics'!$C:$C,0))),"",INDEX('Policy Characteristics'!B:B,MATCH($C975,'Policy Characteristics'!$C:$C,0)))</f>
        <v>Reduce Fossil Fuel Exports</v>
      </c>
      <c r="C975" s="345" t="s">
        <v>2545</v>
      </c>
      <c r="D975" s="9" t="s">
        <v>472</v>
      </c>
      <c r="E975" s="53"/>
      <c r="F975" s="9" t="s">
        <v>469</v>
      </c>
      <c r="G975" s="53"/>
      <c r="H975" s="54">
        <v>451</v>
      </c>
      <c r="I975" s="53" t="s">
        <v>45</v>
      </c>
      <c r="J975" s="342" t="str">
        <f>IF(ISBLANK(INDEX('Policy Characteristics'!D:D,MATCH($C975,'Policy Characteristics'!$C:$C,0))),"",INDEX('Policy Characteristics'!D:D,MATCH($C975,'Policy Characteristics'!$C:$C,0)))</f>
        <v>Percent Reduction in Fossil Fuel Exports</v>
      </c>
      <c r="K975" s="340" t="str">
        <f>IF(ISBLANK(INDEX('Policy Characteristics'!E:E,MATCH($C975,'Policy Characteristics'!$C:$C,0))),"",INDEX('Policy Characteristics'!E:E,MATCH($C975,'Policy Characteristics'!$C:$C,0)))</f>
        <v>indst reduce fossil fuel exports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f>IF(ISBLANK(INDEX('Policy Characteristics'!H:H,MATCH($C975,'Policy Characteristics'!$C:$C,0))),"",INDEX('Policy Characteristics'!H:H,MATCH($C975,'Policy Characteristics'!$C:$C,0)))</f>
        <v>0.01</v>
      </c>
      <c r="O975" s="340" t="str">
        <f>IF(ISBLANK(INDEX('Policy Characteristics'!I:I,MATCH($C975,'Policy Characteristics'!$C:$C,0))),"",INDEX('Policy Characteristics'!I:I,MATCH($C975,'Policy Characteristics'!$C:$C,0)))</f>
        <v>% reduction in exports</v>
      </c>
      <c r="P975" s="340" t="str">
        <f>IF(ISBLANK(INDEX('Policy Characteristics'!J:J,MATCH($C975,'Policy Characteristics'!$C:$C,0))),"",INDEX('Policy Characteristics'!J:J,MATCH($C975,'Policy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5" s="340" t="str">
        <f>IF(ISBLANK(INDEX('Policy Characteristics'!K:K,MATCH($C975,'Policy Characteristics'!$C:$C,0))),"",INDEX('Policy Characteristics'!K:K,MATCH($C975,'Policy Characteristics'!$C:$C,0)))</f>
        <v/>
      </c>
      <c r="R975" s="340" t="str">
        <f>IF(ISBLANK(INDEX('Policy Characteristics'!L:L,MATCH($C975,'Policy Characteristics'!$C:$C,0))),"",INDEX('Policy Characteristics'!L:L,MATCH($C975,'Policy Characteristics'!$C:$C,0)))</f>
        <v>reduce-fuel-exports.html</v>
      </c>
    </row>
    <row r="976" spans="1:18" x14ac:dyDescent="0.25">
      <c r="A976" s="340" t="str">
        <f>IF(ISBLANK(INDEX('Policy Characteristics'!A:A,MATCH($C976,'Policy Characteristics'!$C:$C,0))),"",INDEX('Policy Characteristics'!A:A,MATCH($C976,'Policy Characteristics'!$C:$C,0)))</f>
        <v>Industry</v>
      </c>
      <c r="B976" s="340" t="str">
        <f>IF(ISBLANK(INDEX('Policy Characteristics'!B:B,MATCH($C976,'Policy Characteristics'!$C:$C,0))),"",INDEX('Policy Characteristics'!B:B,MATCH($C976,'Policy Characteristics'!$C:$C,0)))</f>
        <v>Reduce Fossil Fuel Exports</v>
      </c>
      <c r="C976" s="344" t="str">
        <f t="shared" ref="C976:C983" si="44">C$975</f>
        <v>Percent Reduction in Fossil Fuel Exports</v>
      </c>
      <c r="D976" s="9" t="s">
        <v>48</v>
      </c>
      <c r="E976" s="53"/>
      <c r="F976" s="9" t="s">
        <v>92</v>
      </c>
      <c r="G976" s="53"/>
      <c r="H976" s="54">
        <v>452</v>
      </c>
      <c r="I976" s="53" t="s">
        <v>45</v>
      </c>
      <c r="J976" s="342" t="str">
        <f>IF(ISBLANK(INDEX('Policy Characteristics'!D:D,MATCH($C976,'Policy Characteristics'!$C:$C,0))),"",INDEX('Policy Characteristics'!D:D,MATCH($C976,'Policy Characteristics'!$C:$C,0)))</f>
        <v>Percent Reduction in Fossil Fuel Exports</v>
      </c>
      <c r="K976" s="340" t="str">
        <f>IF(ISBLANK(INDEX('Policy Characteristics'!E:E,MATCH($C976,'Policy Characteristics'!$C:$C,0))),"",INDEX('Policy Characteristics'!E:E,MATCH($C976,'Policy Characteristics'!$C:$C,0)))</f>
        <v>indst reduce fossil fuel exports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f>IF(ISBLANK(INDEX('Policy Characteristics'!H:H,MATCH($C976,'Policy Characteristics'!$C:$C,0))),"",INDEX('Policy Characteristics'!H:H,MATCH($C976,'Policy Characteristics'!$C:$C,0)))</f>
        <v>0.01</v>
      </c>
      <c r="O976" s="340" t="str">
        <f>IF(ISBLANK(INDEX('Policy Characteristics'!I:I,MATCH($C976,'Policy Characteristics'!$C:$C,0))),"",INDEX('Policy Characteristics'!I:I,MATCH($C976,'Policy Characteristics'!$C:$C,0)))</f>
        <v>% reduction in exports</v>
      </c>
      <c r="P976" s="340" t="str">
        <f>IF(ISBLANK(INDEX('Policy Characteristics'!J:J,MATCH($C976,'Policy Characteristics'!$C:$C,0))),"",INDEX('Policy Characteristics'!J:J,MATCH($C976,'Policy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6" s="340" t="str">
        <f>IF(ISBLANK(INDEX('Policy Characteristics'!K:K,MATCH($C976,'Policy Characteristics'!$C:$C,0))),"",INDEX('Policy Characteristics'!K:K,MATCH($C976,'Policy Characteristics'!$C:$C,0)))</f>
        <v/>
      </c>
      <c r="R976" s="340" t="str">
        <f>IF(ISBLANK(INDEX('Policy Characteristics'!L:L,MATCH($C976,'Policy Characteristics'!$C:$C,0))),"",INDEX('Policy Characteristics'!L:L,MATCH($C976,'Policy Characteristics'!$C:$C,0)))</f>
        <v>reduce-fuel-exports.html</v>
      </c>
    </row>
    <row r="977" spans="1:18" x14ac:dyDescent="0.25">
      <c r="A977" s="340" t="str">
        <f>IF(ISBLANK(INDEX('Policy Characteristics'!A:A,MATCH($C977,'Policy Characteristics'!$C:$C,0))),"",INDEX('Policy Characteristics'!A:A,MATCH($C977,'Policy Characteristics'!$C:$C,0)))</f>
        <v>Industry</v>
      </c>
      <c r="B977" s="340" t="str">
        <f>IF(ISBLANK(INDEX('Policy Characteristics'!B:B,MATCH($C977,'Policy Characteristics'!$C:$C,0))),"",INDEX('Policy Characteristics'!B:B,MATCH($C977,'Policy Characteristics'!$C:$C,0)))</f>
        <v>Reduce Fossil Fuel Exports</v>
      </c>
      <c r="C977" s="344" t="str">
        <f t="shared" si="44"/>
        <v>Percent Reduction in Fossil Fuel Exports</v>
      </c>
      <c r="D977" s="9" t="s">
        <v>55</v>
      </c>
      <c r="E977" s="53"/>
      <c r="F977" s="9" t="s">
        <v>100</v>
      </c>
      <c r="G977" s="53"/>
      <c r="H977" s="54">
        <v>453</v>
      </c>
      <c r="I977" s="53" t="s">
        <v>45</v>
      </c>
      <c r="J977" s="342" t="str">
        <f>IF(ISBLANK(INDEX('Policy Characteristics'!D:D,MATCH($C977,'Policy Characteristics'!$C:$C,0))),"",INDEX('Policy Characteristics'!D:D,MATCH($C977,'Policy Characteristics'!$C:$C,0)))</f>
        <v>Percent Reduction in Fossil Fuel Exports</v>
      </c>
      <c r="K977" s="340" t="str">
        <f>IF(ISBLANK(INDEX('Policy Characteristics'!E:E,MATCH($C977,'Policy Characteristics'!$C:$C,0))),"",INDEX('Policy Characteristics'!E:E,MATCH($C977,'Policy Characteristics'!$C:$C,0)))</f>
        <v>indst reduce fossil fuel exports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f>IF(ISBLANK(INDEX('Policy Characteristics'!H:H,MATCH($C977,'Policy Characteristics'!$C:$C,0))),"",INDEX('Policy Characteristics'!H:H,MATCH($C977,'Policy Characteristics'!$C:$C,0)))</f>
        <v>0.01</v>
      </c>
      <c r="O977" s="340" t="str">
        <f>IF(ISBLANK(INDEX('Policy Characteristics'!I:I,MATCH($C977,'Policy Characteristics'!$C:$C,0))),"",INDEX('Policy Characteristics'!I:I,MATCH($C977,'Policy Characteristics'!$C:$C,0)))</f>
        <v>% reduction in exports</v>
      </c>
      <c r="P977" s="340" t="str">
        <f>IF(ISBLANK(INDEX('Policy Characteristics'!J:J,MATCH($C977,'Policy Characteristics'!$C:$C,0))),"",INDEX('Policy Characteristics'!J:J,MATCH($C977,'Policy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7" s="340" t="str">
        <f>IF(ISBLANK(INDEX('Policy Characteristics'!K:K,MATCH($C977,'Policy Characteristics'!$C:$C,0))),"",INDEX('Policy Characteristics'!K:K,MATCH($C977,'Policy Characteristics'!$C:$C,0)))</f>
        <v/>
      </c>
      <c r="R977" s="340" t="str">
        <f>IF(ISBLANK(INDEX('Policy Characteristics'!L:L,MATCH($C977,'Policy Characteristics'!$C:$C,0))),"",INDEX('Policy Characteristics'!L:L,MATCH($C977,'Policy Characteristics'!$C:$C,0)))</f>
        <v>reduce-fuel-exports.html</v>
      </c>
    </row>
    <row r="978" spans="1:18" x14ac:dyDescent="0.25">
      <c r="A978" s="340" t="str">
        <f>IF(ISBLANK(INDEX('Policy Characteristics'!A:A,MATCH($C978,'Policy Characteristics'!$C:$C,0))),"",INDEX('Policy Characteristics'!A:A,MATCH($C978,'Policy Characteristics'!$C:$C,0)))</f>
        <v>Industry</v>
      </c>
      <c r="B978" s="340" t="str">
        <f>IF(ISBLANK(INDEX('Policy Characteristics'!B:B,MATCH($C978,'Policy Characteristics'!$C:$C,0))),"",INDEX('Policy Characteristics'!B:B,MATCH($C978,'Policy Characteristics'!$C:$C,0)))</f>
        <v>Reduce Fossil Fuel Exports</v>
      </c>
      <c r="C978" s="344" t="str">
        <f t="shared" si="44"/>
        <v>Percent Reduction in Fossil Fuel Exports</v>
      </c>
      <c r="D978" s="9" t="s">
        <v>56</v>
      </c>
      <c r="E978" s="53"/>
      <c r="F978" s="9" t="s">
        <v>101</v>
      </c>
      <c r="G978" s="53"/>
      <c r="H978" s="54">
        <v>454</v>
      </c>
      <c r="I978" s="53" t="s">
        <v>45</v>
      </c>
      <c r="J978" s="342" t="str">
        <f>IF(ISBLANK(INDEX('Policy Characteristics'!D:D,MATCH($C978,'Policy Characteristics'!$C:$C,0))),"",INDEX('Policy Characteristics'!D:D,MATCH($C978,'Policy Characteristics'!$C:$C,0)))</f>
        <v>Percent Reduction in Fossil Fuel Exports</v>
      </c>
      <c r="K978" s="340" t="str">
        <f>IF(ISBLANK(INDEX('Policy Characteristics'!E:E,MATCH($C978,'Policy Characteristics'!$C:$C,0))),"",INDEX('Policy Characteristics'!E:E,MATCH($C978,'Policy Characteristics'!$C:$C,0)))</f>
        <v>indst reduce fossil fuel exports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f>IF(ISBLANK(INDEX('Policy Characteristics'!H:H,MATCH($C978,'Policy Characteristics'!$C:$C,0))),"",INDEX('Policy Characteristics'!H:H,MATCH($C978,'Policy Characteristics'!$C:$C,0)))</f>
        <v>0.01</v>
      </c>
      <c r="O978" s="340" t="str">
        <f>IF(ISBLANK(INDEX('Policy Characteristics'!I:I,MATCH($C978,'Policy Characteristics'!$C:$C,0))),"",INDEX('Policy Characteristics'!I:I,MATCH($C978,'Policy Characteristics'!$C:$C,0)))</f>
        <v>% reduction in exports</v>
      </c>
      <c r="P978" s="340" t="str">
        <f>IF(ISBLANK(INDEX('Policy Characteristics'!J:J,MATCH($C978,'Policy Characteristics'!$C:$C,0))),"",INDEX('Policy Characteristics'!J:J,MATCH($C978,'Policy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8" s="340" t="str">
        <f>IF(ISBLANK(INDEX('Policy Characteristics'!K:K,MATCH($C978,'Policy Characteristics'!$C:$C,0))),"",INDEX('Policy Characteristics'!K:K,MATCH($C978,'Policy Characteristics'!$C:$C,0)))</f>
        <v/>
      </c>
      <c r="R978" s="340" t="str">
        <f>IF(ISBLANK(INDEX('Policy Characteristics'!L:L,MATCH($C978,'Policy Characteristics'!$C:$C,0))),"",INDEX('Policy Characteristics'!L:L,MATCH($C978,'Policy Characteristics'!$C:$C,0)))</f>
        <v>reduce-fuel-exports.html</v>
      </c>
    </row>
    <row r="979" spans="1:18" x14ac:dyDescent="0.25">
      <c r="A979" s="340" t="str">
        <f>IF(ISBLANK(INDEX('Policy Characteristics'!A:A,MATCH($C979,'Policy Characteristics'!$C:$C,0))),"",INDEX('Policy Characteristics'!A:A,MATCH($C979,'Policy Characteristics'!$C:$C,0)))</f>
        <v>Industry</v>
      </c>
      <c r="B979" s="340" t="str">
        <f>IF(ISBLANK(INDEX('Policy Characteristics'!B:B,MATCH($C979,'Policy Characteristics'!$C:$C,0))),"",INDEX('Policy Characteristics'!B:B,MATCH($C979,'Policy Characteristics'!$C:$C,0)))</f>
        <v>Reduce Fossil Fuel Exports</v>
      </c>
      <c r="C979" s="344" t="str">
        <f t="shared" si="44"/>
        <v>Percent Reduction in Fossil Fuel Exports</v>
      </c>
      <c r="D979" s="9" t="s">
        <v>2527</v>
      </c>
      <c r="E979" s="53"/>
      <c r="F979" s="9" t="s">
        <v>2528</v>
      </c>
      <c r="G979" s="53"/>
      <c r="H979" s="54">
        <v>455</v>
      </c>
      <c r="I979" s="53" t="s">
        <v>45</v>
      </c>
      <c r="J979" s="342" t="str">
        <f>IF(ISBLANK(INDEX('Policy Characteristics'!D:D,MATCH($C979,'Policy Characteristics'!$C:$C,0))),"",INDEX('Policy Characteristics'!D:D,MATCH($C979,'Policy Characteristics'!$C:$C,0)))</f>
        <v>Percent Reduction in Fossil Fuel Exports</v>
      </c>
      <c r="K979" s="340" t="str">
        <f>IF(ISBLANK(INDEX('Policy Characteristics'!E:E,MATCH($C979,'Policy Characteristics'!$C:$C,0))),"",INDEX('Policy Characteristics'!E:E,MATCH($C979,'Policy Characteristics'!$C:$C,0)))</f>
        <v>indst reduce fossil fuel exports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f>IF(ISBLANK(INDEX('Policy Characteristics'!H:H,MATCH($C979,'Policy Characteristics'!$C:$C,0))),"",INDEX('Policy Characteristics'!H:H,MATCH($C979,'Policy Characteristics'!$C:$C,0)))</f>
        <v>0.01</v>
      </c>
      <c r="O979" s="340" t="str">
        <f>IF(ISBLANK(INDEX('Policy Characteristics'!I:I,MATCH($C979,'Policy Characteristics'!$C:$C,0))),"",INDEX('Policy Characteristics'!I:I,MATCH($C979,'Policy Characteristics'!$C:$C,0)))</f>
        <v>% reduction in exports</v>
      </c>
      <c r="P979" s="340" t="str">
        <f>IF(ISBLANK(INDEX('Policy Characteristics'!J:J,MATCH($C979,'Policy Characteristics'!$C:$C,0))),"",INDEX('Policy Characteristics'!J:J,MATCH($C979,'Policy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9" s="340" t="str">
        <f>IF(ISBLANK(INDEX('Policy Characteristics'!K:K,MATCH($C979,'Policy Characteristics'!$C:$C,0))),"",INDEX('Policy Characteristics'!K:K,MATCH($C979,'Policy Characteristics'!$C:$C,0)))</f>
        <v/>
      </c>
      <c r="R979" s="340" t="str">
        <f>IF(ISBLANK(INDEX('Policy Characteristics'!L:L,MATCH($C979,'Policy Characteristics'!$C:$C,0))),"",INDEX('Policy Characteristics'!L:L,MATCH($C979,'Policy Characteristics'!$C:$C,0)))</f>
        <v>reduce-fuel-exports.html</v>
      </c>
    </row>
    <row r="980" spans="1:18" x14ac:dyDescent="0.25">
      <c r="A980" s="340" t="str">
        <f>IF(ISBLANK(INDEX('Policy Characteristics'!A:A,MATCH($C980,'Policy Characteristics'!$C:$C,0))),"",INDEX('Policy Characteristics'!A:A,MATCH($C980,'Policy Characteristics'!$C:$C,0)))</f>
        <v>Industry</v>
      </c>
      <c r="B980" s="340" t="str">
        <f>IF(ISBLANK(INDEX('Policy Characteristics'!B:B,MATCH($C980,'Policy Characteristics'!$C:$C,0))),"",INDEX('Policy Characteristics'!B:B,MATCH($C980,'Policy Characteristics'!$C:$C,0)))</f>
        <v>Reduce Fossil Fuel Exports</v>
      </c>
      <c r="C980" s="344" t="str">
        <f t="shared" si="44"/>
        <v>Percent Reduction in Fossil Fuel Exports</v>
      </c>
      <c r="D980" s="9" t="s">
        <v>465</v>
      </c>
      <c r="E980" s="53"/>
      <c r="F980" s="9" t="s">
        <v>466</v>
      </c>
      <c r="G980" s="53"/>
      <c r="H980" s="54">
        <v>456</v>
      </c>
      <c r="I980" s="9" t="s">
        <v>46</v>
      </c>
      <c r="J980" s="342" t="str">
        <f>IF(ISBLANK(INDEX('Policy Characteristics'!D:D,MATCH($C980,'Policy Characteristics'!$C:$C,0))),"",INDEX('Policy Characteristics'!D:D,MATCH($C980,'Policy Characteristics'!$C:$C,0)))</f>
        <v>Percent Reduction in Fossil Fuel Exports</v>
      </c>
      <c r="K980" s="340" t="str">
        <f>IF(ISBLANK(INDEX('Policy Characteristics'!E:E,MATCH($C980,'Policy Characteristics'!$C:$C,0))),"",INDEX('Policy Characteristics'!E:E,MATCH($C980,'Policy Characteristics'!$C:$C,0)))</f>
        <v>indst reduce fossil fuel exports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f>IF(ISBLANK(INDEX('Policy Characteristics'!H:H,MATCH($C980,'Policy Characteristics'!$C:$C,0))),"",INDEX('Policy Characteristics'!H:H,MATCH($C980,'Policy Characteristics'!$C:$C,0)))</f>
        <v>0.01</v>
      </c>
      <c r="O980" s="340" t="str">
        <f>IF(ISBLANK(INDEX('Policy Characteristics'!I:I,MATCH($C980,'Policy Characteristics'!$C:$C,0))),"",INDEX('Policy Characteristics'!I:I,MATCH($C980,'Policy Characteristics'!$C:$C,0)))</f>
        <v>% reduction in exports</v>
      </c>
      <c r="P980" s="340" t="str">
        <f>IF(ISBLANK(INDEX('Policy Characteristics'!J:J,MATCH($C980,'Policy Characteristics'!$C:$C,0))),"",INDEX('Policy Characteristics'!J:J,MATCH($C980,'Policy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0" s="340" t="str">
        <f>IF(ISBLANK(INDEX('Policy Characteristics'!K:K,MATCH($C980,'Policy Characteristics'!$C:$C,0))),"",INDEX('Policy Characteristics'!K:K,MATCH($C980,'Policy Characteristics'!$C:$C,0)))</f>
        <v/>
      </c>
      <c r="R980" s="340" t="str">
        <f>IF(ISBLANK(INDEX('Policy Characteristics'!L:L,MATCH($C980,'Policy Characteristics'!$C:$C,0))),"",INDEX('Policy Characteristics'!L:L,MATCH($C980,'Policy Characteristics'!$C:$C,0)))</f>
        <v>reduce-fuel-exports.html</v>
      </c>
    </row>
    <row r="981" spans="1:18" x14ac:dyDescent="0.25">
      <c r="A981" s="340" t="str">
        <f>IF(ISBLANK(INDEX('Policy Characteristics'!A:A,MATCH($C981,'Policy Characteristics'!$C:$C,0))),"",INDEX('Policy Characteristics'!A:A,MATCH($C981,'Policy Characteristics'!$C:$C,0)))</f>
        <v>Industry</v>
      </c>
      <c r="B981" s="340" t="str">
        <f>IF(ISBLANK(INDEX('Policy Characteristics'!B:B,MATCH($C981,'Policy Characteristics'!$C:$C,0))),"",INDEX('Policy Characteristics'!B:B,MATCH($C981,'Policy Characteristics'!$C:$C,0)))</f>
        <v>Reduce Fossil Fuel Exports</v>
      </c>
      <c r="C981" s="344" t="str">
        <f t="shared" si="44"/>
        <v>Percent Reduction in Fossil Fuel Exports</v>
      </c>
      <c r="D981" s="9" t="s">
        <v>2519</v>
      </c>
      <c r="E981" s="53"/>
      <c r="F981" s="9" t="s">
        <v>2523</v>
      </c>
      <c r="G981" s="53"/>
      <c r="H981" s="54">
        <v>457</v>
      </c>
      <c r="I981" s="53" t="s">
        <v>45</v>
      </c>
      <c r="J981" s="342" t="str">
        <f>IF(ISBLANK(INDEX('Policy Characteristics'!D:D,MATCH($C981,'Policy Characteristics'!$C:$C,0))),"",INDEX('Policy Characteristics'!D:D,MATCH($C981,'Policy Characteristics'!$C:$C,0)))</f>
        <v>Percent Reduction in Fossil Fuel Exports</v>
      </c>
      <c r="K981" s="340" t="str">
        <f>IF(ISBLANK(INDEX('Policy Characteristics'!E:E,MATCH($C981,'Policy Characteristics'!$C:$C,0))),"",INDEX('Policy Characteristics'!E:E,MATCH($C981,'Policy Characteristics'!$C:$C,0)))</f>
        <v>indst reduce fossil fuel exports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f>IF(ISBLANK(INDEX('Policy Characteristics'!H:H,MATCH($C981,'Policy Characteristics'!$C:$C,0))),"",INDEX('Policy Characteristics'!H:H,MATCH($C981,'Policy Characteristics'!$C:$C,0)))</f>
        <v>0.01</v>
      </c>
      <c r="O981" s="340" t="str">
        <f>IF(ISBLANK(INDEX('Policy Characteristics'!I:I,MATCH($C981,'Policy Characteristics'!$C:$C,0))),"",INDEX('Policy Characteristics'!I:I,MATCH($C981,'Policy Characteristics'!$C:$C,0)))</f>
        <v>% reduction in exports</v>
      </c>
      <c r="P981" s="340" t="str">
        <f>IF(ISBLANK(INDEX('Policy Characteristics'!J:J,MATCH($C981,'Policy Characteristics'!$C:$C,0))),"",INDEX('Policy Characteristics'!J:J,MATCH($C981,'Policy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1" s="340" t="str">
        <f>IF(ISBLANK(INDEX('Policy Characteristics'!K:K,MATCH($C981,'Policy Characteristics'!$C:$C,0))),"",INDEX('Policy Characteristics'!K:K,MATCH($C981,'Policy Characteristics'!$C:$C,0)))</f>
        <v/>
      </c>
      <c r="R981" s="340" t="str">
        <f>IF(ISBLANK(INDEX('Policy Characteristics'!L:L,MATCH($C981,'Policy Characteristics'!$C:$C,0))),"",INDEX('Policy Characteristics'!L:L,MATCH($C981,'Policy Characteristics'!$C:$C,0)))</f>
        <v>reduce-fuel-exports.html</v>
      </c>
    </row>
    <row r="982" spans="1:18" ht="30" x14ac:dyDescent="0.25">
      <c r="A982" s="340" t="str">
        <f>IF(ISBLANK(INDEX('Policy Characteristics'!A:A,MATCH($C982,'Policy Characteristics'!$C:$C,0))),"",INDEX('Policy Characteristics'!A:A,MATCH($C982,'Policy Characteristics'!$C:$C,0)))</f>
        <v>Industry</v>
      </c>
      <c r="B982" s="340" t="str">
        <f>IF(ISBLANK(INDEX('Policy Characteristics'!B:B,MATCH($C982,'Policy Characteristics'!$C:$C,0))),"",INDEX('Policy Characteristics'!B:B,MATCH($C982,'Policy Characteristics'!$C:$C,0)))</f>
        <v>Reduce Fossil Fuel Exports</v>
      </c>
      <c r="C982" s="344" t="str">
        <f t="shared" si="44"/>
        <v>Percent Reduction in Fossil Fuel Exports</v>
      </c>
      <c r="D982" s="9" t="s">
        <v>2529</v>
      </c>
      <c r="E982" s="53"/>
      <c r="F982" s="9" t="s">
        <v>2530</v>
      </c>
      <c r="G982" s="53"/>
      <c r="H982" s="54">
        <v>458</v>
      </c>
      <c r="I982" s="53" t="s">
        <v>45</v>
      </c>
      <c r="J982" s="342" t="str">
        <f>IF(ISBLANK(INDEX('Policy Characteristics'!D:D,MATCH($C982,'Policy Characteristics'!$C:$C,0))),"",INDEX('Policy Characteristics'!D:D,MATCH($C982,'Policy Characteristics'!$C:$C,0)))</f>
        <v>Percent Reduction in Fossil Fuel Exports</v>
      </c>
      <c r="K982" s="340" t="str">
        <f>IF(ISBLANK(INDEX('Policy Characteristics'!E:E,MATCH($C982,'Policy Characteristics'!$C:$C,0))),"",INDEX('Policy Characteristics'!E:E,MATCH($C982,'Policy Characteristics'!$C:$C,0)))</f>
        <v>indst reduce fossil fuel exports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f>IF(ISBLANK(INDEX('Policy Characteristics'!H:H,MATCH($C982,'Policy Characteristics'!$C:$C,0))),"",INDEX('Policy Characteristics'!H:H,MATCH($C982,'Policy Characteristics'!$C:$C,0)))</f>
        <v>0.01</v>
      </c>
      <c r="O982" s="340" t="str">
        <f>IF(ISBLANK(INDEX('Policy Characteristics'!I:I,MATCH($C982,'Policy Characteristics'!$C:$C,0))),"",INDEX('Policy Characteristics'!I:I,MATCH($C982,'Policy Characteristics'!$C:$C,0)))</f>
        <v>% reduction in exports</v>
      </c>
      <c r="P982" s="340" t="str">
        <f>IF(ISBLANK(INDEX('Policy Characteristics'!J:J,MATCH($C982,'Policy Characteristics'!$C:$C,0))),"",INDEX('Policy Characteristics'!J:J,MATCH($C982,'Policy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2" s="340" t="str">
        <f>IF(ISBLANK(INDEX('Policy Characteristics'!K:K,MATCH($C982,'Policy Characteristics'!$C:$C,0))),"",INDEX('Policy Characteristics'!K:K,MATCH($C982,'Policy Characteristics'!$C:$C,0)))</f>
        <v/>
      </c>
      <c r="R982" s="340" t="str">
        <f>IF(ISBLANK(INDEX('Policy Characteristics'!L:L,MATCH($C982,'Policy Characteristics'!$C:$C,0))),"",INDEX('Policy Characteristics'!L:L,MATCH($C982,'Policy Characteristics'!$C:$C,0)))</f>
        <v>reduce-fuel-exports.html</v>
      </c>
    </row>
    <row r="983" spans="1:18" x14ac:dyDescent="0.25">
      <c r="A983" s="340" t="str">
        <f>IF(ISBLANK(INDEX('Policy Characteristics'!A:A,MATCH($C983,'Policy Characteristics'!$C:$C,0))),"",INDEX('Policy Characteristics'!A:A,MATCH($C983,'Policy Characteristics'!$C:$C,0)))</f>
        <v>Industry</v>
      </c>
      <c r="B983" s="340" t="str">
        <f>IF(ISBLANK(INDEX('Policy Characteristics'!B:B,MATCH($C983,'Policy Characteristics'!$C:$C,0))),"",INDEX('Policy Characteristics'!B:B,MATCH($C983,'Policy Characteristics'!$C:$C,0)))</f>
        <v>Reduce Fossil Fuel Exports</v>
      </c>
      <c r="C983" s="344" t="str">
        <f t="shared" si="44"/>
        <v>Percent Reduction in Fossil Fuel Exports</v>
      </c>
      <c r="D983" s="9" t="s">
        <v>2520</v>
      </c>
      <c r="E983" s="53"/>
      <c r="F983" s="9" t="s">
        <v>2524</v>
      </c>
      <c r="G983" s="53"/>
      <c r="H983" s="54">
        <v>459</v>
      </c>
      <c r="I983" s="53" t="s">
        <v>45</v>
      </c>
      <c r="J983" s="342" t="str">
        <f>IF(ISBLANK(INDEX('Policy Characteristics'!D:D,MATCH($C983,'Policy Characteristics'!$C:$C,0))),"",INDEX('Policy Characteristics'!D:D,MATCH($C983,'Policy Characteristics'!$C:$C,0)))</f>
        <v>Percent Reduction in Fossil Fuel Exports</v>
      </c>
      <c r="K983" s="340" t="str">
        <f>IF(ISBLANK(INDEX('Policy Characteristics'!E:E,MATCH($C983,'Policy Characteristics'!$C:$C,0))),"",INDEX('Policy Characteristics'!E:E,MATCH($C983,'Policy Characteristics'!$C:$C,0)))</f>
        <v>indst reduce fossil fuel exports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f>IF(ISBLANK(INDEX('Policy Characteristics'!H:H,MATCH($C983,'Policy Characteristics'!$C:$C,0))),"",INDEX('Policy Characteristics'!H:H,MATCH($C983,'Policy Characteristics'!$C:$C,0)))</f>
        <v>0.01</v>
      </c>
      <c r="O983" s="340" t="str">
        <f>IF(ISBLANK(INDEX('Policy Characteristics'!I:I,MATCH($C983,'Policy Characteristics'!$C:$C,0))),"",INDEX('Policy Characteristics'!I:I,MATCH($C983,'Policy Characteristics'!$C:$C,0)))</f>
        <v>% reduction in exports</v>
      </c>
      <c r="P983" s="340" t="str">
        <f>IF(ISBLANK(INDEX('Policy Characteristics'!J:J,MATCH($C983,'Policy Characteristics'!$C:$C,0))),"",INDEX('Policy Characteristics'!J:J,MATCH($C983,'Policy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3" s="340" t="str">
        <f>IF(ISBLANK(INDEX('Policy Characteristics'!K:K,MATCH($C983,'Policy Characteristics'!$C:$C,0))),"",INDEX('Policy Characteristics'!K:K,MATCH($C983,'Policy Characteristics'!$C:$C,0)))</f>
        <v/>
      </c>
      <c r="R983" s="340" t="str">
        <f>IF(ISBLANK(INDEX('Policy Characteristics'!L:L,MATCH($C983,'Policy Characteristics'!$C:$C,0))),"",INDEX('Policy Characteristics'!L:L,MATCH($C983,'Policy Characteristics'!$C:$C,0)))</f>
        <v>reduce-fuel-exports.html</v>
      </c>
    </row>
    <row r="984" spans="1:18" x14ac:dyDescent="0.25">
      <c r="A984" s="340" t="str">
        <f>IF(ISBLANK(INDEX('Policy Characteristics'!A:A,MATCH($C984,'Policy Characteristics'!$C:$C,0))),"",INDEX('Policy Characteristics'!A:A,MATCH($C984,'Policy Characteristics'!$C:$C,0)))</f>
        <v>Agriculture, Land Use, and Forestry</v>
      </c>
      <c r="B984" s="340" t="str">
        <f>IF(ISBLANK(INDEX('Policy Characteristics'!B:B,MATCH($C984,'Policy Characteristics'!$C:$C,0))),"",INDEX('Policy Characteristics'!B:B,MATCH($C984,'Policy Characteristics'!$C:$C,0)))</f>
        <v>Riparian Reforestation</v>
      </c>
      <c r="C984" s="345" t="s">
        <v>453</v>
      </c>
      <c r="D984" s="53"/>
      <c r="E984" s="53"/>
      <c r="F984" s="53"/>
      <c r="G984" s="53"/>
      <c r="H984" s="54">
        <v>60</v>
      </c>
      <c r="I984" s="53" t="s">
        <v>45</v>
      </c>
      <c r="J984" s="342" t="str">
        <f>IF(ISBLANK(INDEX('Policy Characteristics'!D:D,MATCH($C984,'Policy Characteristics'!$C:$C,0))),"",INDEX('Policy Characteristics'!D:D,MATCH($C984,'Policy Characteristics'!$C:$C,0)))</f>
        <v>Riparian Reforestation</v>
      </c>
      <c r="K984" s="340" t="str">
        <f>IF(ISBLANK(INDEX('Policy Characteristics'!E:E,MATCH($C984,'Policy Characteristics'!$C:$C,0))),"",INDEX('Policy Characteristics'!E:E,MATCH($C984,'Policy Characteristics'!$C:$C,0)))</f>
        <v>land afforestation and reforestation</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f>IF(ISBLANK(INDEX('Policy Characteristics'!H:H,MATCH($C984,'Policy Characteristics'!$C:$C,0))),"",INDEX('Policy Characteristics'!H:H,MATCH($C984,'Policy Characteristics'!$C:$C,0)))</f>
        <v>0.01</v>
      </c>
      <c r="O984" s="340" t="str">
        <f>IF(ISBLANK(INDEX('Policy Characteristics'!I:I,MATCH($C984,'Policy Characteristics'!$C:$C,0))),"",INDEX('Policy Characteristics'!I:I,MATCH($C984,'Policy Characteristics'!$C:$C,0)))</f>
        <v>% of potential achieved</v>
      </c>
      <c r="P984" s="340" t="str">
        <f>IF(ISBLANK(INDEX('Policy Characteristics'!J:J,MATCH($C984,'Policy Characteristics'!$C:$C,0))),"",INDEX('Policy Characteristics'!J:J,MATCH($C984,'Policy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84" s="340" t="str">
        <f>IF(ISBLANK(INDEX('Policy Characteristics'!K:K,MATCH($C984,'Policy Characteristics'!$C:$C,0))),"",INDEX('Policy Characteristics'!K:K,MATCH($C984,'Policy Characteristics'!$C:$C,0)))</f>
        <v>lulucf.html#aff-ref</v>
      </c>
      <c r="R984" s="340" t="str">
        <f>IF(ISBLANK(INDEX('Policy Characteristics'!L:L,MATCH($C984,'Policy Characteristics'!$C:$C,0))),"",INDEX('Policy Characteristics'!L:L,MATCH($C984,'Policy Characteristics'!$C:$C,0)))</f>
        <v>afforestation-and-reforestation.html</v>
      </c>
    </row>
    <row r="985" spans="1:18" x14ac:dyDescent="0.25">
      <c r="A985" s="340" t="str">
        <f>IF(ISBLANK(INDEX('Policy Characteristics'!A:A,MATCH($C985,'Policy Characteristics'!$C:$C,0))),"",INDEX('Policy Characteristics'!A:A,MATCH($C985,'Policy Characteristics'!$C:$C,0)))</f>
        <v>Agriculture, Land Use, and Forestry</v>
      </c>
      <c r="B985" s="340" t="str">
        <f>IF(ISBLANK(INDEX('Policy Characteristics'!B:B,MATCH($C985,'Policy Characteristics'!$C:$C,0))),"",INDEX('Policy Characteristics'!B:B,MATCH($C985,'Policy Characteristics'!$C:$C,0)))</f>
        <v>Avoided Forest Conversion</v>
      </c>
      <c r="C985" s="345" t="s">
        <v>460</v>
      </c>
      <c r="D985" s="53"/>
      <c r="E985" s="53"/>
      <c r="F985" s="53"/>
      <c r="G985" s="53"/>
      <c r="H985" s="54">
        <v>705</v>
      </c>
      <c r="I985" s="9" t="s">
        <v>45</v>
      </c>
      <c r="J985" s="342" t="str">
        <f>IF(ISBLANK(INDEX('Policy Characteristics'!D:D,MATCH($C985,'Policy Characteristics'!$C:$C,0))),"",INDEX('Policy Characteristics'!D:D,MATCH($C985,'Policy Characteristics'!$C:$C,0)))</f>
        <v>Avoided Forest Conversion</v>
      </c>
      <c r="K985" s="340" t="str">
        <f>IF(ISBLANK(INDEX('Policy Characteristics'!E:E,MATCH($C985,'Policy Characteristics'!$C:$C,0))),"",INDEX('Policy Characteristics'!E:E,MATCH($C985,'Policy Characteristics'!$C:$C,0)))</f>
        <v>land avoid deforestation</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f>IF(ISBLANK(INDEX('Policy Characteristics'!H:H,MATCH($C985,'Policy Characteristics'!$C:$C,0))),"",INDEX('Policy Characteristics'!H:H,MATCH($C985,'Policy Characteristics'!$C:$C,0)))</f>
        <v>0.01</v>
      </c>
      <c r="O985" s="340" t="str">
        <f>IF(ISBLANK(INDEX('Policy Characteristics'!I:I,MATCH($C985,'Policy Characteristics'!$C:$C,0))),"",INDEX('Policy Characteristics'!I:I,MATCH($C985,'Policy Characteristics'!$C:$C,0)))</f>
        <v>% of potential achieved</v>
      </c>
      <c r="P985" s="340" t="str">
        <f>IF(ISBLANK(INDEX('Policy Characteristics'!J:J,MATCH($C985,'Policy Characteristics'!$C:$C,0))),"",INDEX('Policy Characteristics'!J:J,MATCH($C985,'Policy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85" s="340" t="str">
        <f>IF(ISBLANK(INDEX('Policy Characteristics'!K:K,MATCH($C985,'Policy Characteristics'!$C:$C,0))),"",INDEX('Policy Characteristics'!K:K,MATCH($C985,'Policy Characteristics'!$C:$C,0)))</f>
        <v>lulucf.html#avoid-def</v>
      </c>
      <c r="R985" s="340" t="str">
        <f>IF(ISBLANK(INDEX('Policy Characteristics'!L:L,MATCH($C985,'Policy Characteristics'!$C:$C,0))),"",INDEX('Policy Characteristics'!L:L,MATCH($C985,'Policy Characteristics'!$C:$C,0)))</f>
        <v>avoid-deforestation.html</v>
      </c>
    </row>
    <row r="986" spans="1:18" x14ac:dyDescent="0.25">
      <c r="A986" s="340" t="str">
        <f>IF(ISBLANK(INDEX('Policy Characteristics'!A:A,MATCH($C986,'Policy Characteristics'!$C:$C,0))),"",INDEX('Policy Characteristics'!A:A,MATCH($C986,'Policy Characteristics'!$C:$C,0)))</f>
        <v>Agriculture, Land Use, and Forestry</v>
      </c>
      <c r="B986" s="340" t="str">
        <f>IF(ISBLANK(INDEX('Policy Characteristics'!B:B,MATCH($C986,'Policy Characteristics'!$C:$C,0))),"",INDEX('Policy Characteristics'!B:B,MATCH($C986,'Policy Characteristics'!$C:$C,0)))</f>
        <v>Post-Wildfire Replanting</v>
      </c>
      <c r="C986" s="345" t="s">
        <v>457</v>
      </c>
      <c r="D986" s="53"/>
      <c r="E986" s="53"/>
      <c r="F986" s="53"/>
      <c r="G986" s="53"/>
      <c r="H986" s="54">
        <v>177</v>
      </c>
      <c r="I986" s="9" t="s">
        <v>45</v>
      </c>
      <c r="J986" s="342" t="str">
        <f>IF(ISBLANK(INDEX('Policy Characteristics'!D:D,MATCH($C986,'Policy Characteristics'!$C:$C,0))),"",INDEX('Policy Characteristics'!D:D,MATCH($C986,'Policy Characteristics'!$C:$C,0)))</f>
        <v>Post-Wildfire Replanting</v>
      </c>
      <c r="K986" s="340" t="str">
        <f>IF(ISBLANK(INDEX('Policy Characteristics'!E:E,MATCH($C986,'Policy Characteristics'!$C:$C,0))),"",INDEX('Policy Characteristics'!E:E,MATCH($C986,'Policy Characteristics'!$C:$C,0)))</f>
        <v>land forest restoration</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f>IF(ISBLANK(INDEX('Policy Characteristics'!H:H,MATCH($C986,'Policy Characteristics'!$C:$C,0))),"",INDEX('Policy Characteristics'!H:H,MATCH($C986,'Policy Characteristics'!$C:$C,0)))</f>
        <v>0.01</v>
      </c>
      <c r="O986" s="340" t="str">
        <f>IF(ISBLANK(INDEX('Policy Characteristics'!I:I,MATCH($C986,'Policy Characteristics'!$C:$C,0))),"",INDEX('Policy Characteristics'!I:I,MATCH($C986,'Policy Characteristics'!$C:$C,0)))</f>
        <v>% of potential achieved</v>
      </c>
      <c r="P986" s="340" t="str">
        <f>IF(ISBLANK(INDEX('Policy Characteristics'!J:J,MATCH($C986,'Policy Characteristics'!$C:$C,0))),"",INDEX('Policy Characteristics'!J:J,MATCH($C986,'Policy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86" s="340" t="str">
        <f>IF(ISBLANK(INDEX('Policy Characteristics'!K:K,MATCH($C986,'Policy Characteristics'!$C:$C,0))),"",INDEX('Policy Characteristics'!K:K,MATCH($C986,'Policy Characteristics'!$C:$C,0)))</f>
        <v/>
      </c>
      <c r="R986" s="340" t="str">
        <f>IF(ISBLANK(INDEX('Policy Characteristics'!L:L,MATCH($C986,'Policy Characteristics'!$C:$C,0))),"",INDEX('Policy Characteristics'!L:L,MATCH($C986,'Policy Characteristics'!$C:$C,0)))</f>
        <v>forest-restoration.html</v>
      </c>
    </row>
    <row r="987" spans="1:18" x14ac:dyDescent="0.25">
      <c r="A987" s="340" t="str">
        <f>IF(ISBLANK(INDEX('Policy Characteristics'!A:A,MATCH($C987,'Policy Characteristics'!$C:$C,0))),"",INDEX('Policy Characteristics'!A:A,MATCH($C987,'Policy Characteristics'!$C:$C,0)))</f>
        <v>Agriculture, Land Use, and Forestry</v>
      </c>
      <c r="B987" s="340" t="str">
        <f>IF(ISBLANK(INDEX('Policy Characteristics'!B:B,MATCH($C987,'Policy Characteristics'!$C:$C,0))),"",INDEX('Policy Characteristics'!B:B,MATCH($C987,'Policy Characteristics'!$C:$C,0)))</f>
        <v>Deferred Timber Harvest</v>
      </c>
      <c r="C987" s="345" t="s">
        <v>454</v>
      </c>
      <c r="D987" s="53"/>
      <c r="E987" s="53"/>
      <c r="F987" s="53"/>
      <c r="G987" s="53"/>
      <c r="H987" s="54">
        <v>61</v>
      </c>
      <c r="I987" s="53" t="s">
        <v>45</v>
      </c>
      <c r="J987" s="342" t="str">
        <f>IF(ISBLANK(INDEX('Policy Characteristics'!D:D,MATCH($C987,'Policy Characteristics'!$C:$C,0))),"",INDEX('Policy Characteristics'!D:D,MATCH($C987,'Policy Characteristics'!$C:$C,0)))</f>
        <v>Deferred Timber Harvest</v>
      </c>
      <c r="K987" s="340" t="str">
        <f>IF(ISBLANK(INDEX('Policy Characteristics'!E:E,MATCH($C987,'Policy Characteristics'!$C:$C,0))),"",INDEX('Policy Characteristics'!E:E,MATCH($C987,'Policy Characteristics'!$C:$C,0)))</f>
        <v>land forest set asides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f>IF(ISBLANK(INDEX('Policy Characteristics'!H:H,MATCH($C987,'Policy Characteristics'!$C:$C,0))),"",INDEX('Policy Characteristics'!H:H,MATCH($C987,'Policy Characteristics'!$C:$C,0)))</f>
        <v>0.01</v>
      </c>
      <c r="O987" s="340" t="str">
        <f>IF(ISBLANK(INDEX('Policy Characteristics'!I:I,MATCH($C987,'Policy Characteristics'!$C:$C,0))),"",INDEX('Policy Characteristics'!I:I,MATCH($C987,'Policy Characteristics'!$C:$C,0)))</f>
        <v>% of potential achieved</v>
      </c>
      <c r="P987" s="340" t="str">
        <f>IF(ISBLANK(INDEX('Policy Characteristics'!J:J,MATCH($C987,'Policy Characteristics'!$C:$C,0))),"",INDEX('Policy Characteristics'!J:J,MATCH($C987,'Policy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87" s="340" t="str">
        <f>IF(ISBLANK(INDEX('Policy Characteristics'!K:K,MATCH($C987,'Policy Characteristics'!$C:$C,0))),"",INDEX('Policy Characteristics'!K:K,MATCH($C987,'Policy Characteristics'!$C:$C,0)))</f>
        <v>lulucf.html#set-asides</v>
      </c>
      <c r="R987" s="340" t="str">
        <f>IF(ISBLANK(INDEX('Policy Characteristics'!L:L,MATCH($C987,'Policy Characteristics'!$C:$C,0))),"",INDEX('Policy Characteristics'!L:L,MATCH($C987,'Policy Characteristics'!$C:$C,0)))</f>
        <v>forest-set-asides.html</v>
      </c>
    </row>
    <row r="988" spans="1:18" x14ac:dyDescent="0.25">
      <c r="A988" s="340" t="str">
        <f>IF(ISBLANK(INDEX('Policy Characteristics'!A:A,MATCH($C988,'Policy Characteristics'!$C:$C,0))),"",INDEX('Policy Characteristics'!A:A,MATCH($C988,'Policy Characteristics'!$C:$C,0)))</f>
        <v>Agriculture, Land Use, and Forestry</v>
      </c>
      <c r="B988" s="340" t="str">
        <f>IF(ISBLANK(INDEX('Policy Characteristics'!B:B,MATCH($C988,'Policy Characteristics'!$C:$C,0))),"",INDEX('Policy Characteristics'!B:B,MATCH($C988,'Policy Characteristics'!$C:$C,0)))</f>
        <v>Cropland and Rice Measures</v>
      </c>
      <c r="C988" s="345" t="s">
        <v>2872</v>
      </c>
      <c r="D988" s="53"/>
      <c r="E988" s="53"/>
      <c r="F988" s="53"/>
      <c r="G988" s="53"/>
      <c r="H988" s="54">
        <v>62</v>
      </c>
      <c r="I988" s="53" t="s">
        <v>45</v>
      </c>
      <c r="J988" s="342" t="str">
        <f>IF(ISBLANK(INDEX('Policy Characteristics'!D:D,MATCH($C988,'Policy Characteristics'!$C:$C,0))),"",INDEX('Policy Characteristics'!D:D,MATCH($C988,'Policy Characteristics'!$C:$C,0)))</f>
        <v>Cropland and Rice Measures</v>
      </c>
      <c r="K988" s="340" t="str">
        <f>IF(ISBLANK(INDEX('Policy Characteristics'!E:E,MATCH($C988,'Policy Characteristics'!$C:$C,0))),"",INDEX('Policy Characteristics'!E:E,MATCH($C988,'Policy Characteristics'!$C:$C,0)))</f>
        <v>indst cropland and rice measures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f>IF(ISBLANK(INDEX('Policy Characteristics'!H:H,MATCH($C988,'Policy Characteristics'!$C:$C,0))),"",INDEX('Policy Characteristics'!H:H,MATCH($C988,'Policy Characteristics'!$C:$C,0)))</f>
        <v>0.01</v>
      </c>
      <c r="O988" s="340" t="str">
        <f>IF(ISBLANK(INDEX('Policy Characteristics'!I:I,MATCH($C988,'Policy Characteristics'!$C:$C,0))),"",INDEX('Policy Characteristics'!I:I,MATCH($C988,'Policy Characteristics'!$C:$C,0)))</f>
        <v>% of potential achieved</v>
      </c>
      <c r="P988" s="340" t="str">
        <f>IF(ISBLANK(INDEX('Policy Characteristics'!J:J,MATCH($C988,'Policy Characteristics'!$C:$C,0))),"",INDEX('Policy Characteristics'!J:J,MATCH($C988,'Policy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88" s="340" t="str">
        <f>IF(ISBLANK(INDEX('Policy Characteristics'!K:K,MATCH($C988,'Policy Characteristics'!$C:$C,0))),"",INDEX('Policy Characteristics'!K:K,MATCH($C988,'Policy Characteristics'!$C:$C,0)))</f>
        <v>industry-ag-main.html#cropland</v>
      </c>
      <c r="R988" s="340" t="str">
        <f>IF(ISBLANK(INDEX('Policy Characteristics'!L:L,MATCH($C988,'Policy Characteristics'!$C:$C,0))),"",INDEX('Policy Characteristics'!L:L,MATCH($C988,'Policy Characteristics'!$C:$C,0)))</f>
        <v>cropland-management.html</v>
      </c>
    </row>
    <row r="989" spans="1:18" x14ac:dyDescent="0.25">
      <c r="A989" s="340" t="str">
        <f>IF(ISBLANK(INDEX('Policy Characteristics'!A:A,MATCH($C989,'Policy Characteristics'!$C:$C,0))),"",INDEX('Policy Characteristics'!A:A,MATCH($C989,'Policy Characteristics'!$C:$C,0)))</f>
        <v>Agriculture, Land Use, and Forestry</v>
      </c>
      <c r="B989" s="340" t="str">
        <f>IF(ISBLANK(INDEX('Policy Characteristics'!B:B,MATCH($C989,'Policy Characteristics'!$C:$C,0))),"",INDEX('Policy Characteristics'!B:B,MATCH($C989,'Policy Characteristics'!$C:$C,0)))</f>
        <v>Improved Forest Management</v>
      </c>
      <c r="C989" s="345" t="s">
        <v>455</v>
      </c>
      <c r="D989" s="53"/>
      <c r="E989" s="53"/>
      <c r="F989" s="53"/>
      <c r="G989" s="53"/>
      <c r="H989" s="54">
        <v>63</v>
      </c>
      <c r="I989" s="53" t="s">
        <v>46</v>
      </c>
      <c r="J989" s="342" t="str">
        <f>IF(ISBLANK(INDEX('Policy Characteristics'!D:D,MATCH($C989,'Policy Characteristics'!$C:$C,0))),"",INDEX('Policy Characteristics'!D:D,MATCH($C989,'Policy Characteristics'!$C:$C,0)))</f>
        <v>Improved Forest Management</v>
      </c>
      <c r="K989" s="340" t="str">
        <f>IF(ISBLANK(INDEX('Policy Characteristics'!E:E,MATCH($C989,'Policy Characteristics'!$C:$C,0))),"",INDEX('Policy Characteristics'!E:E,MATCH($C989,'Policy Characteristics'!$C:$C,0)))</f>
        <v>land forest management</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f>IF(ISBLANK(INDEX('Policy Characteristics'!H:H,MATCH($C989,'Policy Characteristics'!$C:$C,0))),"",INDEX('Policy Characteristics'!H:H,MATCH($C989,'Policy Characteristics'!$C:$C,0)))</f>
        <v>0.01</v>
      </c>
      <c r="O989" s="340" t="str">
        <f>IF(ISBLANK(INDEX('Policy Characteristics'!I:I,MATCH($C989,'Policy Characteristics'!$C:$C,0))),"",INDEX('Policy Characteristics'!I:I,MATCH($C989,'Policy Characteristics'!$C:$C,0)))</f>
        <v>% of potential achieved</v>
      </c>
      <c r="P989" s="340" t="str">
        <f>IF(ISBLANK(INDEX('Policy Characteristics'!J:J,MATCH($C989,'Policy Characteristics'!$C:$C,0))),"",INDEX('Policy Characteristics'!J:J,MATCH($C989,'Policy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89" s="340" t="str">
        <f>IF(ISBLANK(INDEX('Policy Characteristics'!K:K,MATCH($C989,'Policy Characteristics'!$C:$C,0))),"",INDEX('Policy Characteristics'!K:K,MATCH($C989,'Policy Characteristics'!$C:$C,0)))</f>
        <v>lulucf.html#forest-mgmt</v>
      </c>
      <c r="R989" s="340" t="str">
        <f>IF(ISBLANK(INDEX('Policy Characteristics'!L:L,MATCH($C989,'Policy Characteristics'!$C:$C,0))),"",INDEX('Policy Characteristics'!L:L,MATCH($C989,'Policy Characteristics'!$C:$C,0)))</f>
        <v>improved-forest-management.html</v>
      </c>
    </row>
    <row r="990" spans="1:18" x14ac:dyDescent="0.25">
      <c r="A990" s="340" t="str">
        <f>IF(ISBLANK(INDEX('Policy Characteristics'!A:A,MATCH($C990,'Policy Characteristics'!$C:$C,0))),"",INDEX('Policy Characteristics'!A:A,MATCH($C990,'Policy Characteristics'!$C:$C,0)))</f>
        <v>Agriculture, Land Use, and Forestry</v>
      </c>
      <c r="B990" s="340" t="str">
        <f>IF(ISBLANK(INDEX('Policy Characteristics'!B:B,MATCH($C990,'Policy Characteristics'!$C:$C,0))),"",INDEX('Policy Characteristics'!B:B,MATCH($C990,'Policy Characteristics'!$C:$C,0)))</f>
        <v>Livestock Measures</v>
      </c>
      <c r="C990" s="345" t="s">
        <v>2904</v>
      </c>
      <c r="D990" s="53"/>
      <c r="E990" s="53"/>
      <c r="F990" s="53"/>
      <c r="G990" s="53"/>
      <c r="H990" s="54">
        <v>64</v>
      </c>
      <c r="I990" s="53" t="s">
        <v>45</v>
      </c>
      <c r="J990" s="342" t="str">
        <f>IF(ISBLANK(INDEX('Policy Characteristics'!D:D,MATCH($C990,'Policy Characteristics'!$C:$C,0))),"",INDEX('Policy Characteristics'!D:D,MATCH($C990,'Policy Characteristics'!$C:$C,0)))</f>
        <v>Livestock Measures</v>
      </c>
      <c r="K990" s="340" t="str">
        <f>IF(ISBLANK(INDEX('Policy Characteristics'!E:E,MATCH($C990,'Policy Characteristics'!$C:$C,0))),"",INDEX('Policy Characteristics'!E:E,MATCH($C990,'Policy Characteristics'!$C:$C,0)))</f>
        <v>indst livestock measures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f>IF(ISBLANK(INDEX('Policy Characteristics'!H:H,MATCH($C990,'Policy Characteristics'!$C:$C,0))),"",INDEX('Policy Characteristics'!H:H,MATCH($C990,'Policy Characteristics'!$C:$C,0)))</f>
        <v>0.01</v>
      </c>
      <c r="O990" s="340" t="str">
        <f>IF(ISBLANK(INDEX('Policy Characteristics'!I:I,MATCH($C990,'Policy Characteristics'!$C:$C,0))),"",INDEX('Policy Characteristics'!I:I,MATCH($C990,'Policy Characteristics'!$C:$C,0)))</f>
        <v>% of potential achieved</v>
      </c>
      <c r="P990" s="340" t="str">
        <f>IF(ISBLANK(INDEX('Policy Characteristics'!J:J,MATCH($C990,'Policy Characteristics'!$C:$C,0))),"",INDEX('Policy Characteristics'!J:J,MATCH($C990,'Policy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90" s="340" t="str">
        <f>IF(ISBLANK(INDEX('Policy Characteristics'!K:K,MATCH($C990,'Policy Characteristics'!$C:$C,0))),"",INDEX('Policy Characteristics'!K:K,MATCH($C990,'Policy Characteristics'!$C:$C,0)))</f>
        <v>industry-ag-main.html#livestock</v>
      </c>
      <c r="R990" s="340" t="str">
        <f>IF(ISBLANK(INDEX('Policy Characteristics'!L:L,MATCH($C990,'Policy Characteristics'!$C:$C,0))),"",INDEX('Policy Characteristics'!L:L,MATCH($C990,'Policy Characteristics'!$C:$C,0)))</f>
        <v>livestock-measures.html</v>
      </c>
    </row>
    <row r="991" spans="1:18" x14ac:dyDescent="0.25">
      <c r="A991" s="340" t="str">
        <f>IF(ISBLANK(INDEX('Policy Characteristics'!A:A,MATCH($C991,'Policy Characteristics'!$C:$C,0))),"",INDEX('Policy Characteristics'!A:A,MATCH($C991,'Policy Characteristics'!$C:$C,0)))</f>
        <v>Agriculture, Land Use, and Forestry</v>
      </c>
      <c r="B991" s="340" t="str">
        <f>IF(ISBLANK(INDEX('Policy Characteristics'!B:B,MATCH($C991,'Policy Characteristics'!$C:$C,0))),"",INDEX('Policy Characteristics'!B:B,MATCH($C991,'Policy Characteristics'!$C:$C,0)))</f>
        <v>Avoided Sagebrush Conversion</v>
      </c>
      <c r="C991" s="345" t="s">
        <v>456</v>
      </c>
      <c r="D991" s="53"/>
      <c r="E991" s="53"/>
      <c r="F991" s="53"/>
      <c r="G991" s="53"/>
      <c r="H991" s="54">
        <v>178</v>
      </c>
      <c r="I991" s="53" t="s">
        <v>45</v>
      </c>
      <c r="J991" s="342" t="str">
        <f>IF(ISBLANK(INDEX('Policy Characteristics'!D:D,MATCH($C991,'Policy Characteristics'!$C:$C,0))),"",INDEX('Policy Characteristics'!D:D,MATCH($C991,'Policy Characteristics'!$C:$C,0)))</f>
        <v>Avoided Sagebrush Conversion</v>
      </c>
      <c r="K991" s="340" t="str">
        <f>IF(ISBLANK(INDEX('Policy Characteristics'!E:E,MATCH($C991,'Policy Characteristics'!$C:$C,0))),"",INDEX('Policy Characteristics'!E:E,MATCH($C991,'Policy Characteristics'!$C:$C,0)))</f>
        <v>land peatland restoration</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f>IF(ISBLANK(INDEX('Policy Characteristics'!H:H,MATCH($C991,'Policy Characteristics'!$C:$C,0))),"",INDEX('Policy Characteristics'!H:H,MATCH($C991,'Policy Characteristics'!$C:$C,0)))</f>
        <v>1.01</v>
      </c>
      <c r="O991" s="340" t="str">
        <f>IF(ISBLANK(INDEX('Policy Characteristics'!I:I,MATCH($C991,'Policy Characteristics'!$C:$C,0))),"",INDEX('Policy Characteristics'!I:I,MATCH($C991,'Policy Characteristics'!$C:$C,0)))</f>
        <v>% of potential achieved</v>
      </c>
      <c r="P991" s="340" t="str">
        <f>IF(ISBLANK(INDEX('Policy Characteristics'!J:J,MATCH($C991,'Policy Characteristics'!$C:$C,0))),"",INDEX('Policy Characteristics'!J:J,MATCH($C991,'Policy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91" s="340" t="str">
        <f>IF(ISBLANK(INDEX('Policy Characteristics'!K:K,MATCH($C991,'Policy Characteristics'!$C:$C,0))),"",INDEX('Policy Characteristics'!K:K,MATCH($C991,'Policy Characteristics'!$C:$C,0)))</f>
        <v/>
      </c>
      <c r="R991" s="340" t="str">
        <f>IF(ISBLANK(INDEX('Policy Characteristics'!L:L,MATCH($C991,'Policy Characteristics'!$C:$C,0))),"",INDEX('Policy Characteristics'!L:L,MATCH($C991,'Policy Characteristics'!$C:$C,0)))</f>
        <v>peatland-restoration.html</v>
      </c>
    </row>
    <row r="992" spans="1:18" x14ac:dyDescent="0.25">
      <c r="A992" s="340" t="str">
        <f>IF(ISBLANK(INDEX('Policy Characteristics'!A:A,MATCH($C992,'Policy Characteristics'!$C:$C,0))),"",INDEX('Policy Characteristics'!A:A,MATCH($C992,'Policy Characteristics'!$C:$C,0)))</f>
        <v>Agriculture, Land Use, and Forestry</v>
      </c>
      <c r="B992" s="340" t="str">
        <f>IF(ISBLANK(INDEX('Policy Characteristics'!B:B,MATCH($C992,'Policy Characteristics'!$C:$C,0))),"",INDEX('Policy Characteristics'!B:B,MATCH($C992,'Policy Characteristics'!$C:$C,0)))</f>
        <v>Shift to Non-Animal Products</v>
      </c>
      <c r="C992" s="345" t="s">
        <v>2489</v>
      </c>
      <c r="D992" s="53"/>
      <c r="E992" s="53"/>
      <c r="F992" s="53"/>
      <c r="G992" s="53"/>
      <c r="H992" s="54">
        <v>434</v>
      </c>
      <c r="I992" s="53" t="s">
        <v>45</v>
      </c>
      <c r="J992" s="342" t="str">
        <f>IF(ISBLANK(INDEX('Policy Characteristics'!D:D,MATCH($C992,'Policy Characteristics'!$C:$C,0))),"",INDEX('Policy Characteristics'!D:D,MATCH($C992,'Policy Characteristics'!$C:$C,0)))</f>
        <v>Shift to Non-Animal Products</v>
      </c>
      <c r="K992" s="340" t="str">
        <f>IF(ISBLANK(INDEX('Policy Characteristics'!E:E,MATCH($C992,'Policy Characteristics'!$C:$C,0))),"",INDEX('Policy Characteristics'!E:E,MATCH($C992,'Policy Characteristics'!$C:$C,0)))</f>
        <v>indst shift to nonanimal products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f>IF(ISBLANK(INDEX('Policy Characteristics'!H:H,MATCH($C992,'Policy Characteristics'!$C:$C,0))),"",INDEX('Policy Characteristics'!H:H,MATCH($C992,'Policy Characteristics'!$C:$C,0)))</f>
        <v>0.01</v>
      </c>
      <c r="O992" s="340" t="str">
        <f>IF(ISBLANK(INDEX('Policy Characteristics'!I:I,MATCH($C992,'Policy Characteristics'!$C:$C,0))),"",INDEX('Policy Characteristics'!I:I,MATCH($C992,'Policy Characteristics'!$C:$C,0)))</f>
        <v>% reduction in animal products</v>
      </c>
      <c r="P992" s="340" t="str">
        <f>IF(ISBLANK(INDEX('Policy Characteristics'!J:J,MATCH($C992,'Policy Characteristics'!$C:$C,0))),"",INDEX('Policy Characteristics'!J:J,MATCH($C992,'Policy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92" s="340" t="str">
        <f>IF(ISBLANK(INDEX('Policy Characteristics'!K:K,MATCH($C992,'Policy Characteristics'!$C:$C,0))),"",INDEX('Policy Characteristics'!K:K,MATCH($C992,'Policy Characteristics'!$C:$C,0)))</f>
        <v/>
      </c>
      <c r="R992" s="340" t="str">
        <f>IF(ISBLANK(INDEX('Policy Characteristics'!L:L,MATCH($C992,'Policy Characteristics'!$C:$C,0))),"",INDEX('Policy Characteristics'!L:L,MATCH($C992,'Policy Characteristics'!$C:$C,0)))</f>
        <v>shift-to-non-animal-products.html</v>
      </c>
    </row>
    <row r="993" spans="1:18" s="2" customFormat="1" x14ac:dyDescent="0.25">
      <c r="A993" s="340" t="str">
        <f>IF(ISBLANK(INDEX('Policy Characteristics'!A:A,MATCH($C993,'Policy Characteristics'!$C:$C,0))),"",INDEX('Policy Characteristics'!A:A,MATCH($C993,'Policy Characteristics'!$C:$C,0)))</f>
        <v>District Heat and Hydrogen</v>
      </c>
      <c r="B993" s="340" t="str">
        <f>IF(ISBLANK(INDEX('Policy Characteristics'!B:B,MATCH($C993,'Policy Characteristics'!$C:$C,0))),"",INDEX('Policy Characteristics'!B:B,MATCH($C993,'Policy Characteristics'!$C:$C,0)))</f>
        <v>Use CHP for District Heat</v>
      </c>
      <c r="C993" s="343" t="s">
        <v>303</v>
      </c>
      <c r="D993" s="9"/>
      <c r="E993" s="9"/>
      <c r="F993" s="9"/>
      <c r="G993" s="9"/>
      <c r="H993" s="54">
        <v>68</v>
      </c>
      <c r="I993" s="9" t="s">
        <v>45</v>
      </c>
      <c r="J993" s="342" t="str">
        <f>IF(ISBLANK(INDEX('Policy Characteristics'!D:D,MATCH($C993,'Policy Characteristics'!$C:$C,0))),"",INDEX('Policy Characteristics'!D:D,MATCH($C993,'Policy Characteristics'!$C:$C,0)))</f>
        <v>District Heat CHP</v>
      </c>
      <c r="K993" s="340" t="str">
        <f>IF(ISBLANK(INDEX('Policy Characteristics'!E:E,MATCH($C993,'Policy Characteristics'!$C:$C,0))),"",INDEX('Policy Characteristics'!E:E,MATCH($C993,'Policy Characteristics'!$C:$C,0)))</f>
        <v>heat convert heat to CHP</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f>IF(ISBLANK(INDEX('Policy Characteristics'!H:H,MATCH($C993,'Policy Characteristics'!$C:$C,0))),"",INDEX('Policy Characteristics'!H:H,MATCH($C993,'Policy Characteristics'!$C:$C,0)))</f>
        <v>0.01</v>
      </c>
      <c r="O993" s="340" t="str">
        <f>IF(ISBLANK(INDEX('Policy Characteristics'!I:I,MATCH($C993,'Policy Characteristics'!$C:$C,0))),"",INDEX('Policy Characteristics'!I:I,MATCH($C993,'Policy Characteristics'!$C:$C,0)))</f>
        <v>% non-CHP heat converted</v>
      </c>
      <c r="P993" s="340" t="str">
        <f>IF(ISBLANK(INDEX('Policy Characteristics'!J:J,MATCH($C993,'Policy Characteristics'!$C:$C,0))),"",INDEX('Policy Characteristics'!J:J,MATCH($C993,'Policy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93" s="340" t="str">
        <f>IF(ISBLANK(INDEX('Policy Characteristics'!K:K,MATCH($C993,'Policy Characteristics'!$C:$C,0))),"",INDEX('Policy Characteristics'!K:K,MATCH($C993,'Policy Characteristics'!$C:$C,0)))</f>
        <v>district-heating.html#chp</v>
      </c>
      <c r="R993" s="340" t="str">
        <f>IF(ISBLANK(INDEX('Policy Characteristics'!L:L,MATCH($C993,'Policy Characteristics'!$C:$C,0))),"",INDEX('Policy Characteristics'!L:L,MATCH($C993,'Policy Characteristics'!$C:$C,0)))</f>
        <v>convert-non-chp-heat-production.html</v>
      </c>
    </row>
    <row r="994" spans="1:18" s="2" customFormat="1" x14ac:dyDescent="0.25">
      <c r="A994" s="340" t="str">
        <f>IF(ISBLANK(INDEX('Policy Characteristics'!A:A,MATCH($C994,'Policy Characteristics'!$C:$C,0))),"",INDEX('Policy Characteristics'!A:A,MATCH($C994,'Policy Characteristics'!$C:$C,0)))</f>
        <v>District Heat and Hydrogen</v>
      </c>
      <c r="B994" s="340" t="str">
        <f>IF(ISBLANK(INDEX('Policy Characteristics'!B:B,MATCH($C994,'Policy Characteristics'!$C:$C,0))),"",INDEX('Policy Characteristics'!B:B,MATCH($C994,'Policy Characteristics'!$C:$C,0)))</f>
        <v>Produce District Heat with Hydrogen</v>
      </c>
      <c r="C994" s="343" t="s">
        <v>2831</v>
      </c>
      <c r="D994" s="9"/>
      <c r="E994" s="9"/>
      <c r="F994" s="9"/>
      <c r="G994" s="9"/>
      <c r="H994" s="54">
        <v>176</v>
      </c>
      <c r="I994" s="9" t="s">
        <v>45</v>
      </c>
      <c r="J994" s="342" t="str">
        <f>IF(ISBLANK(INDEX('Policy Characteristics'!D:D,MATCH($C994,'Policy Characteristics'!$C:$C,0))),"",INDEX('Policy Characteristics'!D:D,MATCH($C994,'Policy Characteristics'!$C:$C,0)))</f>
        <v>District Heat Fuel Switching</v>
      </c>
      <c r="K994" s="340" t="str">
        <f>IF(ISBLANK(INDEX('Policy Characteristics'!E:E,MATCH($C994,'Policy Characteristics'!$C:$C,0))),"",INDEX('Policy Characteristics'!E:E,MATCH($C994,'Policy Characteristics'!$C:$C,0)))</f>
        <v>heat fuel type shifting</v>
      </c>
      <c r="L994" s="362">
        <f>IF(ISBLANK(INDEX('Policy Characteristics'!F:F,MATCH($C994,'Policy Characteristics'!$C:$C,0))),"",INDEX('Policy Characteristics'!F:F,MATCH($C994,'Policy Characteristics'!$C:$C,0)))</f>
        <v>0</v>
      </c>
      <c r="M994" s="362">
        <f>IF(ISBLANK(INDEX('Policy Characteristics'!G:G,MATCH($C994,'Policy Characteristics'!$C:$C,0))),"",INDEX('Policy Characteristics'!G:G,MATCH($C994,'Policy Characteristics'!$C:$C,0)))</f>
        <v>1</v>
      </c>
      <c r="N994" s="362">
        <f>IF(ISBLANK(INDEX('Policy Characteristics'!H:H,MATCH($C994,'Policy Characteristics'!$C:$C,0))),"",INDEX('Policy Characteristics'!H:H,MATCH($C994,'Policy Characteristics'!$C:$C,0)))</f>
        <v>0.01</v>
      </c>
      <c r="O994" s="340" t="str">
        <f>IF(ISBLANK(INDEX('Policy Characteristics'!I:I,MATCH($C994,'Policy Characteristics'!$C:$C,0))),"",INDEX('Policy Characteristics'!I:I,MATCH($C994,'Policy Characteristics'!$C:$C,0)))</f>
        <v>% of fuel use</v>
      </c>
      <c r="P994" s="340" t="str">
        <f>IF(ISBLANK(INDEX('Policy Characteristics'!J:J,MATCH($C994,'Policy Characteristics'!$C:$C,0))),"",INDEX('Policy Characteristics'!J:J,MATCH($C994,'Policy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94" s="340" t="str">
        <f>IF(ISBLANK(INDEX('Policy Characteristics'!K:K,MATCH($C994,'Policy Characteristics'!$C:$C,0))),"",INDEX('Policy Characteristics'!K:K,MATCH($C994,'Policy Characteristics'!$C:$C,0)))</f>
        <v>district-heating.html#convert-coal</v>
      </c>
      <c r="R994" s="340" t="str">
        <f>IF(ISBLANK(INDEX('Policy Characteristics'!L:L,MATCH($C994,'Policy Characteristics'!$C:$C,0))),"",INDEX('Policy Characteristics'!L:L,MATCH($C994,'Policy Characteristics'!$C:$C,0)))</f>
        <v>district-heat-fuel-switching.html</v>
      </c>
    </row>
    <row r="995" spans="1:18" s="2" customFormat="1" x14ac:dyDescent="0.25">
      <c r="A995" s="340" t="str">
        <f>IF(ISBLANK(INDEX('Policy Characteristics'!A:A,MATCH($C995,'Policy Characteristics'!$C:$C,0))),"",INDEX('Policy Characteristics'!A:A,MATCH($C995,'Policy Characteristics'!$C:$C,0)))</f>
        <v>District Heat and Hydrogen</v>
      </c>
      <c r="B995" s="340" t="str">
        <f>IF(ISBLANK(INDEX('Policy Characteristics'!B:B,MATCH($C995,'Policy Characteristics'!$C:$C,0))),"",INDEX('Policy Characteristics'!B:B,MATCH($C995,'Policy Characteristics'!$C:$C,0)))</f>
        <v>Shift Hydrogen Production to Electrolysis</v>
      </c>
      <c r="C995" s="343" t="s">
        <v>2533</v>
      </c>
      <c r="D995" s="9"/>
      <c r="E995" s="9"/>
      <c r="F995" s="9"/>
      <c r="G995" s="9"/>
      <c r="H995" s="54">
        <v>450</v>
      </c>
      <c r="I995" s="9" t="s">
        <v>45</v>
      </c>
      <c r="J995" s="342" t="str">
        <f>IF(ISBLANK(INDEX('Policy Characteristics'!D:D,MATCH($C995,'Policy Characteristics'!$C:$C,0))),"",INDEX('Policy Characteristics'!D:D,MATCH($C995,'Policy Characteristics'!$C:$C,0)))</f>
        <v>Hydrogen Electrolysis</v>
      </c>
      <c r="K995" s="340" t="str">
        <f>IF(ISBLANK(INDEX('Policy Characteristics'!E:E,MATCH($C995,'Policy Characteristics'!$C:$C,0))),"",INDEX('Policy Characteristics'!E:E,MATCH($C995,'Policy Characteristics'!$C:$C,0)))</f>
        <v>hydgn shift production pathways</v>
      </c>
      <c r="L995" s="362">
        <f>IF(ISBLANK(INDEX('Policy Characteristics'!F:F,MATCH($C995,'Policy Characteristics'!$C:$C,0))),"",INDEX('Policy Characteristics'!F:F,MATCH($C995,'Policy Characteristics'!$C:$C,0)))</f>
        <v>0</v>
      </c>
      <c r="M995" s="362">
        <f>IF(ISBLANK(INDEX('Policy Characteristics'!G:G,MATCH($C995,'Policy Characteristics'!$C:$C,0))),"",INDEX('Policy Characteristics'!G:G,MATCH($C995,'Policy Characteristics'!$C:$C,0)))</f>
        <v>1</v>
      </c>
      <c r="N995" s="362">
        <f>IF(ISBLANK(INDEX('Policy Characteristics'!H:H,MATCH($C995,'Policy Characteristics'!$C:$C,0))),"",INDEX('Policy Characteristics'!H:H,MATCH($C995,'Policy Characteristics'!$C:$C,0)))</f>
        <v>0.01</v>
      </c>
      <c r="O995" s="340" t="str">
        <f>IF(ISBLANK(INDEX('Policy Characteristics'!I:I,MATCH($C995,'Policy Characteristics'!$C:$C,0))),"",INDEX('Policy Characteristics'!I:I,MATCH($C995,'Policy Characteristics'!$C:$C,0)))</f>
        <v>% of hydrogen production</v>
      </c>
      <c r="P995" s="340" t="str">
        <f>IF(ISBLANK(INDEX('Policy Characteristics'!J:J,MATCH($C995,'Policy Characteristics'!$C:$C,0))),"",INDEX('Policy Characteristics'!J:J,MATCH($C995,'Policy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95" s="340" t="str">
        <f>IF(ISBLANK(INDEX('Policy Characteristics'!K:K,MATCH($C995,'Policy Characteristics'!$C:$C,0))),"",INDEX('Policy Characteristics'!K:K,MATCH($C995,'Policy Characteristics'!$C:$C,0)))</f>
        <v/>
      </c>
      <c r="R995" s="340" t="str">
        <f>IF(ISBLANK(INDEX('Policy Characteristics'!L:L,MATCH($C995,'Policy Characteristics'!$C:$C,0))),"",INDEX('Policy Characteristics'!L:L,MATCH($C995,'Policy Characteristics'!$C:$C,0)))</f>
        <v>switch-hydrogen-production-pathway.html</v>
      </c>
    </row>
    <row r="996" spans="1:18" s="5"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Carbon Price</v>
      </c>
      <c r="C996" s="345" t="s">
        <v>2458</v>
      </c>
      <c r="D996" s="53" t="s">
        <v>354</v>
      </c>
      <c r="E996" s="53"/>
      <c r="F996" s="53" t="s">
        <v>358</v>
      </c>
      <c r="G996" s="53"/>
      <c r="H996" s="54">
        <v>171</v>
      </c>
      <c r="I996" s="53" t="s">
        <v>45</v>
      </c>
      <c r="J996" s="342" t="str">
        <f>IF(ISBLANK(INDEX('Policy Characteristics'!D:D,MATCH($C996,'Policy Characteristics'!$C:$C,0))),"",INDEX('Policy Characteristics'!D:D,MATCH($C996,'Policy Characteristics'!$C:$C,0)))</f>
        <v>Carbon Price</v>
      </c>
      <c r="K996" s="340" t="str">
        <f>IF(ISBLANK(INDEX('Policy Characteristics'!E:E,MATCH($C996,'Policy Characteristics'!$C:$C,0))),"",INDEX('Policy Characteristics'!E:E,MATCH($C996,'Policy Characteristics'!$C:$C,0)))</f>
        <v>cross carbon tax</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300</v>
      </c>
      <c r="N996" s="340">
        <f>IF(ISBLANK(INDEX('Policy Characteristics'!H:H,MATCH($C996,'Policy Characteristics'!$C:$C,0))),"",INDEX('Policy Characteristics'!H:H,MATCH($C996,'Policy Characteristics'!$C:$C,0)))</f>
        <v>5</v>
      </c>
      <c r="O996" s="340" t="str">
        <f>IF(ISBLANK(INDEX('Policy Characteristics'!I:I,MATCH($C996,'Policy Characteristics'!$C:$C,0))),"",INDEX('Policy Characteristics'!I:I,MATCH($C996,'Policy Characteristics'!$C:$C,0)))</f>
        <v>$/metric ton CO2e</v>
      </c>
      <c r="P996" s="340" t="str">
        <f>IF(ISBLANK(INDEX('Policy Characteristics'!J:J,MATCH($C996,'Policy Characteristics'!$C:$C,0))),"",INDEX('Policy Characteristics'!J:J,MATCH($C996,'Policy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6" s="340" t="str">
        <f>IF(ISBLANK(INDEX('Policy Characteristics'!K:K,MATCH($C996,'Policy Characteristics'!$C:$C,0))),"",INDEX('Policy Characteristics'!K:K,MATCH($C996,'Policy Characteristics'!$C:$C,0)))</f>
        <v>fuels.html#carbon-tax</v>
      </c>
      <c r="R996" s="340" t="str">
        <f>IF(ISBLANK(INDEX('Policy Characteristics'!L:L,MATCH($C996,'Policy Characteristics'!$C:$C,0))),"",INDEX('Policy Characteristics'!L:L,MATCH($C996,'Policy Characteristics'!$C:$C,0)))</f>
        <v>carbon-tax.html</v>
      </c>
    </row>
    <row r="997" spans="1:18" s="5"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Carbon Price</v>
      </c>
      <c r="C997" s="344" t="str">
        <f t="shared" ref="C997" si="45">C$996</f>
        <v>Additional Carbon Tax Rate</v>
      </c>
      <c r="D997" s="53" t="s">
        <v>362</v>
      </c>
      <c r="E997" s="53"/>
      <c r="F997" s="53" t="s">
        <v>363</v>
      </c>
      <c r="G997" s="53"/>
      <c r="H997" s="54">
        <v>172</v>
      </c>
      <c r="I997" s="53" t="s">
        <v>45</v>
      </c>
      <c r="J997" s="342" t="str">
        <f>IF(ISBLANK(INDEX('Policy Characteristics'!D:D,MATCH($C997,'Policy Characteristics'!$C:$C,0))),"",INDEX('Policy Characteristics'!D:D,MATCH($C997,'Policy Characteristics'!$C:$C,0)))</f>
        <v>Carbon Price</v>
      </c>
      <c r="K997" s="340" t="str">
        <f>IF(ISBLANK(INDEX('Policy Characteristics'!E:E,MATCH($C997,'Policy Characteristics'!$C:$C,0))),"",INDEX('Policy Characteristics'!E:E,MATCH($C997,'Policy Characteristics'!$C:$C,0)))</f>
        <v>cross carbon tax</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300</v>
      </c>
      <c r="N997" s="340">
        <f>IF(ISBLANK(INDEX('Policy Characteristics'!H:H,MATCH($C997,'Policy Characteristics'!$C:$C,0))),"",INDEX('Policy Characteristics'!H:H,MATCH($C997,'Policy Characteristics'!$C:$C,0)))</f>
        <v>5</v>
      </c>
      <c r="O997" s="340" t="str">
        <f>IF(ISBLANK(INDEX('Policy Characteristics'!I:I,MATCH($C997,'Policy Characteristics'!$C:$C,0))),"",INDEX('Policy Characteristics'!I:I,MATCH($C997,'Policy Characteristics'!$C:$C,0)))</f>
        <v>$/metric ton CO2e</v>
      </c>
      <c r="P997" s="340" t="str">
        <f>IF(ISBLANK(INDEX('Policy Characteristics'!J:J,MATCH($C997,'Policy Characteristics'!$C:$C,0))),"",INDEX('Policy Characteristics'!J:J,MATCH($C997,'Policy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7" s="340" t="str">
        <f>IF(ISBLANK(INDEX('Policy Characteristics'!K:K,MATCH($C997,'Policy Characteristics'!$C:$C,0))),"",INDEX('Policy Characteristics'!K:K,MATCH($C997,'Policy Characteristics'!$C:$C,0)))</f>
        <v>fuels.html#carbon-tax</v>
      </c>
      <c r="R997" s="340" t="str">
        <f>IF(ISBLANK(INDEX('Policy Characteristics'!L:L,MATCH($C997,'Policy Characteristics'!$C:$C,0))),"",INDEX('Policy Characteristics'!L:L,MATCH($C997,'Policy Characteristics'!$C:$C,0)))</f>
        <v>carbon-tax.html</v>
      </c>
    </row>
    <row r="998" spans="1:18" s="5" customFormat="1" ht="30"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Carbon Price</v>
      </c>
      <c r="C998" s="344" t="str">
        <f t="shared" ref="C998:C1001" si="46">C$996</f>
        <v>Additional Carbon Tax Rate</v>
      </c>
      <c r="D998" s="53" t="s">
        <v>356</v>
      </c>
      <c r="E998" s="53"/>
      <c r="F998" s="53" t="s">
        <v>360</v>
      </c>
      <c r="G998" s="53"/>
      <c r="H998" s="54">
        <v>173</v>
      </c>
      <c r="I998" s="53" t="s">
        <v>45</v>
      </c>
      <c r="J998" s="342" t="str">
        <f>IF(ISBLANK(INDEX('Policy Characteristics'!D:D,MATCH($C998,'Policy Characteristics'!$C:$C,0))),"",INDEX('Policy Characteristics'!D:D,MATCH($C998,'Policy Characteristics'!$C:$C,0)))</f>
        <v>Carbon Price</v>
      </c>
      <c r="K998" s="340" t="str">
        <f>IF(ISBLANK(INDEX('Policy Characteristics'!E:E,MATCH($C998,'Policy Characteristics'!$C:$C,0))),"",INDEX('Policy Characteristics'!E:E,MATCH($C998,'Policy Characteristics'!$C:$C,0)))</f>
        <v>cross carbon tax</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300</v>
      </c>
      <c r="N998" s="340">
        <f>IF(ISBLANK(INDEX('Policy Characteristics'!H:H,MATCH($C998,'Policy Characteristics'!$C:$C,0))),"",INDEX('Policy Characteristics'!H:H,MATCH($C998,'Policy Characteristics'!$C:$C,0)))</f>
        <v>5</v>
      </c>
      <c r="O998" s="340" t="str">
        <f>IF(ISBLANK(INDEX('Policy Characteristics'!I:I,MATCH($C998,'Policy Characteristics'!$C:$C,0))),"",INDEX('Policy Characteristics'!I:I,MATCH($C998,'Policy Characteristics'!$C:$C,0)))</f>
        <v>$/metric ton CO2e</v>
      </c>
      <c r="P998" s="340" t="str">
        <f>IF(ISBLANK(INDEX('Policy Characteristics'!J:J,MATCH($C998,'Policy Characteristics'!$C:$C,0))),"",INDEX('Policy Characteristics'!J:J,MATCH($C998,'Policy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8" s="340" t="str">
        <f>IF(ISBLANK(INDEX('Policy Characteristics'!K:K,MATCH($C998,'Policy Characteristics'!$C:$C,0))),"",INDEX('Policy Characteristics'!K:K,MATCH($C998,'Policy Characteristics'!$C:$C,0)))</f>
        <v>fuels.html#carbon-tax</v>
      </c>
      <c r="R998" s="340" t="str">
        <f>IF(ISBLANK(INDEX('Policy Characteristics'!L:L,MATCH($C998,'Policy Characteristics'!$C:$C,0))),"",INDEX('Policy Characteristics'!L:L,MATCH($C998,'Policy Characteristics'!$C:$C,0)))</f>
        <v>carbon-tax.html</v>
      </c>
    </row>
    <row r="999" spans="1:18" s="5" customFormat="1" ht="30"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Carbon Price</v>
      </c>
      <c r="C999" s="344" t="str">
        <f t="shared" si="46"/>
        <v>Additional Carbon Tax Rate</v>
      </c>
      <c r="D999" s="53" t="s">
        <v>357</v>
      </c>
      <c r="E999" s="53"/>
      <c r="F999" s="53" t="s">
        <v>361</v>
      </c>
      <c r="G999" s="53"/>
      <c r="H999" s="54">
        <v>174</v>
      </c>
      <c r="I999" s="53" t="s">
        <v>45</v>
      </c>
      <c r="J999" s="342" t="str">
        <f>IF(ISBLANK(INDEX('Policy Characteristics'!D:D,MATCH($C999,'Policy Characteristics'!$C:$C,0))),"",INDEX('Policy Characteristics'!D:D,MATCH($C999,'Policy Characteristics'!$C:$C,0)))</f>
        <v>Carbon Price</v>
      </c>
      <c r="K999" s="340" t="str">
        <f>IF(ISBLANK(INDEX('Policy Characteristics'!E:E,MATCH($C999,'Policy Characteristics'!$C:$C,0))),"",INDEX('Policy Characteristics'!E:E,MATCH($C999,'Policy Characteristics'!$C:$C,0)))</f>
        <v>cross carbon tax</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300</v>
      </c>
      <c r="N999" s="340">
        <f>IF(ISBLANK(INDEX('Policy Characteristics'!H:H,MATCH($C999,'Policy Characteristics'!$C:$C,0))),"",INDEX('Policy Characteristics'!H:H,MATCH($C999,'Policy Characteristics'!$C:$C,0)))</f>
        <v>5</v>
      </c>
      <c r="O999" s="340" t="str">
        <f>IF(ISBLANK(INDEX('Policy Characteristics'!I:I,MATCH($C999,'Policy Characteristics'!$C:$C,0))),"",INDEX('Policy Characteristics'!I:I,MATCH($C999,'Policy Characteristics'!$C:$C,0)))</f>
        <v>$/metric ton CO2e</v>
      </c>
      <c r="P999" s="340" t="str">
        <f>IF(ISBLANK(INDEX('Policy Characteristics'!J:J,MATCH($C999,'Policy Characteristics'!$C:$C,0))),"",INDEX('Policy Characteristics'!J:J,MATCH($C999,'Policy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9" s="340" t="str">
        <f>IF(ISBLANK(INDEX('Policy Characteristics'!K:K,MATCH($C999,'Policy Characteristics'!$C:$C,0))),"",INDEX('Policy Characteristics'!K:K,MATCH($C999,'Policy Characteristics'!$C:$C,0)))</f>
        <v>fuels.html#carbon-tax</v>
      </c>
      <c r="R999" s="340" t="str">
        <f>IF(ISBLANK(INDEX('Policy Characteristics'!L:L,MATCH($C999,'Policy Characteristics'!$C:$C,0))),"",INDEX('Policy Characteristics'!L:L,MATCH($C999,'Policy Characteristics'!$C:$C,0)))</f>
        <v>carbon-tax.html</v>
      </c>
    </row>
    <row r="1000" spans="1:18" s="5"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Carbon Price</v>
      </c>
      <c r="C1000" s="344" t="str">
        <f t="shared" si="46"/>
        <v>Additional Carbon Tax Rate</v>
      </c>
      <c r="D1000" s="53" t="s">
        <v>355</v>
      </c>
      <c r="E1000" s="53"/>
      <c r="F1000" s="53" t="s">
        <v>359</v>
      </c>
      <c r="G1000" s="53"/>
      <c r="H1000" s="54">
        <v>175</v>
      </c>
      <c r="I1000" s="53" t="s">
        <v>45</v>
      </c>
      <c r="J1000" s="342" t="str">
        <f>IF(ISBLANK(INDEX('Policy Characteristics'!D:D,MATCH($C1000,'Policy Characteristics'!$C:$C,0))),"",INDEX('Policy Characteristics'!D:D,MATCH($C1000,'Policy Characteristics'!$C:$C,0)))</f>
        <v>Carbon Price</v>
      </c>
      <c r="K1000" s="340" t="str">
        <f>IF(ISBLANK(INDEX('Policy Characteristics'!E:E,MATCH($C1000,'Policy Characteristics'!$C:$C,0))),"",INDEX('Policy Characteristics'!E:E,MATCH($C1000,'Policy Characteristics'!$C:$C,0)))</f>
        <v>cross carbon tax</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300</v>
      </c>
      <c r="N1000" s="340">
        <f>IF(ISBLANK(INDEX('Policy Characteristics'!H:H,MATCH($C1000,'Policy Characteristics'!$C:$C,0))),"",INDEX('Policy Characteristics'!H:H,MATCH($C1000,'Policy Characteristics'!$C:$C,0)))</f>
        <v>5</v>
      </c>
      <c r="O1000" s="340" t="str">
        <f>IF(ISBLANK(INDEX('Policy Characteristics'!I:I,MATCH($C1000,'Policy Characteristics'!$C:$C,0))),"",INDEX('Policy Characteristics'!I:I,MATCH($C1000,'Policy Characteristics'!$C:$C,0)))</f>
        <v>$/metric ton CO2e</v>
      </c>
      <c r="P1000" s="340" t="str">
        <f>IF(ISBLANK(INDEX('Policy Characteristics'!J:J,MATCH($C1000,'Policy Characteristics'!$C:$C,0))),"",INDEX('Policy Characteristics'!J:J,MATCH($C1000,'Policy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1000" s="340" t="str">
        <f>IF(ISBLANK(INDEX('Policy Characteristics'!K:K,MATCH($C1000,'Policy Characteristics'!$C:$C,0))),"",INDEX('Policy Characteristics'!K:K,MATCH($C1000,'Policy Characteristics'!$C:$C,0)))</f>
        <v>fuels.html#carbon-tax</v>
      </c>
      <c r="R1000" s="340" t="str">
        <f>IF(ISBLANK(INDEX('Policy Characteristics'!L:L,MATCH($C1000,'Policy Characteristics'!$C:$C,0))),"",INDEX('Policy Characteristics'!L:L,MATCH($C1000,'Policy Characteristics'!$C:$C,0)))</f>
        <v>carbon-tax.html</v>
      </c>
    </row>
    <row r="1001" spans="1:18" s="5" customFormat="1" ht="30"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Carbon Price</v>
      </c>
      <c r="C1001" s="344" t="str">
        <f t="shared" si="46"/>
        <v>Additional Carbon Tax Rate</v>
      </c>
      <c r="D1001" s="53" t="s">
        <v>2551</v>
      </c>
      <c r="E1001" s="53"/>
      <c r="F1001" s="53" t="s">
        <v>2984</v>
      </c>
      <c r="G1001" s="53"/>
      <c r="H1001" s="54">
        <v>544</v>
      </c>
      <c r="I1001" s="53" t="s">
        <v>45</v>
      </c>
      <c r="J1001" s="342" t="str">
        <f>IF(ISBLANK(INDEX('Policy Characteristics'!D:D,MATCH($C1001,'Policy Characteristics'!$C:$C,0))),"",INDEX('Policy Characteristics'!D:D,MATCH($C1001,'Policy Characteristics'!$C:$C,0)))</f>
        <v>Carbon Price</v>
      </c>
      <c r="K1001" s="340" t="str">
        <f>IF(ISBLANK(INDEX('Policy Characteristics'!E:E,MATCH($C1001,'Policy Characteristics'!$C:$C,0))),"",INDEX('Policy Characteristics'!E:E,MATCH($C1001,'Policy Characteristics'!$C:$C,0)))</f>
        <v>cross carbon tax</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300</v>
      </c>
      <c r="N1001" s="340">
        <f>IF(ISBLANK(INDEX('Policy Characteristics'!H:H,MATCH($C1001,'Policy Characteristics'!$C:$C,0))),"",INDEX('Policy Characteristics'!H:H,MATCH($C1001,'Policy Characteristics'!$C:$C,0)))</f>
        <v>5</v>
      </c>
      <c r="O1001" s="340" t="str">
        <f>IF(ISBLANK(INDEX('Policy Characteristics'!I:I,MATCH($C1001,'Policy Characteristics'!$C:$C,0))),"",INDEX('Policy Characteristics'!I:I,MATCH($C1001,'Policy Characteristics'!$C:$C,0)))</f>
        <v>$/metric ton CO2e</v>
      </c>
      <c r="P1001" s="340" t="str">
        <f>IF(ISBLANK(INDEX('Policy Characteristics'!J:J,MATCH($C1001,'Policy Characteristics'!$C:$C,0))),"",INDEX('Policy Characteristics'!J:J,MATCH($C1001,'Policy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1001" s="340" t="str">
        <f>IF(ISBLANK(INDEX('Policy Characteristics'!K:K,MATCH($C1001,'Policy Characteristics'!$C:$C,0))),"",INDEX('Policy Characteristics'!K:K,MATCH($C1001,'Policy Characteristics'!$C:$C,0)))</f>
        <v>fuels.html#carbon-tax</v>
      </c>
      <c r="R1001" s="340" t="str">
        <f>IF(ISBLANK(INDEX('Policy Characteristics'!L:L,MATCH($C1001,'Policy Characteristics'!$C:$C,0))),"",INDEX('Policy Characteristics'!L:L,MATCH($C1001,'Policy Characteristics'!$C:$C,0)))</f>
        <v>carbon-tax.html</v>
      </c>
    </row>
    <row r="1002" spans="1:18" s="5"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End Existing Subsidies</v>
      </c>
      <c r="C1002" s="345" t="s">
        <v>146</v>
      </c>
      <c r="D1002" s="53" t="s">
        <v>54</v>
      </c>
      <c r="E1002" s="53"/>
      <c r="F1002" s="53" t="s">
        <v>98</v>
      </c>
      <c r="G1002" s="53"/>
      <c r="H1002" s="54">
        <v>706</v>
      </c>
      <c r="I1002" s="9" t="s">
        <v>46</v>
      </c>
      <c r="J1002" s="342" t="str">
        <f>IF(ISBLANK(INDEX('Policy Characteristics'!D:D,MATCH($C1002,'Policy Characteristics'!$C:$C,0))),"",INDEX('Policy Characteristics'!D:D,MATCH($C1002,'Policy Characteristics'!$C:$C,0)))</f>
        <v>End Existing Subsidies</v>
      </c>
      <c r="K1002" s="340" t="str">
        <f>IF(ISBLANK(INDEX('Policy Characteristics'!E:E,MATCH($C1002,'Policy Characteristics'!$C:$C,0))),"",INDEX('Policy Characteristics'!E:E,MATCH($C1002,'Policy Characteristics'!$C:$C,0)))</f>
        <v>cross reduce BAU subsidies</v>
      </c>
      <c r="L1002" s="362">
        <f>IF(ISBLANK(INDEX('Policy Characteristics'!F:F,MATCH($C1002,'Policy Characteristics'!$C:$C,0))),"",INDEX('Policy Characteristics'!F:F,MATCH($C1002,'Policy Characteristics'!$C:$C,0)))</f>
        <v>0</v>
      </c>
      <c r="M1002" s="362">
        <f>IF(ISBLANK(INDEX('Policy Characteristics'!G:G,MATCH($C1002,'Policy Characteristics'!$C:$C,0))),"",INDEX('Policy Characteristics'!G:G,MATCH($C1002,'Policy Characteristics'!$C:$C,0)))</f>
        <v>1</v>
      </c>
      <c r="N1002" s="362">
        <f>IF(ISBLANK(INDEX('Policy Characteristics'!H:H,MATCH($C1002,'Policy Characteristics'!$C:$C,0))),"",INDEX('Policy Characteristics'!H:H,MATCH($C1002,'Policy Characteristics'!$C:$C,0)))</f>
        <v>0.01</v>
      </c>
      <c r="O1002" s="340" t="str">
        <f>IF(ISBLANK(INDEX('Policy Characteristics'!I:I,MATCH($C1002,'Policy Characteristics'!$C:$C,0))),"",INDEX('Policy Characteristics'!I:I,MATCH($C1002,'Policy Characteristics'!$C:$C,0)))</f>
        <v>% reduction in BAU subsidies</v>
      </c>
      <c r="P1002" s="340" t="str">
        <f>IF(ISBLANK(INDEX('Policy Characteristics'!J:J,MATCH($C1002,'Policy Characteristics'!$C:$C,0))),"",INDEX('Policy Characteristics'!J:J,MATCH($C1002,'Policy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2" s="340" t="str">
        <f>IF(ISBLANK(INDEX('Policy Characteristics'!K:K,MATCH($C1002,'Policy Characteristics'!$C:$C,0))),"",INDEX('Policy Characteristics'!K:K,MATCH($C1002,'Policy Characteristics'!$C:$C,0)))</f>
        <v>fuels.html#end-subsidies</v>
      </c>
      <c r="R1002" s="340" t="str">
        <f>IF(ISBLANK(INDEX('Policy Characteristics'!L:L,MATCH($C1002,'Policy Characteristics'!$C:$C,0))),"",INDEX('Policy Characteristics'!L:L,MATCH($C1002,'Policy Characteristics'!$C:$C,0)))</f>
        <v>end-existing-subsidies.html</v>
      </c>
    </row>
    <row r="1003" spans="1:18" s="5"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End Existing Subsidies</v>
      </c>
      <c r="C1003" s="344" t="str">
        <f t="shared" ref="C1003:C1018" si="47">C$1002</f>
        <v>Percent Reduction in BAU Subsidies</v>
      </c>
      <c r="D1003" s="9" t="s">
        <v>472</v>
      </c>
      <c r="E1003" s="53"/>
      <c r="F1003" s="9" t="s">
        <v>469</v>
      </c>
      <c r="G1003" s="53"/>
      <c r="H1003" s="54">
        <v>69</v>
      </c>
      <c r="I1003" s="9" t="s">
        <v>45</v>
      </c>
      <c r="J1003" s="342" t="str">
        <f>IF(ISBLANK(INDEX('Policy Characteristics'!D:D,MATCH($C1003,'Policy Characteristics'!$C:$C,0))),"",INDEX('Policy Characteristics'!D:D,MATCH($C1003,'Policy Characteristics'!$C:$C,0)))</f>
        <v>End Existing Subsidies</v>
      </c>
      <c r="K1003" s="340" t="str">
        <f>IF(ISBLANK(INDEX('Policy Characteristics'!E:E,MATCH($C1003,'Policy Characteristics'!$C:$C,0))),"",INDEX('Policy Characteristics'!E:E,MATCH($C1003,'Policy Characteristics'!$C:$C,0)))</f>
        <v>cross reduce BAU subsidies</v>
      </c>
      <c r="L1003" s="362">
        <f>IF(ISBLANK(INDEX('Policy Characteristics'!F:F,MATCH($C1003,'Policy Characteristics'!$C:$C,0))),"",INDEX('Policy Characteristics'!F:F,MATCH($C1003,'Policy Characteristics'!$C:$C,0)))</f>
        <v>0</v>
      </c>
      <c r="M1003" s="362">
        <f>IF(ISBLANK(INDEX('Policy Characteristics'!G:G,MATCH($C1003,'Policy Characteristics'!$C:$C,0))),"",INDEX('Policy Characteristics'!G:G,MATCH($C1003,'Policy Characteristics'!$C:$C,0)))</f>
        <v>1</v>
      </c>
      <c r="N1003" s="362">
        <f>IF(ISBLANK(INDEX('Policy Characteristics'!H:H,MATCH($C1003,'Policy Characteristics'!$C:$C,0))),"",INDEX('Policy Characteristics'!H:H,MATCH($C1003,'Policy Characteristics'!$C:$C,0)))</f>
        <v>0.01</v>
      </c>
      <c r="O1003" s="340" t="str">
        <f>IF(ISBLANK(INDEX('Policy Characteristics'!I:I,MATCH($C1003,'Policy Characteristics'!$C:$C,0))),"",INDEX('Policy Characteristics'!I:I,MATCH($C1003,'Policy Characteristics'!$C:$C,0)))</f>
        <v>% reduction in BAU subsidies</v>
      </c>
      <c r="P1003" s="340" t="str">
        <f>IF(ISBLANK(INDEX('Policy Characteristics'!J:J,MATCH($C1003,'Policy Characteristics'!$C:$C,0))),"",INDEX('Policy Characteristics'!J:J,MATCH($C1003,'Policy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3" s="340" t="str">
        <f>IF(ISBLANK(INDEX('Policy Characteristics'!K:K,MATCH($C1003,'Policy Characteristics'!$C:$C,0))),"",INDEX('Policy Characteristics'!K:K,MATCH($C1003,'Policy Characteristics'!$C:$C,0)))</f>
        <v>fuels.html#end-subsidies</v>
      </c>
      <c r="R1003" s="340" t="str">
        <f>IF(ISBLANK(INDEX('Policy Characteristics'!L:L,MATCH($C1003,'Policy Characteristics'!$C:$C,0))),"",INDEX('Policy Characteristics'!L:L,MATCH($C1003,'Policy Characteristics'!$C:$C,0)))</f>
        <v>end-existing-subsidies.html</v>
      </c>
    </row>
    <row r="1004" spans="1:18" s="5"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End Existing Subsidies</v>
      </c>
      <c r="C1004" s="344" t="str">
        <f t="shared" si="47"/>
        <v>Percent Reduction in BAU Subsidies</v>
      </c>
      <c r="D1004" s="9" t="s">
        <v>48</v>
      </c>
      <c r="E1004" s="53"/>
      <c r="F1004" s="9" t="s">
        <v>92</v>
      </c>
      <c r="G1004" s="53"/>
      <c r="H1004" s="54">
        <v>70</v>
      </c>
      <c r="I1004" s="9" t="s">
        <v>45</v>
      </c>
      <c r="J1004" s="342" t="str">
        <f>IF(ISBLANK(INDEX('Policy Characteristics'!D:D,MATCH($C1004,'Policy Characteristics'!$C:$C,0))),"",INDEX('Policy Characteristics'!D:D,MATCH($C1004,'Policy Characteristics'!$C:$C,0)))</f>
        <v>End Existing Subsidies</v>
      </c>
      <c r="K1004" s="340" t="str">
        <f>IF(ISBLANK(INDEX('Policy Characteristics'!E:E,MATCH($C1004,'Policy Characteristics'!$C:$C,0))),"",INDEX('Policy Characteristics'!E:E,MATCH($C1004,'Policy Characteristics'!$C:$C,0)))</f>
        <v>cross reduce BAU subsidies</v>
      </c>
      <c r="L1004" s="362">
        <f>IF(ISBLANK(INDEX('Policy Characteristics'!F:F,MATCH($C1004,'Policy Characteristics'!$C:$C,0))),"",INDEX('Policy Characteristics'!F:F,MATCH($C1004,'Policy Characteristics'!$C:$C,0)))</f>
        <v>0</v>
      </c>
      <c r="M1004" s="362">
        <f>IF(ISBLANK(INDEX('Policy Characteristics'!G:G,MATCH($C1004,'Policy Characteristics'!$C:$C,0))),"",INDEX('Policy Characteristics'!G:G,MATCH($C1004,'Policy Characteristics'!$C:$C,0)))</f>
        <v>1</v>
      </c>
      <c r="N1004" s="362">
        <f>IF(ISBLANK(INDEX('Policy Characteristics'!H:H,MATCH($C1004,'Policy Characteristics'!$C:$C,0))),"",INDEX('Policy Characteristics'!H:H,MATCH($C1004,'Policy Characteristics'!$C:$C,0)))</f>
        <v>0.01</v>
      </c>
      <c r="O1004" s="340" t="str">
        <f>IF(ISBLANK(INDEX('Policy Characteristics'!I:I,MATCH($C1004,'Policy Characteristics'!$C:$C,0))),"",INDEX('Policy Characteristics'!I:I,MATCH($C1004,'Policy Characteristics'!$C:$C,0)))</f>
        <v>% reduction in BAU subsidies</v>
      </c>
      <c r="P1004" s="340" t="str">
        <f>IF(ISBLANK(INDEX('Policy Characteristics'!J:J,MATCH($C1004,'Policy Characteristics'!$C:$C,0))),"",INDEX('Policy Characteristics'!J:J,MATCH($C1004,'Policy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4" s="340" t="str">
        <f>IF(ISBLANK(INDEX('Policy Characteristics'!K:K,MATCH($C1004,'Policy Characteristics'!$C:$C,0))),"",INDEX('Policy Characteristics'!K:K,MATCH($C1004,'Policy Characteristics'!$C:$C,0)))</f>
        <v>fuels.html#end-subsidies</v>
      </c>
      <c r="R1004" s="340" t="str">
        <f>IF(ISBLANK(INDEX('Policy Characteristics'!L:L,MATCH($C1004,'Policy Characteristics'!$C:$C,0))),"",INDEX('Policy Characteristics'!L:L,MATCH($C1004,'Policy Characteristics'!$C:$C,0)))</f>
        <v>end-existing-subsidies.html</v>
      </c>
    </row>
    <row r="1005" spans="1:18" s="5"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End Existing Subsidies</v>
      </c>
      <c r="C1005" s="344" t="str">
        <f t="shared" si="47"/>
        <v>Percent Reduction in BAU Subsidies</v>
      </c>
      <c r="D1005" s="9" t="s">
        <v>49</v>
      </c>
      <c r="E1005" s="53"/>
      <c r="F1005" s="9" t="s">
        <v>93</v>
      </c>
      <c r="G1005" s="53"/>
      <c r="H1005" s="54">
        <v>71</v>
      </c>
      <c r="I1005" s="9" t="s">
        <v>45</v>
      </c>
      <c r="J1005" s="342" t="str">
        <f>IF(ISBLANK(INDEX('Policy Characteristics'!D:D,MATCH($C1005,'Policy Characteristics'!$C:$C,0))),"",INDEX('Policy Characteristics'!D:D,MATCH($C1005,'Policy Characteristics'!$C:$C,0)))</f>
        <v>End Existing Subsidies</v>
      </c>
      <c r="K1005" s="340" t="str">
        <f>IF(ISBLANK(INDEX('Policy Characteristics'!E:E,MATCH($C1005,'Policy Characteristics'!$C:$C,0))),"",INDEX('Policy Characteristics'!E:E,MATCH($C1005,'Policy Characteristics'!$C:$C,0)))</f>
        <v>cross reduce BAU subsidies</v>
      </c>
      <c r="L1005" s="362">
        <f>IF(ISBLANK(INDEX('Policy Characteristics'!F:F,MATCH($C1005,'Policy Characteristics'!$C:$C,0))),"",INDEX('Policy Characteristics'!F:F,MATCH($C1005,'Policy Characteristics'!$C:$C,0)))</f>
        <v>0</v>
      </c>
      <c r="M1005" s="362">
        <f>IF(ISBLANK(INDEX('Policy Characteristics'!G:G,MATCH($C1005,'Policy Characteristics'!$C:$C,0))),"",INDEX('Policy Characteristics'!G:G,MATCH($C1005,'Policy Characteristics'!$C:$C,0)))</f>
        <v>1</v>
      </c>
      <c r="N1005" s="362">
        <f>IF(ISBLANK(INDEX('Policy Characteristics'!H:H,MATCH($C1005,'Policy Characteristics'!$C:$C,0))),"",INDEX('Policy Characteristics'!H:H,MATCH($C1005,'Policy Characteristics'!$C:$C,0)))</f>
        <v>0.01</v>
      </c>
      <c r="O1005" s="340" t="str">
        <f>IF(ISBLANK(INDEX('Policy Characteristics'!I:I,MATCH($C1005,'Policy Characteristics'!$C:$C,0))),"",INDEX('Policy Characteristics'!I:I,MATCH($C1005,'Policy Characteristics'!$C:$C,0)))</f>
        <v>% reduction in BAU subsidies</v>
      </c>
      <c r="P1005" s="340" t="str">
        <f>IF(ISBLANK(INDEX('Policy Characteristics'!J:J,MATCH($C1005,'Policy Characteristics'!$C:$C,0))),"",INDEX('Policy Characteristics'!J:J,MATCH($C1005,'Policy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5" s="340" t="str">
        <f>IF(ISBLANK(INDEX('Policy Characteristics'!K:K,MATCH($C1005,'Policy Characteristics'!$C:$C,0))),"",INDEX('Policy Characteristics'!K:K,MATCH($C1005,'Policy Characteristics'!$C:$C,0)))</f>
        <v>fuels.html#end-subsidies</v>
      </c>
      <c r="R1005" s="340" t="str">
        <f>IF(ISBLANK(INDEX('Policy Characteristics'!L:L,MATCH($C1005,'Policy Characteristics'!$C:$C,0))),"",INDEX('Policy Characteristics'!L:L,MATCH($C1005,'Policy Characteristics'!$C:$C,0)))</f>
        <v>end-existing-subsidies.html</v>
      </c>
    </row>
    <row r="1006" spans="1:18" s="5"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End Existing Subsidies</v>
      </c>
      <c r="C1006" s="344" t="str">
        <f t="shared" si="47"/>
        <v>Percent Reduction in BAU Subsidies</v>
      </c>
      <c r="D1006" s="9" t="s">
        <v>50</v>
      </c>
      <c r="E1006" s="53"/>
      <c r="F1006" s="9" t="s">
        <v>94</v>
      </c>
      <c r="G1006" s="53"/>
      <c r="H1006" s="54">
        <v>72</v>
      </c>
      <c r="I1006" s="9" t="s">
        <v>46</v>
      </c>
      <c r="J1006" s="342" t="str">
        <f>IF(ISBLANK(INDEX('Policy Characteristics'!D:D,MATCH($C1006,'Policy Characteristics'!$C:$C,0))),"",INDEX('Policy Characteristics'!D:D,MATCH($C1006,'Policy Characteristics'!$C:$C,0)))</f>
        <v>End Existing Subsidies</v>
      </c>
      <c r="K1006" s="340" t="str">
        <f>IF(ISBLANK(INDEX('Policy Characteristics'!E:E,MATCH($C1006,'Policy Characteristics'!$C:$C,0))),"",INDEX('Policy Characteristics'!E:E,MATCH($C1006,'Policy Characteristics'!$C:$C,0)))</f>
        <v>cross reduce BAU subsidies</v>
      </c>
      <c r="L1006" s="362">
        <f>IF(ISBLANK(INDEX('Policy Characteristics'!F:F,MATCH($C1006,'Policy Characteristics'!$C:$C,0))),"",INDEX('Policy Characteristics'!F:F,MATCH($C1006,'Policy Characteristics'!$C:$C,0)))</f>
        <v>0</v>
      </c>
      <c r="M1006" s="362">
        <f>IF(ISBLANK(INDEX('Policy Characteristics'!G:G,MATCH($C1006,'Policy Characteristics'!$C:$C,0))),"",INDEX('Policy Characteristics'!G:G,MATCH($C1006,'Policy Characteristics'!$C:$C,0)))</f>
        <v>1</v>
      </c>
      <c r="N1006" s="362">
        <f>IF(ISBLANK(INDEX('Policy Characteristics'!H:H,MATCH($C1006,'Policy Characteristics'!$C:$C,0))),"",INDEX('Policy Characteristics'!H:H,MATCH($C1006,'Policy Characteristics'!$C:$C,0)))</f>
        <v>0.01</v>
      </c>
      <c r="O1006" s="340" t="str">
        <f>IF(ISBLANK(INDEX('Policy Characteristics'!I:I,MATCH($C1006,'Policy Characteristics'!$C:$C,0))),"",INDEX('Policy Characteristics'!I:I,MATCH($C1006,'Policy Characteristics'!$C:$C,0)))</f>
        <v>% reduction in BAU subsidies</v>
      </c>
      <c r="P1006" s="340" t="str">
        <f>IF(ISBLANK(INDEX('Policy Characteristics'!J:J,MATCH($C1006,'Policy Characteristics'!$C:$C,0))),"",INDEX('Policy Characteristics'!J:J,MATCH($C1006,'Policy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6" s="340" t="str">
        <f>IF(ISBLANK(INDEX('Policy Characteristics'!K:K,MATCH($C1006,'Policy Characteristics'!$C:$C,0))),"",INDEX('Policy Characteristics'!K:K,MATCH($C1006,'Policy Characteristics'!$C:$C,0)))</f>
        <v>fuels.html#end-subsidies</v>
      </c>
      <c r="R1006" s="340" t="str">
        <f>IF(ISBLANK(INDEX('Policy Characteristics'!L:L,MATCH($C1006,'Policy Characteristics'!$C:$C,0))),"",INDEX('Policy Characteristics'!L:L,MATCH($C1006,'Policy Characteristics'!$C:$C,0)))</f>
        <v>end-existing-subsidies.html</v>
      </c>
    </row>
    <row r="1007" spans="1:18" s="5"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End Existing Subsidies</v>
      </c>
      <c r="C1007" s="344" t="str">
        <f t="shared" si="47"/>
        <v>Percent Reduction in BAU Subsidies</v>
      </c>
      <c r="D1007" s="9" t="s">
        <v>51</v>
      </c>
      <c r="E1007" s="53"/>
      <c r="F1007" s="9" t="s">
        <v>474</v>
      </c>
      <c r="G1007" s="53"/>
      <c r="H1007" s="54">
        <v>73</v>
      </c>
      <c r="I1007" s="9" t="s">
        <v>46</v>
      </c>
      <c r="J1007" s="342" t="str">
        <f>IF(ISBLANK(INDEX('Policy Characteristics'!D:D,MATCH($C1007,'Policy Characteristics'!$C:$C,0))),"",INDEX('Policy Characteristics'!D:D,MATCH($C1007,'Policy Characteristics'!$C:$C,0)))</f>
        <v>End Existing Subsidies</v>
      </c>
      <c r="K1007" s="340" t="str">
        <f>IF(ISBLANK(INDEX('Policy Characteristics'!E:E,MATCH($C1007,'Policy Characteristics'!$C:$C,0))),"",INDEX('Policy Characteristics'!E:E,MATCH($C1007,'Policy Characteristics'!$C:$C,0)))</f>
        <v>cross reduce BAU subsidies</v>
      </c>
      <c r="L1007" s="362">
        <f>IF(ISBLANK(INDEX('Policy Characteristics'!F:F,MATCH($C1007,'Policy Characteristics'!$C:$C,0))),"",INDEX('Policy Characteristics'!F:F,MATCH($C1007,'Policy Characteristics'!$C:$C,0)))</f>
        <v>0</v>
      </c>
      <c r="M1007" s="362">
        <f>IF(ISBLANK(INDEX('Policy Characteristics'!G:G,MATCH($C1007,'Policy Characteristics'!$C:$C,0))),"",INDEX('Policy Characteristics'!G:G,MATCH($C1007,'Policy Characteristics'!$C:$C,0)))</f>
        <v>1</v>
      </c>
      <c r="N1007" s="362">
        <f>IF(ISBLANK(INDEX('Policy Characteristics'!H:H,MATCH($C1007,'Policy Characteristics'!$C:$C,0))),"",INDEX('Policy Characteristics'!H:H,MATCH($C1007,'Policy Characteristics'!$C:$C,0)))</f>
        <v>0.01</v>
      </c>
      <c r="O1007" s="340" t="str">
        <f>IF(ISBLANK(INDEX('Policy Characteristics'!I:I,MATCH($C1007,'Policy Characteristics'!$C:$C,0))),"",INDEX('Policy Characteristics'!I:I,MATCH($C1007,'Policy Characteristics'!$C:$C,0)))</f>
        <v>% reduction in BAU subsidies</v>
      </c>
      <c r="P1007" s="340" t="str">
        <f>IF(ISBLANK(INDEX('Policy Characteristics'!J:J,MATCH($C1007,'Policy Characteristics'!$C:$C,0))),"",INDEX('Policy Characteristics'!J:J,MATCH($C1007,'Policy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7" s="340" t="str">
        <f>IF(ISBLANK(INDEX('Policy Characteristics'!K:K,MATCH($C1007,'Policy Characteristics'!$C:$C,0))),"",INDEX('Policy Characteristics'!K:K,MATCH($C1007,'Policy Characteristics'!$C:$C,0)))</f>
        <v>fuels.html#end-subsidies</v>
      </c>
      <c r="R1007" s="340" t="str">
        <f>IF(ISBLANK(INDEX('Policy Characteristics'!L:L,MATCH($C1007,'Policy Characteristics'!$C:$C,0))),"",INDEX('Policy Characteristics'!L:L,MATCH($C1007,'Policy Characteristics'!$C:$C,0)))</f>
        <v>end-existing-subsidies.html</v>
      </c>
    </row>
    <row r="1008" spans="1:18" s="5"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End Existing Subsidies</v>
      </c>
      <c r="C1008" s="344" t="str">
        <f t="shared" si="47"/>
        <v>Percent Reduction in BAU Subsidies</v>
      </c>
      <c r="D1008" s="9" t="s">
        <v>52</v>
      </c>
      <c r="E1008" s="53"/>
      <c r="F1008" s="9" t="s">
        <v>99</v>
      </c>
      <c r="G1008" s="53"/>
      <c r="H1008" s="54">
        <v>74</v>
      </c>
      <c r="I1008" s="9" t="s">
        <v>45</v>
      </c>
      <c r="J1008" s="342" t="str">
        <f>IF(ISBLANK(INDEX('Policy Characteristics'!D:D,MATCH($C1008,'Policy Characteristics'!$C:$C,0))),"",INDEX('Policy Characteristics'!D:D,MATCH($C1008,'Policy Characteristics'!$C:$C,0)))</f>
        <v>End Existing Subsidies</v>
      </c>
      <c r="K1008" s="340" t="str">
        <f>IF(ISBLANK(INDEX('Policy Characteristics'!E:E,MATCH($C1008,'Policy Characteristics'!$C:$C,0))),"",INDEX('Policy Characteristics'!E:E,MATCH($C1008,'Policy Characteristics'!$C:$C,0)))</f>
        <v>cross reduce BAU subsidies</v>
      </c>
      <c r="L1008" s="362">
        <f>IF(ISBLANK(INDEX('Policy Characteristics'!F:F,MATCH($C1008,'Policy Characteristics'!$C:$C,0))),"",INDEX('Policy Characteristics'!F:F,MATCH($C1008,'Policy Characteristics'!$C:$C,0)))</f>
        <v>0</v>
      </c>
      <c r="M1008" s="362">
        <f>IF(ISBLANK(INDEX('Policy Characteristics'!G:G,MATCH($C1008,'Policy Characteristics'!$C:$C,0))),"",INDEX('Policy Characteristics'!G:G,MATCH($C1008,'Policy Characteristics'!$C:$C,0)))</f>
        <v>1</v>
      </c>
      <c r="N1008" s="362">
        <f>IF(ISBLANK(INDEX('Policy Characteristics'!H:H,MATCH($C1008,'Policy Characteristics'!$C:$C,0))),"",INDEX('Policy Characteristics'!H:H,MATCH($C1008,'Policy Characteristics'!$C:$C,0)))</f>
        <v>0.01</v>
      </c>
      <c r="O1008" s="340" t="str">
        <f>IF(ISBLANK(INDEX('Policy Characteristics'!I:I,MATCH($C1008,'Policy Characteristics'!$C:$C,0))),"",INDEX('Policy Characteristics'!I:I,MATCH($C1008,'Policy Characteristics'!$C:$C,0)))</f>
        <v>% reduction in BAU subsidies</v>
      </c>
      <c r="P1008" s="340" t="str">
        <f>IF(ISBLANK(INDEX('Policy Characteristics'!J:J,MATCH($C1008,'Policy Characteristics'!$C:$C,0))),"",INDEX('Policy Characteristics'!J:J,MATCH($C1008,'Policy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8" s="340" t="str">
        <f>IF(ISBLANK(INDEX('Policy Characteristics'!K:K,MATCH($C1008,'Policy Characteristics'!$C:$C,0))),"",INDEX('Policy Characteristics'!K:K,MATCH($C1008,'Policy Characteristics'!$C:$C,0)))</f>
        <v>fuels.html#end-subsidies</v>
      </c>
      <c r="R1008" s="340" t="str">
        <f>IF(ISBLANK(INDEX('Policy Characteristics'!L:L,MATCH($C1008,'Policy Characteristics'!$C:$C,0))),"",INDEX('Policy Characteristics'!L:L,MATCH($C1008,'Policy Characteristics'!$C:$C,0)))</f>
        <v>end-existing-subsidies.html</v>
      </c>
    </row>
    <row r="1009" spans="1:18" s="5" customFormat="1"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End Existing Subsidies</v>
      </c>
      <c r="C1009" s="344" t="str">
        <f t="shared" si="47"/>
        <v>Percent Reduction in BAU Subsidies</v>
      </c>
      <c r="D1009" s="9" t="s">
        <v>53</v>
      </c>
      <c r="E1009" s="53"/>
      <c r="F1009" s="9" t="s">
        <v>97</v>
      </c>
      <c r="G1009" s="53"/>
      <c r="H1009" s="54">
        <v>707</v>
      </c>
      <c r="I1009" s="9" t="s">
        <v>46</v>
      </c>
      <c r="J1009" s="342" t="str">
        <f>IF(ISBLANK(INDEX('Policy Characteristics'!D:D,MATCH($C1009,'Policy Characteristics'!$C:$C,0))),"",INDEX('Policy Characteristics'!D:D,MATCH($C1009,'Policy Characteristics'!$C:$C,0)))</f>
        <v>End Existing Subsidies</v>
      </c>
      <c r="K1009" s="340" t="str">
        <f>IF(ISBLANK(INDEX('Policy Characteristics'!E:E,MATCH($C1009,'Policy Characteristics'!$C:$C,0))),"",INDEX('Policy Characteristics'!E:E,MATCH($C1009,'Policy Characteristics'!$C:$C,0)))</f>
        <v>cross reduce BAU subsidies</v>
      </c>
      <c r="L1009" s="362">
        <f>IF(ISBLANK(INDEX('Policy Characteristics'!F:F,MATCH($C1009,'Policy Characteristics'!$C:$C,0))),"",INDEX('Policy Characteristics'!F:F,MATCH($C1009,'Policy Characteristics'!$C:$C,0)))</f>
        <v>0</v>
      </c>
      <c r="M1009" s="362">
        <f>IF(ISBLANK(INDEX('Policy Characteristics'!G:G,MATCH($C1009,'Policy Characteristics'!$C:$C,0))),"",INDEX('Policy Characteristics'!G:G,MATCH($C1009,'Policy Characteristics'!$C:$C,0)))</f>
        <v>1</v>
      </c>
      <c r="N1009" s="362">
        <f>IF(ISBLANK(INDEX('Policy Characteristics'!H:H,MATCH($C1009,'Policy Characteristics'!$C:$C,0))),"",INDEX('Policy Characteristics'!H:H,MATCH($C1009,'Policy Characteristics'!$C:$C,0)))</f>
        <v>0.01</v>
      </c>
      <c r="O1009" s="340" t="str">
        <f>IF(ISBLANK(INDEX('Policy Characteristics'!I:I,MATCH($C1009,'Policy Characteristics'!$C:$C,0))),"",INDEX('Policy Characteristics'!I:I,MATCH($C1009,'Policy Characteristics'!$C:$C,0)))</f>
        <v>% reduction in BAU subsidies</v>
      </c>
      <c r="P1009" s="340" t="str">
        <f>IF(ISBLANK(INDEX('Policy Characteristics'!J:J,MATCH($C1009,'Policy Characteristics'!$C:$C,0))),"",INDEX('Policy Characteristics'!J:J,MATCH($C1009,'Policy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9" s="340" t="str">
        <f>IF(ISBLANK(INDEX('Policy Characteristics'!K:K,MATCH($C1009,'Policy Characteristics'!$C:$C,0))),"",INDEX('Policy Characteristics'!K:K,MATCH($C1009,'Policy Characteristics'!$C:$C,0)))</f>
        <v>fuels.html#end-subsidies</v>
      </c>
      <c r="R1009" s="340" t="str">
        <f>IF(ISBLANK(INDEX('Policy Characteristics'!L:L,MATCH($C1009,'Policy Characteristics'!$C:$C,0))),"",INDEX('Policy Characteristics'!L:L,MATCH($C1009,'Policy Characteristics'!$C:$C,0)))</f>
        <v>end-existing-subsidies.html</v>
      </c>
    </row>
    <row r="1010" spans="1:18" s="5"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End Existing Subsidies</v>
      </c>
      <c r="C1010" s="344" t="str">
        <f t="shared" si="47"/>
        <v>Percent Reduction in BAU Subsidies</v>
      </c>
      <c r="D1010" s="9" t="s">
        <v>55</v>
      </c>
      <c r="E1010" s="53"/>
      <c r="F1010" s="9" t="s">
        <v>100</v>
      </c>
      <c r="G1010" s="53"/>
      <c r="H1010" s="54">
        <v>75</v>
      </c>
      <c r="I1010" s="9" t="s">
        <v>45</v>
      </c>
      <c r="J1010" s="342" t="str">
        <f>IF(ISBLANK(INDEX('Policy Characteristics'!D:D,MATCH($C1010,'Policy Characteristics'!$C:$C,0))),"",INDEX('Policy Characteristics'!D:D,MATCH($C1010,'Policy Characteristics'!$C:$C,0)))</f>
        <v>End Existing Subsidies</v>
      </c>
      <c r="K1010" s="340" t="str">
        <f>IF(ISBLANK(INDEX('Policy Characteristics'!E:E,MATCH($C1010,'Policy Characteristics'!$C:$C,0))),"",INDEX('Policy Characteristics'!E:E,MATCH($C1010,'Policy Characteristics'!$C:$C,0)))</f>
        <v>cross reduce BAU subsidies</v>
      </c>
      <c r="L1010" s="362">
        <f>IF(ISBLANK(INDEX('Policy Characteristics'!F:F,MATCH($C1010,'Policy Characteristics'!$C:$C,0))),"",INDEX('Policy Characteristics'!F:F,MATCH($C1010,'Policy Characteristics'!$C:$C,0)))</f>
        <v>0</v>
      </c>
      <c r="M1010" s="362">
        <f>IF(ISBLANK(INDEX('Policy Characteristics'!G:G,MATCH($C1010,'Policy Characteristics'!$C:$C,0))),"",INDEX('Policy Characteristics'!G:G,MATCH($C1010,'Policy Characteristics'!$C:$C,0)))</f>
        <v>1</v>
      </c>
      <c r="N1010" s="362">
        <f>IF(ISBLANK(INDEX('Policy Characteristics'!H:H,MATCH($C1010,'Policy Characteristics'!$C:$C,0))),"",INDEX('Policy Characteristics'!H:H,MATCH($C1010,'Policy Characteristics'!$C:$C,0)))</f>
        <v>0.01</v>
      </c>
      <c r="O1010" s="340" t="str">
        <f>IF(ISBLANK(INDEX('Policy Characteristics'!I:I,MATCH($C1010,'Policy Characteristics'!$C:$C,0))),"",INDEX('Policy Characteristics'!I:I,MATCH($C1010,'Policy Characteristics'!$C:$C,0)))</f>
        <v>% reduction in BAU subsidies</v>
      </c>
      <c r="P1010" s="340" t="str">
        <f>IF(ISBLANK(INDEX('Policy Characteristics'!J:J,MATCH($C1010,'Policy Characteristics'!$C:$C,0))),"",INDEX('Policy Characteristics'!J:J,MATCH($C1010,'Policy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0" s="340" t="str">
        <f>IF(ISBLANK(INDEX('Policy Characteristics'!K:K,MATCH($C1010,'Policy Characteristics'!$C:$C,0))),"",INDEX('Policy Characteristics'!K:K,MATCH($C1010,'Policy Characteristics'!$C:$C,0)))</f>
        <v>fuels.html#end-subsidies</v>
      </c>
      <c r="R1010" s="340" t="str">
        <f>IF(ISBLANK(INDEX('Policy Characteristics'!L:L,MATCH($C1010,'Policy Characteristics'!$C:$C,0))),"",INDEX('Policy Characteristics'!L:L,MATCH($C1010,'Policy Characteristics'!$C:$C,0)))</f>
        <v>end-existing-subsidies.html</v>
      </c>
    </row>
    <row r="1011" spans="1:18" s="5"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End Existing Subsidies</v>
      </c>
      <c r="C1011" s="344" t="str">
        <f t="shared" si="47"/>
        <v>Percent Reduction in BAU Subsidies</v>
      </c>
      <c r="D1011" s="9" t="s">
        <v>56</v>
      </c>
      <c r="E1011" s="53"/>
      <c r="F1011" s="9" t="s">
        <v>101</v>
      </c>
      <c r="G1011" s="53"/>
      <c r="H1011" s="54">
        <v>76</v>
      </c>
      <c r="I1011" s="9" t="s">
        <v>45</v>
      </c>
      <c r="J1011" s="342" t="str">
        <f>IF(ISBLANK(INDEX('Policy Characteristics'!D:D,MATCH($C1011,'Policy Characteristics'!$C:$C,0))),"",INDEX('Policy Characteristics'!D:D,MATCH($C1011,'Policy Characteristics'!$C:$C,0)))</f>
        <v>End Existing Subsidies</v>
      </c>
      <c r="K1011" s="340" t="str">
        <f>IF(ISBLANK(INDEX('Policy Characteristics'!E:E,MATCH($C1011,'Policy Characteristics'!$C:$C,0))),"",INDEX('Policy Characteristics'!E:E,MATCH($C1011,'Policy Characteristics'!$C:$C,0)))</f>
        <v>cross reduce BAU subsidies</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reduction in BAU subsidies</v>
      </c>
      <c r="P1011" s="340"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1" s="340" t="str">
        <f>IF(ISBLANK(INDEX('Policy Characteristics'!K:K,MATCH($C1011,'Policy Characteristics'!$C:$C,0))),"",INDEX('Policy Characteristics'!K:K,MATCH($C1011,'Policy Characteristics'!$C:$C,0)))</f>
        <v>fuels.html#end-subsidies</v>
      </c>
      <c r="R1011" s="340" t="str">
        <f>IF(ISBLANK(INDEX('Policy Characteristics'!L:L,MATCH($C1011,'Policy Characteristics'!$C:$C,0))),"",INDEX('Policy Characteristics'!L:L,MATCH($C1011,'Policy Characteristics'!$C:$C,0)))</f>
        <v>end-existing-subsidies.html</v>
      </c>
    </row>
    <row r="1012" spans="1:18" s="5"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End Existing Subsidies</v>
      </c>
      <c r="C1012" s="344" t="str">
        <f t="shared" si="47"/>
        <v>Percent Reduction in BAU Subsidies</v>
      </c>
      <c r="D1012" s="9" t="s">
        <v>57</v>
      </c>
      <c r="E1012" s="53"/>
      <c r="F1012" s="9" t="s">
        <v>102</v>
      </c>
      <c r="G1012" s="53"/>
      <c r="H1012" s="54">
        <v>708</v>
      </c>
      <c r="I1012" s="9" t="s">
        <v>46</v>
      </c>
      <c r="J1012" s="342" t="str">
        <f>IF(ISBLANK(INDEX('Policy Characteristics'!D:D,MATCH($C1012,'Policy Characteristics'!$C:$C,0))),"",INDEX('Policy Characteristics'!D:D,MATCH($C1012,'Policy Characteristics'!$C:$C,0)))</f>
        <v>End Existing Subsidies</v>
      </c>
      <c r="K1012" s="340" t="str">
        <f>IF(ISBLANK(INDEX('Policy Characteristics'!E:E,MATCH($C1012,'Policy Characteristics'!$C:$C,0))),"",INDEX('Policy Characteristics'!E:E,MATCH($C1012,'Policy Characteristics'!$C:$C,0)))</f>
        <v>cross reduce BAU subsidies</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reduction in BAU subsidies</v>
      </c>
      <c r="P1012" s="340"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2" s="340" t="str">
        <f>IF(ISBLANK(INDEX('Policy Characteristics'!K:K,MATCH($C1012,'Policy Characteristics'!$C:$C,0))),"",INDEX('Policy Characteristics'!K:K,MATCH($C1012,'Policy Characteristics'!$C:$C,0)))</f>
        <v>fuels.html#end-subsidies</v>
      </c>
      <c r="R1012" s="340" t="str">
        <f>IF(ISBLANK(INDEX('Policy Characteristics'!L:L,MATCH($C1012,'Policy Characteristics'!$C:$C,0))),"",INDEX('Policy Characteristics'!L:L,MATCH($C1012,'Policy Characteristics'!$C:$C,0)))</f>
        <v>end-existing-subsidies.html</v>
      </c>
    </row>
    <row r="1013" spans="1:18" s="5"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End Existing Subsidies</v>
      </c>
      <c r="C1013" s="344" t="str">
        <f t="shared" si="47"/>
        <v>Percent Reduction in BAU Subsidies</v>
      </c>
      <c r="D1013" s="9" t="s">
        <v>58</v>
      </c>
      <c r="E1013" s="53"/>
      <c r="F1013" s="9" t="s">
        <v>103</v>
      </c>
      <c r="G1013" s="53"/>
      <c r="H1013" s="54">
        <v>709</v>
      </c>
      <c r="I1013" s="9" t="s">
        <v>46</v>
      </c>
      <c r="J1013" s="342" t="str">
        <f>IF(ISBLANK(INDEX('Policy Characteristics'!D:D,MATCH($C1013,'Policy Characteristics'!$C:$C,0))),"",INDEX('Policy Characteristics'!D:D,MATCH($C1013,'Policy Characteristics'!$C:$C,0)))</f>
        <v>End Existing Subsidies</v>
      </c>
      <c r="K1013" s="340" t="str">
        <f>IF(ISBLANK(INDEX('Policy Characteristics'!E:E,MATCH($C1013,'Policy Characteristics'!$C:$C,0))),"",INDEX('Policy Characteristics'!E:E,MATCH($C1013,'Policy Characteristics'!$C:$C,0)))</f>
        <v>cross reduce BAU subsidies</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reduction in BAU subsidies</v>
      </c>
      <c r="P1013" s="340"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3" s="340" t="str">
        <f>IF(ISBLANK(INDEX('Policy Characteristics'!K:K,MATCH($C1013,'Policy Characteristics'!$C:$C,0))),"",INDEX('Policy Characteristics'!K:K,MATCH($C1013,'Policy Characteristics'!$C:$C,0)))</f>
        <v>fuels.html#end-subsidies</v>
      </c>
      <c r="R1013" s="340" t="str">
        <f>IF(ISBLANK(INDEX('Policy Characteristics'!L:L,MATCH($C1013,'Policy Characteristics'!$C:$C,0))),"",INDEX('Policy Characteristics'!L:L,MATCH($C1013,'Policy Characteristics'!$C:$C,0)))</f>
        <v>end-existing-subsidies.html</v>
      </c>
    </row>
    <row r="1014" spans="1:18" s="5"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End Existing Subsidies</v>
      </c>
      <c r="C1014" s="344" t="str">
        <f t="shared" si="47"/>
        <v>Percent Reduction in BAU Subsidies</v>
      </c>
      <c r="D1014" s="9" t="s">
        <v>2527</v>
      </c>
      <c r="E1014" s="53"/>
      <c r="F1014" s="9" t="s">
        <v>2528</v>
      </c>
      <c r="G1014" s="53"/>
      <c r="H1014" s="54">
        <v>710</v>
      </c>
      <c r="I1014" s="9" t="s">
        <v>46</v>
      </c>
      <c r="J1014" s="342" t="str">
        <f>IF(ISBLANK(INDEX('Policy Characteristics'!D:D,MATCH($C1014,'Policy Characteristics'!$C:$C,0))),"",INDEX('Policy Characteristics'!D:D,MATCH($C1014,'Policy Characteristics'!$C:$C,0)))</f>
        <v>End Existing Subsidies</v>
      </c>
      <c r="K1014" s="340" t="str">
        <f>IF(ISBLANK(INDEX('Policy Characteristics'!E:E,MATCH($C1014,'Policy Characteristics'!$C:$C,0))),"",INDEX('Policy Characteristics'!E:E,MATCH($C1014,'Policy Characteristics'!$C:$C,0)))</f>
        <v>cross reduce BAU subsidies</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reduction in BAU subsidies</v>
      </c>
      <c r="P1014" s="340"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4" s="340" t="str">
        <f>IF(ISBLANK(INDEX('Policy Characteristics'!K:K,MATCH($C1014,'Policy Characteristics'!$C:$C,0))),"",INDEX('Policy Characteristics'!K:K,MATCH($C1014,'Policy Characteristics'!$C:$C,0)))</f>
        <v>fuels.html#end-subsidies</v>
      </c>
      <c r="R1014" s="340" t="str">
        <f>IF(ISBLANK(INDEX('Policy Characteristics'!L:L,MATCH($C1014,'Policy Characteristics'!$C:$C,0))),"",INDEX('Policy Characteristics'!L:L,MATCH($C1014,'Policy Characteristics'!$C:$C,0)))</f>
        <v>end-existing-subsidies.html</v>
      </c>
    </row>
    <row r="1015" spans="1:18" s="5"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End Existing Subsidies</v>
      </c>
      <c r="C1015" s="344" t="str">
        <f t="shared" si="47"/>
        <v>Percent Reduction in BAU Subsidies</v>
      </c>
      <c r="D1015" s="9" t="s">
        <v>77</v>
      </c>
      <c r="E1015" s="53"/>
      <c r="F1015" s="9" t="s">
        <v>104</v>
      </c>
      <c r="G1015" s="53"/>
      <c r="H1015" s="54">
        <v>711</v>
      </c>
      <c r="I1015" s="9" t="s">
        <v>46</v>
      </c>
      <c r="J1015" s="342" t="str">
        <f>IF(ISBLANK(INDEX('Policy Characteristics'!D:D,MATCH($C1015,'Policy Characteristics'!$C:$C,0))),"",INDEX('Policy Characteristics'!D:D,MATCH($C1015,'Policy Characteristics'!$C:$C,0)))</f>
        <v>End Existing Subsidies</v>
      </c>
      <c r="K1015" s="340" t="str">
        <f>IF(ISBLANK(INDEX('Policy Characteristics'!E:E,MATCH($C1015,'Policy Characteristics'!$C:$C,0))),"",INDEX('Policy Characteristics'!E:E,MATCH($C1015,'Policy Characteristics'!$C:$C,0)))</f>
        <v>cross reduce BAU subsidies</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reduction in BAU subsidies</v>
      </c>
      <c r="P1015" s="340"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5" s="340" t="str">
        <f>IF(ISBLANK(INDEX('Policy Characteristics'!K:K,MATCH($C1015,'Policy Characteristics'!$C:$C,0))),"",INDEX('Policy Characteristics'!K:K,MATCH($C1015,'Policy Characteristics'!$C:$C,0)))</f>
        <v>fuels.html#end-subsidies</v>
      </c>
      <c r="R1015" s="340" t="str">
        <f>IF(ISBLANK(INDEX('Policy Characteristics'!L:L,MATCH($C1015,'Policy Characteristics'!$C:$C,0))),"",INDEX('Policy Characteristics'!L:L,MATCH($C1015,'Policy Characteristics'!$C:$C,0)))</f>
        <v>end-existing-subsidies.html</v>
      </c>
    </row>
    <row r="1016" spans="1:18" s="5"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End Existing Subsidies</v>
      </c>
      <c r="C1016" s="344" t="str">
        <f t="shared" si="47"/>
        <v>Percent Reduction in BAU Subsidies</v>
      </c>
      <c r="D1016" s="9" t="s">
        <v>458</v>
      </c>
      <c r="E1016" s="53"/>
      <c r="F1016" s="9" t="s">
        <v>459</v>
      </c>
      <c r="G1016" s="53"/>
      <c r="H1016" s="54">
        <v>712</v>
      </c>
      <c r="I1016" s="9" t="s">
        <v>46</v>
      </c>
      <c r="J1016" s="342" t="str">
        <f>IF(ISBLANK(INDEX('Policy Characteristics'!D:D,MATCH($C1016,'Policy Characteristics'!$C:$C,0))),"",INDEX('Policy Characteristics'!D:D,MATCH($C1016,'Policy Characteristics'!$C:$C,0)))</f>
        <v>End Existing Subsidies</v>
      </c>
      <c r="K1016" s="340" t="str">
        <f>IF(ISBLANK(INDEX('Policy Characteristics'!E:E,MATCH($C1016,'Policy Characteristics'!$C:$C,0))),"",INDEX('Policy Characteristics'!E:E,MATCH($C1016,'Policy Characteristics'!$C:$C,0)))</f>
        <v>cross reduce BAU subsidies</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reduction in BAU subsidies</v>
      </c>
      <c r="P1016" s="340"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6" s="340" t="str">
        <f>IF(ISBLANK(INDEX('Policy Characteristics'!K:K,MATCH($C1016,'Policy Characteristics'!$C:$C,0))),"",INDEX('Policy Characteristics'!K:K,MATCH($C1016,'Policy Characteristics'!$C:$C,0)))</f>
        <v>fuels.html#end-subsidies</v>
      </c>
      <c r="R1016" s="340" t="str">
        <f>IF(ISBLANK(INDEX('Policy Characteristics'!L:L,MATCH($C1016,'Policy Characteristics'!$C:$C,0))),"",INDEX('Policy Characteristics'!L:L,MATCH($C1016,'Policy Characteristics'!$C:$C,0)))</f>
        <v>end-existing-subsidies.html</v>
      </c>
    </row>
    <row r="1017" spans="1:18" s="5"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End Existing Subsidies</v>
      </c>
      <c r="C1017" s="344" t="str">
        <f t="shared" si="47"/>
        <v>Percent Reduction in BAU Subsidies</v>
      </c>
      <c r="D1017" s="9" t="s">
        <v>465</v>
      </c>
      <c r="E1017" s="53"/>
      <c r="F1017" s="9" t="s">
        <v>466</v>
      </c>
      <c r="G1017" s="53"/>
      <c r="H1017" s="54">
        <v>713</v>
      </c>
      <c r="I1017" s="9" t="s">
        <v>46</v>
      </c>
      <c r="J1017" s="342" t="str">
        <f>IF(ISBLANK(INDEX('Policy Characteristics'!D:D,MATCH($C1017,'Policy Characteristics'!$C:$C,0))),"",INDEX('Policy Characteristics'!D:D,MATCH($C1017,'Policy Characteristics'!$C:$C,0)))</f>
        <v>End Existing Subsidies</v>
      </c>
      <c r="K1017" s="340" t="str">
        <f>IF(ISBLANK(INDEX('Policy Characteristics'!E:E,MATCH($C1017,'Policy Characteristics'!$C:$C,0))),"",INDEX('Policy Characteristics'!E:E,MATCH($C1017,'Policy Characteristics'!$C:$C,0)))</f>
        <v>cross reduce BAU subsidies</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reduction in BAU subsidies</v>
      </c>
      <c r="P1017" s="340"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7" s="340" t="str">
        <f>IF(ISBLANK(INDEX('Policy Characteristics'!K:K,MATCH($C1017,'Policy Characteristics'!$C:$C,0))),"",INDEX('Policy Characteristics'!K:K,MATCH($C1017,'Policy Characteristics'!$C:$C,0)))</f>
        <v>fuels.html#end-subsidies</v>
      </c>
      <c r="R1017" s="340" t="str">
        <f>IF(ISBLANK(INDEX('Policy Characteristics'!L:L,MATCH($C1017,'Policy Characteristics'!$C:$C,0))),"",INDEX('Policy Characteristics'!L:L,MATCH($C1017,'Policy Characteristics'!$C:$C,0)))</f>
        <v>end-existing-subsidies.html</v>
      </c>
    </row>
    <row r="1018" spans="1:18" s="5"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End Existing Subsidies</v>
      </c>
      <c r="C1018" s="344" t="str">
        <f t="shared" si="47"/>
        <v>Percent Reduction in BAU Subsidies</v>
      </c>
      <c r="D1018" s="9" t="s">
        <v>2519</v>
      </c>
      <c r="E1018" s="53"/>
      <c r="F1018" s="9" t="s">
        <v>2523</v>
      </c>
      <c r="G1018" s="53"/>
      <c r="H1018" s="54">
        <v>714</v>
      </c>
      <c r="I1018" s="9" t="s">
        <v>46</v>
      </c>
      <c r="J1018" s="342" t="str">
        <f>IF(ISBLANK(INDEX('Policy Characteristics'!D:D,MATCH($C1018,'Policy Characteristics'!$C:$C,0))),"",INDEX('Policy Characteristics'!D:D,MATCH($C1018,'Policy Characteristics'!$C:$C,0)))</f>
        <v>End Existing Subsidies</v>
      </c>
      <c r="K1018" s="340" t="str">
        <f>IF(ISBLANK(INDEX('Policy Characteristics'!E:E,MATCH($C1018,'Policy Characteristics'!$C:$C,0))),"",INDEX('Policy Characteristics'!E:E,MATCH($C1018,'Policy Characteristics'!$C:$C,0)))</f>
        <v>cross reduce BAU subsidies</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reduction in BAU subsidies</v>
      </c>
      <c r="P1018" s="340"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8" s="340" t="str">
        <f>IF(ISBLANK(INDEX('Policy Characteristics'!K:K,MATCH($C1018,'Policy Characteristics'!$C:$C,0))),"",INDEX('Policy Characteristics'!K:K,MATCH($C1018,'Policy Characteristics'!$C:$C,0)))</f>
        <v>fuels.html#end-subsidies</v>
      </c>
      <c r="R1018" s="340" t="str">
        <f>IF(ISBLANK(INDEX('Policy Characteristics'!L:L,MATCH($C1018,'Policy Characteristics'!$C:$C,0))),"",INDEX('Policy Characteristics'!L:L,MATCH($C1018,'Policy Characteristics'!$C:$C,0)))</f>
        <v>end-existing-subsidies.html</v>
      </c>
    </row>
    <row r="1019" spans="1:18" s="5" customFormat="1" ht="30"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End Existing Subsidies</v>
      </c>
      <c r="C1019" s="344" t="str">
        <f t="shared" ref="C1019" si="48">C$1002</f>
        <v>Percent Reduction in BAU Subsidies</v>
      </c>
      <c r="D1019" s="9" t="s">
        <v>2529</v>
      </c>
      <c r="E1019" s="53"/>
      <c r="F1019" s="9" t="s">
        <v>2530</v>
      </c>
      <c r="G1019" s="53"/>
      <c r="H1019" s="54">
        <v>715</v>
      </c>
      <c r="I1019" s="9" t="s">
        <v>46</v>
      </c>
      <c r="J1019" s="342" t="str">
        <f>IF(ISBLANK(INDEX('Policy Characteristics'!D:D,MATCH($C1019,'Policy Characteristics'!$C:$C,0))),"",INDEX('Policy Characteristics'!D:D,MATCH($C1019,'Policy Characteristics'!$C:$C,0)))</f>
        <v>End Existing Subsidies</v>
      </c>
      <c r="K1019" s="340" t="str">
        <f>IF(ISBLANK(INDEX('Policy Characteristics'!E:E,MATCH($C1019,'Policy Characteristics'!$C:$C,0))),"",INDEX('Policy Characteristics'!E:E,MATCH($C1019,'Policy Characteristics'!$C:$C,0)))</f>
        <v>cross reduce BAU subsidies</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reduction in BAU subsidies</v>
      </c>
      <c r="P1019" s="340"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9" s="340" t="str">
        <f>IF(ISBLANK(INDEX('Policy Characteristics'!K:K,MATCH($C1019,'Policy Characteristics'!$C:$C,0))),"",INDEX('Policy Characteristics'!K:K,MATCH($C1019,'Policy Characteristics'!$C:$C,0)))</f>
        <v>fuels.html#end-subsidies</v>
      </c>
      <c r="R1019" s="340" t="str">
        <f>IF(ISBLANK(INDEX('Policy Characteristics'!L:L,MATCH($C1019,'Policy Characteristics'!$C:$C,0))),"",INDEX('Policy Characteristics'!L:L,MATCH($C1019,'Policy Characteristics'!$C:$C,0)))</f>
        <v>end-existing-subsidies.html</v>
      </c>
    </row>
    <row r="1020" spans="1:18" s="5"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End Existing Subsidies</v>
      </c>
      <c r="C1020" s="344" t="str">
        <f t="shared" ref="C1020:C1022" si="49">C$1002</f>
        <v>Percent Reduction in BAU Subsidies</v>
      </c>
      <c r="D1020" s="9" t="s">
        <v>2520</v>
      </c>
      <c r="E1020" s="53"/>
      <c r="F1020" s="9" t="s">
        <v>2524</v>
      </c>
      <c r="G1020" s="53"/>
      <c r="H1020" s="54">
        <v>716</v>
      </c>
      <c r="I1020" s="9" t="s">
        <v>46</v>
      </c>
      <c r="J1020" s="342" t="str">
        <f>IF(ISBLANK(INDEX('Policy Characteristics'!D:D,MATCH($C1020,'Policy Characteristics'!$C:$C,0))),"",INDEX('Policy Characteristics'!D:D,MATCH($C1020,'Policy Characteristics'!$C:$C,0)))</f>
        <v>End Existing Subsidies</v>
      </c>
      <c r="K1020" s="340" t="str">
        <f>IF(ISBLANK(INDEX('Policy Characteristics'!E:E,MATCH($C1020,'Policy Characteristics'!$C:$C,0))),"",INDEX('Policy Characteristics'!E:E,MATCH($C1020,'Policy Characteristics'!$C:$C,0)))</f>
        <v>cross reduce BAU subsidies</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reduction in BAU subsidies</v>
      </c>
      <c r="P1020" s="340"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20" s="340" t="str">
        <f>IF(ISBLANK(INDEX('Policy Characteristics'!K:K,MATCH($C1020,'Policy Characteristics'!$C:$C,0))),"",INDEX('Policy Characteristics'!K:K,MATCH($C1020,'Policy Characteristics'!$C:$C,0)))</f>
        <v>fuels.html#end-subsidies</v>
      </c>
      <c r="R1020" s="340" t="str">
        <f>IF(ISBLANK(INDEX('Policy Characteristics'!L:L,MATCH($C1020,'Policy Characteristics'!$C:$C,0))),"",INDEX('Policy Characteristics'!L:L,MATCH($C1020,'Policy Characteristics'!$C:$C,0)))</f>
        <v>end-existing-subsidies.html</v>
      </c>
    </row>
    <row r="1021" spans="1:18" s="5"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End Existing Subsidies</v>
      </c>
      <c r="C1021" s="344" t="str">
        <f t="shared" si="49"/>
        <v>Percent Reduction in BAU Subsidies</v>
      </c>
      <c r="D1021" s="9" t="s">
        <v>2521</v>
      </c>
      <c r="E1021" s="53"/>
      <c r="F1021" s="9" t="s">
        <v>2525</v>
      </c>
      <c r="G1021" s="53"/>
      <c r="H1021" s="54">
        <v>717</v>
      </c>
      <c r="I1021" s="9" t="s">
        <v>46</v>
      </c>
      <c r="J1021" s="342" t="str">
        <f>IF(ISBLANK(INDEX('Policy Characteristics'!D:D,MATCH($C1021,'Policy Characteristics'!$C:$C,0))),"",INDEX('Policy Characteristics'!D:D,MATCH($C1021,'Policy Characteristics'!$C:$C,0)))</f>
        <v>End Existing Subsidies</v>
      </c>
      <c r="K1021" s="340" t="str">
        <f>IF(ISBLANK(INDEX('Policy Characteristics'!E:E,MATCH($C1021,'Policy Characteristics'!$C:$C,0))),"",INDEX('Policy Characteristics'!E:E,MATCH($C1021,'Policy Characteristics'!$C:$C,0)))</f>
        <v>cross reduce BAU subsidies</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reduction in BAU subsidies</v>
      </c>
      <c r="P1021" s="340"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21" s="340" t="str">
        <f>IF(ISBLANK(INDEX('Policy Characteristics'!K:K,MATCH($C1021,'Policy Characteristics'!$C:$C,0))),"",INDEX('Policy Characteristics'!K:K,MATCH($C1021,'Policy Characteristics'!$C:$C,0)))</f>
        <v>fuels.html#end-subsidies</v>
      </c>
      <c r="R1021" s="340" t="str">
        <f>IF(ISBLANK(INDEX('Policy Characteristics'!L:L,MATCH($C1021,'Policy Characteristics'!$C:$C,0))),"",INDEX('Policy Characteristics'!L:L,MATCH($C1021,'Policy Characteristics'!$C:$C,0)))</f>
        <v>end-existing-subsidies.html</v>
      </c>
    </row>
    <row r="1022" spans="1:18" s="5" customFormat="1"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End Existing Subsidies</v>
      </c>
      <c r="C1022" s="344" t="str">
        <f t="shared" si="49"/>
        <v>Percent Reduction in BAU Subsidies</v>
      </c>
      <c r="D1022" s="9" t="s">
        <v>2522</v>
      </c>
      <c r="E1022" s="53"/>
      <c r="F1022" s="9" t="s">
        <v>2526</v>
      </c>
      <c r="G1022" s="53"/>
      <c r="H1022" s="54">
        <v>718</v>
      </c>
      <c r="I1022" s="9" t="s">
        <v>46</v>
      </c>
      <c r="J1022" s="342" t="str">
        <f>IF(ISBLANK(INDEX('Policy Characteristics'!D:D,MATCH($C1022,'Policy Characteristics'!$C:$C,0))),"",INDEX('Policy Characteristics'!D:D,MATCH($C1022,'Policy Characteristics'!$C:$C,0)))</f>
        <v>End Existing Subsidies</v>
      </c>
      <c r="K1022" s="340" t="str">
        <f>IF(ISBLANK(INDEX('Policy Characteristics'!E:E,MATCH($C1022,'Policy Characteristics'!$C:$C,0))),"",INDEX('Policy Characteristics'!E:E,MATCH($C1022,'Policy Characteristics'!$C:$C,0)))</f>
        <v>cross reduce BAU subsidies</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reduction in BAU subsidies</v>
      </c>
      <c r="P1022" s="340"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22" s="340" t="str">
        <f>IF(ISBLANK(INDEX('Policy Characteristics'!K:K,MATCH($C1022,'Policy Characteristics'!$C:$C,0))),"",INDEX('Policy Characteristics'!K:K,MATCH($C1022,'Policy Characteristics'!$C:$C,0)))</f>
        <v>fuels.html#end-subsidies</v>
      </c>
      <c r="R1022" s="340" t="str">
        <f>IF(ISBLANK(INDEX('Policy Characteristics'!L:L,MATCH($C1022,'Policy Characteristics'!$C:$C,0))),"",INDEX('Policy Characteristics'!L:L,MATCH($C1022,'Policy Characteristics'!$C:$C,0)))</f>
        <v>end-existing-subsidies.html</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Exempt Non-CO2 Emissions from C Tax</v>
      </c>
      <c r="C1023" s="343" t="s">
        <v>2495</v>
      </c>
      <c r="D1023" s="9"/>
      <c r="E1023" s="9"/>
      <c r="F1023" s="9"/>
      <c r="G1023" s="9"/>
      <c r="H1023" s="54">
        <v>719</v>
      </c>
      <c r="I1023" s="9" t="s">
        <v>46</v>
      </c>
      <c r="J1023" s="342" t="str">
        <f>IF(ISBLANK(INDEX('Policy Characteristics'!D:D,MATCH($C1023,'Policy Characteristics'!$C:$C,0))),"",INDEX('Policy Characteristics'!D:D,MATCH($C1023,'Policy Characteristics'!$C:$C,0)))</f>
        <v>Carbon Tax Exemptions</v>
      </c>
      <c r="K1023" s="340" t="str">
        <f>IF(ISBLANK(INDEX('Policy Characteristics'!E:E,MATCH($C1023,'Policy Characteristics'!$C:$C,0))),"",INDEX('Policy Characteristics'!E:E,MATCH($C1023,'Policy Characteristics'!$C:$C,0)))</f>
        <v>cross toggle whether carbon tax affects non CO2 emissions</v>
      </c>
      <c r="L1023" s="340">
        <f>IF(ISBLANK(INDEX('Policy Characteristics'!F:F,MATCH($C1023,'Policy Characteristics'!$C:$C,0))),"",INDEX('Policy Characteristics'!F:F,MATCH($C1023,'Policy Characteristics'!$C:$C,0)))</f>
        <v>0</v>
      </c>
      <c r="M1023" s="340">
        <f>IF(ISBLANK(INDEX('Policy Characteristics'!G:G,MATCH($C1023,'Policy Characteristics'!$C:$C,0))),"",INDEX('Policy Characteristics'!G:G,MATCH($C1023,'Policy Characteristics'!$C:$C,0)))</f>
        <v>0</v>
      </c>
      <c r="N1023" s="340" t="str">
        <f>IF(ISBLANK(INDEX('Policy Characteristics'!H:H,MATCH($C1023,'Policy Characteristics'!$C:$C,0))),"",INDEX('Policy Characteristics'!H:H,MATCH($C1023,'Policy Characteristics'!$C:$C,0)))</f>
        <v/>
      </c>
      <c r="O1023" s="340" t="str">
        <f>IF(ISBLANK(INDEX('Policy Characteristics'!I:I,MATCH($C1023,'Policy Characteristics'!$C:$C,0))),"",INDEX('Policy Characteristics'!I:I,MATCH($C1023,'Policy Characteristics'!$C:$C,0)))</f>
        <v/>
      </c>
      <c r="P1023" s="340" t="str">
        <f>IF(ISBLANK(INDEX('Policy Characteristics'!J:J,MATCH($C1023,'Policy Characteristics'!$C:$C,0))),"",INDEX('Policy Characteristics'!J:J,MATCH($C1023,'Policy Characteristics'!$C:$C,0)))</f>
        <v>**Description:**0</v>
      </c>
      <c r="Q1023" s="340" t="str">
        <f>IF(ISBLANK(INDEX('Policy Characteristics'!K:K,MATCH($C1023,'Policy Characteristics'!$C:$C,0))),"",INDEX('Policy Characteristics'!K:K,MATCH($C1023,'Policy Characteristics'!$C:$C,0)))</f>
        <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Exempt Process Emissions from C Tax</v>
      </c>
      <c r="C1024" s="343" t="s">
        <v>2494</v>
      </c>
      <c r="D1024" s="9"/>
      <c r="E1024" s="9"/>
      <c r="F1024" s="9"/>
      <c r="G1024" s="9"/>
      <c r="H1024" s="56">
        <v>509</v>
      </c>
      <c r="I1024" s="9" t="s">
        <v>45</v>
      </c>
      <c r="J1024" s="342" t="str">
        <f>IF(ISBLANK(INDEX('Policy Characteristics'!D:D,MATCH($C1024,'Policy Characteristics'!$C:$C,0))),"",INDEX('Policy Characteristics'!D:D,MATCH($C1024,'Policy Characteristics'!$C:$C,0)))</f>
        <v>Carbon Tax on Process Emissions</v>
      </c>
      <c r="K1024" s="340" t="str">
        <f>IF(ISBLANK(INDEX('Policy Characteristics'!E:E,MATCH($C1024,'Policy Characteristics'!$C:$C,0))),"",INDEX('Policy Characteristics'!E:E,MATCH($C1024,'Policy Characteristics'!$C:$C,0)))</f>
        <v>cross toggle whether carbon tax affects process emissions</v>
      </c>
      <c r="L1024" s="340">
        <f>IF(ISBLANK(INDEX('Policy Characteristics'!F:F,MATCH($C1024,'Policy Characteristics'!$C:$C,0))),"",INDEX('Policy Characteristics'!F:F,MATCH($C1024,'Policy Characteristics'!$C:$C,0)))</f>
        <v>0</v>
      </c>
      <c r="M1024" s="340">
        <f>IF(ISBLANK(INDEX('Policy Characteristics'!G:G,MATCH($C1024,'Policy Characteristics'!$C:$C,0))),"",INDEX('Policy Characteristics'!G:G,MATCH($C1024,'Policy Characteristics'!$C:$C,0)))</f>
        <v>1</v>
      </c>
      <c r="N1024" s="340">
        <f>IF(ISBLANK(INDEX('Policy Characteristics'!H:H,MATCH($C1024,'Policy Characteristics'!$C:$C,0))),"",INDEX('Policy Characteristics'!H:H,MATCH($C1024,'Policy Characteristics'!$C:$C,0)))</f>
        <v>1</v>
      </c>
      <c r="O1024" s="340" t="str">
        <f>IF(ISBLANK(INDEX('Policy Characteristics'!I:I,MATCH($C1024,'Policy Characteristics'!$C:$C,0))),"",INDEX('Policy Characteristics'!I:I,MATCH($C1024,'Policy Characteristics'!$C:$C,0)))</f>
        <v>on/off</v>
      </c>
      <c r="P1024" s="340" t="str">
        <f>IF(ISBLANK(INDEX('Policy Characteristics'!J:J,MATCH($C1024,'Policy Characteristics'!$C:$C,0))),"",INDEX('Policy Characteristics'!J:J,MATCH($C1024,'Policy Characteristics'!$C:$C,0)))</f>
        <v>**Description:** This policy prevents the carbon tax from being levied on process emissions (non-energy greenhouse gas emissions from industrial and agricultural operations).</v>
      </c>
      <c r="Q1024" s="340" t="str">
        <f>IF(ISBLANK(INDEX('Policy Characteristics'!K:K,MATCH($C1024,'Policy Characteristics'!$C:$C,0))),"",INDEX('Policy Characteristics'!K:K,MATCH($C1024,'Policy Characteristics'!$C:$C,0)))</f>
        <v>fuels.html#carbon-tax</v>
      </c>
      <c r="R1024" s="340" t="str">
        <f>IF(ISBLANK(INDEX('Policy Characteristics'!L:L,MATCH($C1024,'Policy Characteristics'!$C:$C,0))),"",INDEX('Policy Characteristics'!L:L,MATCH($C1024,'Policy Characteristics'!$C:$C,0)))</f>
        <v>carbon-tax.html</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Fixed Energy Prices</v>
      </c>
      <c r="C1025" s="343" t="s">
        <v>2805</v>
      </c>
      <c r="D1025" s="9" t="s">
        <v>54</v>
      </c>
      <c r="E1025" s="9"/>
      <c r="F1025" s="9" t="s">
        <v>98</v>
      </c>
      <c r="G1025" s="9"/>
      <c r="H1025" s="54">
        <v>720</v>
      </c>
      <c r="I1025" s="9" t="s">
        <v>46</v>
      </c>
      <c r="J1025" s="342" t="str">
        <f>IF(ISBLANK(INDEX('Policy Characteristics'!D:D,MATCH($C1025,'Policy Characteristics'!$C:$C,0))),"",INDEX('Policy Characteristics'!D:D,MATCH($C1025,'Policy Characteristics'!$C:$C,0)))</f>
        <v>Fixed Energy Prices</v>
      </c>
      <c r="K1025" s="340" t="str">
        <f>IF(ISBLANK(INDEX('Policy Characteristics'!E:E,MATCH($C1025,'Policy Characteristics'!$C:$C,0))),"",INDEX('Policy Characteristics'!E:E,MATCH($C1025,'Policy Characteristics'!$C:$C,0)))</f>
        <v>cross toggle whether policies affect energy prices</v>
      </c>
      <c r="L1025" s="340">
        <f>IF(ISBLANK(INDEX('Policy Characteristics'!F:F,MATCH($C1025,'Policy Characteristics'!$C:$C,0))),"",INDEX('Policy Characteristics'!F:F,MATCH($C1025,'Policy Characteristics'!$C:$C,0)))</f>
        <v>0</v>
      </c>
      <c r="M1025" s="340">
        <f>IF(ISBLANK(INDEX('Policy Characteristics'!G:G,MATCH($C1025,'Policy Characteristics'!$C:$C,0))),"",INDEX('Policy Characteristics'!G:G,MATCH($C1025,'Policy Characteristics'!$C:$C,0)))</f>
        <v>0</v>
      </c>
      <c r="N1025" s="340" t="str">
        <f>IF(ISBLANK(INDEX('Policy Characteristics'!H:H,MATCH($C1025,'Policy Characteristics'!$C:$C,0))),"",INDEX('Policy Characteristics'!H:H,MATCH($C1025,'Policy Characteristics'!$C:$C,0)))</f>
        <v/>
      </c>
      <c r="O1025" s="340" t="str">
        <f>IF(ISBLANK(INDEX('Policy Characteristics'!I:I,MATCH($C1025,'Policy Characteristics'!$C:$C,0))),"",INDEX('Policy Characteristics'!I:I,MATCH($C1025,'Policy Characteristics'!$C:$C,0)))</f>
        <v/>
      </c>
      <c r="P1025" s="340" t="str">
        <f>IF(ISBLANK(INDEX('Policy Characteristics'!J:J,MATCH($C1025,'Policy Characteristics'!$C:$C,0))),"",INDEX('Policy Characteristics'!J:J,MATCH($C1025,'Policy Characteristics'!$C:$C,0)))</f>
        <v>**Description:**0</v>
      </c>
      <c r="Q1025" s="340" t="str">
        <f>IF(ISBLANK(INDEX('Policy Characteristics'!K:K,MATCH($C1025,'Policy Characteristics'!$C:$C,0))),"",INDEX('Policy Characteristics'!K:K,MATCH($C1025,'Policy Characteristics'!$C:$C,0)))</f>
        <v/>
      </c>
      <c r="R1025" s="340" t="str">
        <f>IF(ISBLANK(INDEX('Policy Characteristics'!L:L,MATCH($C1025,'Policy Characteristics'!$C:$C,0))),"",INDEX('Policy Characteristics'!L:L,MATCH($C1025,'Policy Characteristics'!$C:$C,0)))</f>
        <v/>
      </c>
    </row>
    <row r="1026" spans="1:18" s="2"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Fixed Energy Prices</v>
      </c>
      <c r="C1026" s="344" t="str">
        <f t="shared" ref="C1026:C1027" si="50">C$1025</f>
        <v>Toggle Whether Policies Affect Energy Prices</v>
      </c>
      <c r="D1026" s="9" t="s">
        <v>77</v>
      </c>
      <c r="E1026" s="9"/>
      <c r="F1026" s="9" t="s">
        <v>104</v>
      </c>
      <c r="G1026" s="9"/>
      <c r="H1026" s="54">
        <v>721</v>
      </c>
      <c r="I1026" s="9" t="s">
        <v>46</v>
      </c>
      <c r="J1026" s="342" t="str">
        <f>IF(ISBLANK(INDEX('Policy Characteristics'!D:D,MATCH($C1026,'Policy Characteristics'!$C:$C,0))),"",INDEX('Policy Characteristics'!D:D,MATCH($C1026,'Policy Characteristics'!$C:$C,0)))</f>
        <v>Fixed Energy Prices</v>
      </c>
      <c r="K1026" s="340" t="str">
        <f>IF(ISBLANK(INDEX('Policy Characteristics'!E:E,MATCH($C1026,'Policy Characteristics'!$C:$C,0))),"",INDEX('Policy Characteristics'!E:E,MATCH($C1026,'Policy Characteristics'!$C:$C,0)))</f>
        <v>cross toggle whether policies affect energy prices</v>
      </c>
      <c r="L1026" s="340">
        <f>IF(ISBLANK(INDEX('Policy Characteristics'!F:F,MATCH($C1026,'Policy Characteristics'!$C:$C,0))),"",INDEX('Policy Characteristics'!F:F,MATCH($C1026,'Policy Characteristics'!$C:$C,0)))</f>
        <v>0</v>
      </c>
      <c r="M1026" s="340">
        <f>IF(ISBLANK(INDEX('Policy Characteristics'!G:G,MATCH($C1026,'Policy Characteristics'!$C:$C,0))),"",INDEX('Policy Characteristics'!G:G,MATCH($C1026,'Policy Characteristics'!$C:$C,0)))</f>
        <v>0</v>
      </c>
      <c r="N1026" s="340" t="str">
        <f>IF(ISBLANK(INDEX('Policy Characteristics'!H:H,MATCH($C1026,'Policy Characteristics'!$C:$C,0))),"",INDEX('Policy Characteristics'!H:H,MATCH($C1026,'Policy Characteristics'!$C:$C,0)))</f>
        <v/>
      </c>
      <c r="O1026" s="340" t="str">
        <f>IF(ISBLANK(INDEX('Policy Characteristics'!I:I,MATCH($C1026,'Policy Characteristics'!$C:$C,0))),"",INDEX('Policy Characteristics'!I:I,MATCH($C1026,'Policy Characteristics'!$C:$C,0)))</f>
        <v/>
      </c>
      <c r="P1026" s="340" t="str">
        <f>IF(ISBLANK(INDEX('Policy Characteristics'!J:J,MATCH($C1026,'Policy Characteristics'!$C:$C,0))),"",INDEX('Policy Characteristics'!J:J,MATCH($C1026,'Policy Characteristics'!$C:$C,0)))</f>
        <v>**Description:**0</v>
      </c>
      <c r="Q1026" s="340" t="str">
        <f>IF(ISBLANK(INDEX('Policy Characteristics'!K:K,MATCH($C1026,'Policy Characteristics'!$C:$C,0))),"",INDEX('Policy Characteristics'!K:K,MATCH($C1026,'Policy Characteristics'!$C:$C,0)))</f>
        <v/>
      </c>
      <c r="R1026" s="340" t="str">
        <f>IF(ISBLANK(INDEX('Policy Characteristics'!L:L,MATCH($C1026,'Policy Characteristics'!$C:$C,0))),"",INDEX('Policy Characteristics'!L:L,MATCH($C1026,'Policy Characteristics'!$C:$C,0)))</f>
        <v/>
      </c>
    </row>
    <row r="1027" spans="1:18" s="2"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Fixed Energy Prices</v>
      </c>
      <c r="C1027" s="344" t="str">
        <f t="shared" si="50"/>
        <v>Toggle Whether Policies Affect Energy Prices</v>
      </c>
      <c r="D1027" s="9" t="s">
        <v>2522</v>
      </c>
      <c r="E1027" s="9"/>
      <c r="F1027" s="9" t="s">
        <v>2526</v>
      </c>
      <c r="G1027" s="9"/>
      <c r="H1027" s="54">
        <v>722</v>
      </c>
      <c r="I1027" s="9" t="s">
        <v>46</v>
      </c>
      <c r="J1027" s="342" t="str">
        <f>IF(ISBLANK(INDEX('Policy Characteristics'!D:D,MATCH($C1027,'Policy Characteristics'!$C:$C,0))),"",INDEX('Policy Characteristics'!D:D,MATCH($C1027,'Policy Characteristics'!$C:$C,0)))</f>
        <v>Fixed Energy Prices</v>
      </c>
      <c r="K1027" s="340" t="str">
        <f>IF(ISBLANK(INDEX('Policy Characteristics'!E:E,MATCH($C1027,'Policy Characteristics'!$C:$C,0))),"",INDEX('Policy Characteristics'!E:E,MATCH($C1027,'Policy Characteristics'!$C:$C,0)))</f>
        <v>cross toggle whether policies affect energy prices</v>
      </c>
      <c r="L1027" s="340">
        <f>IF(ISBLANK(INDEX('Policy Characteristics'!F:F,MATCH($C1027,'Policy Characteristics'!$C:$C,0))),"",INDEX('Policy Characteristics'!F:F,MATCH($C1027,'Policy Characteristics'!$C:$C,0)))</f>
        <v>0</v>
      </c>
      <c r="M1027" s="340">
        <f>IF(ISBLANK(INDEX('Policy Characteristics'!G:G,MATCH($C1027,'Policy Characteristics'!$C:$C,0))),"",INDEX('Policy Characteristics'!G:G,MATCH($C1027,'Policy Characteristics'!$C:$C,0)))</f>
        <v>0</v>
      </c>
      <c r="N1027" s="340" t="str">
        <f>IF(ISBLANK(INDEX('Policy Characteristics'!H:H,MATCH($C1027,'Policy Characteristics'!$C:$C,0))),"",INDEX('Policy Characteristics'!H:H,MATCH($C1027,'Policy Characteristics'!$C:$C,0)))</f>
        <v/>
      </c>
      <c r="O1027" s="340" t="str">
        <f>IF(ISBLANK(INDEX('Policy Characteristics'!I:I,MATCH($C1027,'Policy Characteristics'!$C:$C,0))),"",INDEX('Policy Characteristics'!I:I,MATCH($C1027,'Policy Characteristics'!$C:$C,0)))</f>
        <v/>
      </c>
      <c r="P1027" s="340" t="str">
        <f>IF(ISBLANK(INDEX('Policy Characteristics'!J:J,MATCH($C1027,'Policy Characteristics'!$C:$C,0))),"",INDEX('Policy Characteristics'!J:J,MATCH($C1027,'Policy Characteristics'!$C:$C,0)))</f>
        <v>**Description:**0</v>
      </c>
      <c r="Q1027" s="340" t="str">
        <f>IF(ISBLANK(INDEX('Policy Characteristics'!K:K,MATCH($C1027,'Policy Characteristics'!$C:$C,0))),"",INDEX('Policy Characteristics'!K:K,MATCH($C1027,'Policy Characteristics'!$C:$C,0)))</f>
        <v/>
      </c>
      <c r="R1027" s="340" t="str">
        <f>IF(ISBLANK(INDEX('Policy Characteristics'!L:L,MATCH($C1027,'Policy Characteristics'!$C:$C,0))),"",INDEX('Policy Characteristics'!L:L,MATCH($C1027,'Policy Characteristics'!$C:$C,0)))</f>
        <v/>
      </c>
    </row>
    <row r="1028" spans="1:18" s="2"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Fixed Energy Prices</v>
      </c>
      <c r="C1028" s="343" t="s">
        <v>2805</v>
      </c>
      <c r="D1028" s="9" t="s">
        <v>472</v>
      </c>
      <c r="E1028" s="53"/>
      <c r="F1028" s="9" t="s">
        <v>469</v>
      </c>
      <c r="G1028" s="9"/>
      <c r="H1028" s="56">
        <v>836</v>
      </c>
      <c r="I1028" s="9" t="s">
        <v>46</v>
      </c>
      <c r="J1028" s="342" t="str">
        <f>IF(ISBLANK(INDEX('Policy Characteristics'!D:D,MATCH($C1028,'Policy Characteristics'!$C:$C,0))),"",INDEX('Policy Characteristics'!D:D,MATCH($C1028,'Policy Characteristics'!$C:$C,0)))</f>
        <v>Fixed Energy Prices</v>
      </c>
      <c r="K1028" s="340" t="str">
        <f>IF(ISBLANK(INDEX('Policy Characteristics'!E:E,MATCH($C1028,'Policy Characteristics'!$C:$C,0))),"",INDEX('Policy Characteristics'!E:E,MATCH($C1028,'Policy Characteristics'!$C:$C,0)))</f>
        <v>cross toggle whether policies affect energy prices</v>
      </c>
      <c r="L1028" s="340">
        <f>IF(ISBLANK(INDEX('Policy Characteristics'!F:F,MATCH($C1028,'Policy Characteristics'!$C:$C,0))),"",INDEX('Policy Characteristics'!F:F,MATCH($C1028,'Policy Characteristics'!$C:$C,0)))</f>
        <v>0</v>
      </c>
      <c r="M1028" s="340">
        <f>IF(ISBLANK(INDEX('Policy Characteristics'!G:G,MATCH($C1028,'Policy Characteristics'!$C:$C,0))),"",INDEX('Policy Characteristics'!G:G,MATCH($C1028,'Policy Characteristics'!$C:$C,0)))</f>
        <v>0</v>
      </c>
      <c r="N1028" s="340" t="str">
        <f>IF(ISBLANK(INDEX('Policy Characteristics'!H:H,MATCH($C1028,'Policy Characteristics'!$C:$C,0))),"",INDEX('Policy Characteristics'!H:H,MATCH($C1028,'Policy Characteristics'!$C:$C,0)))</f>
        <v/>
      </c>
      <c r="O1028" s="340" t="str">
        <f>IF(ISBLANK(INDEX('Policy Characteristics'!I:I,MATCH($C1028,'Policy Characteristics'!$C:$C,0))),"",INDEX('Policy Characteristics'!I:I,MATCH($C1028,'Policy Characteristics'!$C:$C,0)))</f>
        <v/>
      </c>
      <c r="P1028" s="340" t="str">
        <f>IF(ISBLANK(INDEX('Policy Characteristics'!J:J,MATCH($C1028,'Policy Characteristics'!$C:$C,0))),"",INDEX('Policy Characteristics'!J:J,MATCH($C1028,'Policy Characteristics'!$C:$C,0)))</f>
        <v>**Description:**0</v>
      </c>
      <c r="Q1028" s="340" t="str">
        <f>IF(ISBLANK(INDEX('Policy Characteristics'!K:K,MATCH($C1028,'Policy Characteristics'!$C:$C,0))),"",INDEX('Policy Characteristics'!K:K,MATCH($C1028,'Policy Characteristics'!$C:$C,0)))</f>
        <v/>
      </c>
      <c r="R1028" s="340" t="str">
        <f>IF(ISBLANK(INDEX('Policy Characteristics'!L:L,MATCH($C1028,'Policy Characteristics'!$C:$C,0))),"",INDEX('Policy Characteristics'!L:L,MATCH($C1028,'Policy Characteristics'!$C:$C,0)))</f>
        <v/>
      </c>
    </row>
    <row r="1029" spans="1:18" s="2"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Fixed Energy Prices</v>
      </c>
      <c r="C1029" s="344" t="str">
        <f t="shared" ref="C1029:C1039" si="51">C$1028</f>
        <v>Toggle Whether Policies Affect Energy Prices</v>
      </c>
      <c r="D1029" s="9" t="s">
        <v>48</v>
      </c>
      <c r="E1029" s="53"/>
      <c r="F1029" s="9" t="s">
        <v>92</v>
      </c>
      <c r="G1029" s="9"/>
      <c r="H1029" s="54">
        <v>837</v>
      </c>
      <c r="I1029" s="9" t="s">
        <v>46</v>
      </c>
      <c r="J1029" s="342" t="str">
        <f>IF(ISBLANK(INDEX('Policy Characteristics'!D:D,MATCH($C1029,'Policy Characteristics'!$C:$C,0))),"",INDEX('Policy Characteristics'!D:D,MATCH($C1029,'Policy Characteristics'!$C:$C,0)))</f>
        <v>Fixed Energy Prices</v>
      </c>
      <c r="K1029" s="340" t="str">
        <f>IF(ISBLANK(INDEX('Policy Characteristics'!E:E,MATCH($C1029,'Policy Characteristics'!$C:$C,0))),"",INDEX('Policy Characteristics'!E:E,MATCH($C1029,'Policy Characteristics'!$C:$C,0)))</f>
        <v>cross toggle whether policies affect energy prices</v>
      </c>
      <c r="L1029" s="340">
        <f>IF(ISBLANK(INDEX('Policy Characteristics'!F:F,MATCH($C1029,'Policy Characteristics'!$C:$C,0))),"",INDEX('Policy Characteristics'!F:F,MATCH($C1029,'Policy Characteristics'!$C:$C,0)))</f>
        <v>0</v>
      </c>
      <c r="M1029" s="340">
        <f>IF(ISBLANK(INDEX('Policy Characteristics'!G:G,MATCH($C1029,'Policy Characteristics'!$C:$C,0))),"",INDEX('Policy Characteristics'!G:G,MATCH($C1029,'Policy Characteristics'!$C:$C,0)))</f>
        <v>0</v>
      </c>
      <c r="N1029" s="340" t="str">
        <f>IF(ISBLANK(INDEX('Policy Characteristics'!H:H,MATCH($C1029,'Policy Characteristics'!$C:$C,0))),"",INDEX('Policy Characteristics'!H:H,MATCH($C1029,'Policy Characteristics'!$C:$C,0)))</f>
        <v/>
      </c>
      <c r="O1029" s="340" t="str">
        <f>IF(ISBLANK(INDEX('Policy Characteristics'!I:I,MATCH($C1029,'Policy Characteristics'!$C:$C,0))),"",INDEX('Policy Characteristics'!I:I,MATCH($C1029,'Policy Characteristics'!$C:$C,0)))</f>
        <v/>
      </c>
      <c r="P1029" s="340" t="str">
        <f>IF(ISBLANK(INDEX('Policy Characteristics'!J:J,MATCH($C1029,'Policy Characteristics'!$C:$C,0))),"",INDEX('Policy Characteristics'!J:J,MATCH($C1029,'Policy Characteristics'!$C:$C,0)))</f>
        <v>**Description:**0</v>
      </c>
      <c r="Q1029" s="340" t="str">
        <f>IF(ISBLANK(INDEX('Policy Characteristics'!K:K,MATCH($C1029,'Policy Characteristics'!$C:$C,0))),"",INDEX('Policy Characteristics'!K:K,MATCH($C1029,'Policy Characteristics'!$C:$C,0)))</f>
        <v/>
      </c>
      <c r="R1029" s="340" t="str">
        <f>IF(ISBLANK(INDEX('Policy Characteristics'!L:L,MATCH($C1029,'Policy Characteristics'!$C:$C,0))),"",INDEX('Policy Characteristics'!L:L,MATCH($C1029,'Policy Characteristics'!$C:$C,0)))</f>
        <v/>
      </c>
    </row>
    <row r="1030" spans="1:18" s="2"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Fixed Energy Prices</v>
      </c>
      <c r="C1030" s="344" t="str">
        <f t="shared" si="51"/>
        <v>Toggle Whether Policies Affect Energy Prices</v>
      </c>
      <c r="D1030" s="9" t="s">
        <v>53</v>
      </c>
      <c r="E1030" s="53"/>
      <c r="F1030" s="9" t="s">
        <v>97</v>
      </c>
      <c r="G1030" s="9"/>
      <c r="H1030" s="56">
        <v>838</v>
      </c>
      <c r="I1030" s="9" t="s">
        <v>46</v>
      </c>
      <c r="J1030" s="342" t="str">
        <f>IF(ISBLANK(INDEX('Policy Characteristics'!D:D,MATCH($C1030,'Policy Characteristics'!$C:$C,0))),"",INDEX('Policy Characteristics'!D:D,MATCH($C1030,'Policy Characteristics'!$C:$C,0)))</f>
        <v>Fixed Energy Prices</v>
      </c>
      <c r="K1030" s="340" t="str">
        <f>IF(ISBLANK(INDEX('Policy Characteristics'!E:E,MATCH($C1030,'Policy Characteristics'!$C:$C,0))),"",INDEX('Policy Characteristics'!E:E,MATCH($C1030,'Policy Characteristics'!$C:$C,0)))</f>
        <v>cross toggle whether policies affect energy prices</v>
      </c>
      <c r="L1030" s="340">
        <f>IF(ISBLANK(INDEX('Policy Characteristics'!F:F,MATCH($C1030,'Policy Characteristics'!$C:$C,0))),"",INDEX('Policy Characteristics'!F:F,MATCH($C1030,'Policy Characteristics'!$C:$C,0)))</f>
        <v>0</v>
      </c>
      <c r="M1030" s="340">
        <f>IF(ISBLANK(INDEX('Policy Characteristics'!G:G,MATCH($C1030,'Policy Characteristics'!$C:$C,0))),"",INDEX('Policy Characteristics'!G:G,MATCH($C1030,'Policy Characteristics'!$C:$C,0)))</f>
        <v>0</v>
      </c>
      <c r="N1030" s="340" t="str">
        <f>IF(ISBLANK(INDEX('Policy Characteristics'!H:H,MATCH($C1030,'Policy Characteristics'!$C:$C,0))),"",INDEX('Policy Characteristics'!H:H,MATCH($C1030,'Policy Characteristics'!$C:$C,0)))</f>
        <v/>
      </c>
      <c r="O1030" s="340" t="str">
        <f>IF(ISBLANK(INDEX('Policy Characteristics'!I:I,MATCH($C1030,'Policy Characteristics'!$C:$C,0))),"",INDEX('Policy Characteristics'!I:I,MATCH($C1030,'Policy Characteristics'!$C:$C,0)))</f>
        <v/>
      </c>
      <c r="P1030" s="340" t="str">
        <f>IF(ISBLANK(INDEX('Policy Characteristics'!J:J,MATCH($C1030,'Policy Characteristics'!$C:$C,0))),"",INDEX('Policy Characteristics'!J:J,MATCH($C1030,'Policy Characteristics'!$C:$C,0)))</f>
        <v>**Description:**0</v>
      </c>
      <c r="Q1030" s="340" t="str">
        <f>IF(ISBLANK(INDEX('Policy Characteristics'!K:K,MATCH($C1030,'Policy Characteristics'!$C:$C,0))),"",INDEX('Policy Characteristics'!K:K,MATCH($C1030,'Policy Characteristics'!$C:$C,0)))</f>
        <v/>
      </c>
      <c r="R1030" s="340" t="str">
        <f>IF(ISBLANK(INDEX('Policy Characteristics'!L:L,MATCH($C1030,'Policy Characteristics'!$C:$C,0))),"",INDEX('Policy Characteristics'!L:L,MATCH($C1030,'Policy Characteristics'!$C:$C,0)))</f>
        <v/>
      </c>
    </row>
    <row r="1031" spans="1:18" s="2"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Fixed Energy Prices</v>
      </c>
      <c r="C1031" s="344" t="str">
        <f t="shared" si="51"/>
        <v>Toggle Whether Policies Affect Energy Prices</v>
      </c>
      <c r="D1031" s="9" t="s">
        <v>55</v>
      </c>
      <c r="E1031" s="53"/>
      <c r="F1031" s="9" t="s">
        <v>100</v>
      </c>
      <c r="G1031" s="9"/>
      <c r="H1031" s="54">
        <v>839</v>
      </c>
      <c r="I1031" s="9" t="s">
        <v>46</v>
      </c>
      <c r="J1031" s="342" t="str">
        <f>IF(ISBLANK(INDEX('Policy Characteristics'!D:D,MATCH($C1031,'Policy Characteristics'!$C:$C,0))),"",INDEX('Policy Characteristics'!D:D,MATCH($C1031,'Policy Characteristics'!$C:$C,0)))</f>
        <v>Fixed Energy Prices</v>
      </c>
      <c r="K1031" s="340" t="str">
        <f>IF(ISBLANK(INDEX('Policy Characteristics'!E:E,MATCH($C1031,'Policy Characteristics'!$C:$C,0))),"",INDEX('Policy Characteristics'!E:E,MATCH($C1031,'Policy Characteristics'!$C:$C,0)))</f>
        <v>cross toggle whether policies affect energy prices</v>
      </c>
      <c r="L1031" s="340">
        <f>IF(ISBLANK(INDEX('Policy Characteristics'!F:F,MATCH($C1031,'Policy Characteristics'!$C:$C,0))),"",INDEX('Policy Characteristics'!F:F,MATCH($C1031,'Policy Characteristics'!$C:$C,0)))</f>
        <v>0</v>
      </c>
      <c r="M1031" s="340">
        <f>IF(ISBLANK(INDEX('Policy Characteristics'!G:G,MATCH($C1031,'Policy Characteristics'!$C:$C,0))),"",INDEX('Policy Characteristics'!G:G,MATCH($C1031,'Policy Characteristics'!$C:$C,0)))</f>
        <v>0</v>
      </c>
      <c r="N1031" s="340" t="str">
        <f>IF(ISBLANK(INDEX('Policy Characteristics'!H:H,MATCH($C1031,'Policy Characteristics'!$C:$C,0))),"",INDEX('Policy Characteristics'!H:H,MATCH($C1031,'Policy Characteristics'!$C:$C,0)))</f>
        <v/>
      </c>
      <c r="O1031" s="340" t="str">
        <f>IF(ISBLANK(INDEX('Policy Characteristics'!I:I,MATCH($C1031,'Policy Characteristics'!$C:$C,0))),"",INDEX('Policy Characteristics'!I:I,MATCH($C1031,'Policy Characteristics'!$C:$C,0)))</f>
        <v/>
      </c>
      <c r="P1031" s="340" t="str">
        <f>IF(ISBLANK(INDEX('Policy Characteristics'!J:J,MATCH($C1031,'Policy Characteristics'!$C:$C,0))),"",INDEX('Policy Characteristics'!J:J,MATCH($C1031,'Policy Characteristics'!$C:$C,0)))</f>
        <v>**Description:**0</v>
      </c>
      <c r="Q1031" s="340" t="str">
        <f>IF(ISBLANK(INDEX('Policy Characteristics'!K:K,MATCH($C1031,'Policy Characteristics'!$C:$C,0))),"",INDEX('Policy Characteristics'!K:K,MATCH($C1031,'Policy Characteristics'!$C:$C,0)))</f>
        <v/>
      </c>
      <c r="R1031" s="340" t="str">
        <f>IF(ISBLANK(INDEX('Policy Characteristics'!L:L,MATCH($C1031,'Policy Characteristics'!$C:$C,0))),"",INDEX('Policy Characteristics'!L:L,MATCH($C1031,'Policy Characteristics'!$C:$C,0)))</f>
        <v/>
      </c>
    </row>
    <row r="1032" spans="1:18" s="2"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Fixed Energy Prices</v>
      </c>
      <c r="C1032" s="344" t="str">
        <f t="shared" si="51"/>
        <v>Toggle Whether Policies Affect Energy Prices</v>
      </c>
      <c r="D1032" s="9" t="s">
        <v>56</v>
      </c>
      <c r="E1032" s="53"/>
      <c r="F1032" s="9" t="s">
        <v>101</v>
      </c>
      <c r="G1032" s="9"/>
      <c r="H1032" s="56">
        <v>840</v>
      </c>
      <c r="I1032" s="9" t="s">
        <v>46</v>
      </c>
      <c r="J1032" s="342" t="str">
        <f>IF(ISBLANK(INDEX('Policy Characteristics'!D:D,MATCH($C1032,'Policy Characteristics'!$C:$C,0))),"",INDEX('Policy Characteristics'!D:D,MATCH($C1032,'Policy Characteristics'!$C:$C,0)))</f>
        <v>Fixed Energy Prices</v>
      </c>
      <c r="K1032" s="340" t="str">
        <f>IF(ISBLANK(INDEX('Policy Characteristics'!E:E,MATCH($C1032,'Policy Characteristics'!$C:$C,0))),"",INDEX('Policy Characteristics'!E:E,MATCH($C1032,'Policy Characteristics'!$C:$C,0)))</f>
        <v>cross toggle whether policies affect energy prices</v>
      </c>
      <c r="L1032" s="340">
        <f>IF(ISBLANK(INDEX('Policy Characteristics'!F:F,MATCH($C1032,'Policy Characteristics'!$C:$C,0))),"",INDEX('Policy Characteristics'!F:F,MATCH($C1032,'Policy Characteristics'!$C:$C,0)))</f>
        <v>0</v>
      </c>
      <c r="M1032" s="340">
        <f>IF(ISBLANK(INDEX('Policy Characteristics'!G:G,MATCH($C1032,'Policy Characteristics'!$C:$C,0))),"",INDEX('Policy Characteristics'!G:G,MATCH($C1032,'Policy Characteristics'!$C:$C,0)))</f>
        <v>0</v>
      </c>
      <c r="N1032" s="340" t="str">
        <f>IF(ISBLANK(INDEX('Policy Characteristics'!H:H,MATCH($C1032,'Policy Characteristics'!$C:$C,0))),"",INDEX('Policy Characteristics'!H:H,MATCH($C1032,'Policy Characteristics'!$C:$C,0)))</f>
        <v/>
      </c>
      <c r="O1032" s="340" t="str">
        <f>IF(ISBLANK(INDEX('Policy Characteristics'!I:I,MATCH($C1032,'Policy Characteristics'!$C:$C,0))),"",INDEX('Policy Characteristics'!I:I,MATCH($C1032,'Policy Characteristics'!$C:$C,0)))</f>
        <v/>
      </c>
      <c r="P1032" s="340" t="str">
        <f>IF(ISBLANK(INDEX('Policy Characteristics'!J:J,MATCH($C1032,'Policy Characteristics'!$C:$C,0))),"",INDEX('Policy Characteristics'!J:J,MATCH($C1032,'Policy Characteristics'!$C:$C,0)))</f>
        <v>**Description:**0</v>
      </c>
      <c r="Q1032" s="340" t="str">
        <f>IF(ISBLANK(INDEX('Policy Characteristics'!K:K,MATCH($C1032,'Policy Characteristics'!$C:$C,0))),"",INDEX('Policy Characteristics'!K:K,MATCH($C1032,'Policy Characteristics'!$C:$C,0)))</f>
        <v/>
      </c>
      <c r="R1032" s="340" t="str">
        <f>IF(ISBLANK(INDEX('Policy Characteristics'!L:L,MATCH($C1032,'Policy Characteristics'!$C:$C,0))),"",INDEX('Policy Characteristics'!L:L,MATCH($C1032,'Policy Characteristics'!$C:$C,0)))</f>
        <v/>
      </c>
    </row>
    <row r="1033" spans="1:18" s="2"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Fixed Energy Prices</v>
      </c>
      <c r="C1033" s="344" t="str">
        <f t="shared" si="51"/>
        <v>Toggle Whether Policies Affect Energy Prices</v>
      </c>
      <c r="D1033" s="9" t="s">
        <v>57</v>
      </c>
      <c r="E1033" s="53"/>
      <c r="F1033" s="9" t="s">
        <v>102</v>
      </c>
      <c r="G1033" s="9"/>
      <c r="H1033" s="54">
        <v>841</v>
      </c>
      <c r="I1033" s="9" t="s">
        <v>46</v>
      </c>
      <c r="J1033" s="342" t="str">
        <f>IF(ISBLANK(INDEX('Policy Characteristics'!D:D,MATCH($C1033,'Policy Characteristics'!$C:$C,0))),"",INDEX('Policy Characteristics'!D:D,MATCH($C1033,'Policy Characteristics'!$C:$C,0)))</f>
        <v>Fixed Energy Prices</v>
      </c>
      <c r="K1033" s="340" t="str">
        <f>IF(ISBLANK(INDEX('Policy Characteristics'!E:E,MATCH($C1033,'Policy Characteristics'!$C:$C,0))),"",INDEX('Policy Characteristics'!E:E,MATCH($C1033,'Policy Characteristics'!$C:$C,0)))</f>
        <v>cross toggle whether policies affect energy prices</v>
      </c>
      <c r="L1033" s="340">
        <f>IF(ISBLANK(INDEX('Policy Characteristics'!F:F,MATCH($C1033,'Policy Characteristics'!$C:$C,0))),"",INDEX('Policy Characteristics'!F:F,MATCH($C1033,'Policy Characteristics'!$C:$C,0)))</f>
        <v>0</v>
      </c>
      <c r="M1033" s="340">
        <f>IF(ISBLANK(INDEX('Policy Characteristics'!G:G,MATCH($C1033,'Policy Characteristics'!$C:$C,0))),"",INDEX('Policy Characteristics'!G:G,MATCH($C1033,'Policy Characteristics'!$C:$C,0)))</f>
        <v>0</v>
      </c>
      <c r="N1033" s="340" t="str">
        <f>IF(ISBLANK(INDEX('Policy Characteristics'!H:H,MATCH($C1033,'Policy Characteristics'!$C:$C,0))),"",INDEX('Policy Characteristics'!H:H,MATCH($C1033,'Policy Characteristics'!$C:$C,0)))</f>
        <v/>
      </c>
      <c r="O1033" s="340" t="str">
        <f>IF(ISBLANK(INDEX('Policy Characteristics'!I:I,MATCH($C1033,'Policy Characteristics'!$C:$C,0))),"",INDEX('Policy Characteristics'!I:I,MATCH($C1033,'Policy Characteristics'!$C:$C,0)))</f>
        <v/>
      </c>
      <c r="P1033" s="340" t="str">
        <f>IF(ISBLANK(INDEX('Policy Characteristics'!J:J,MATCH($C1033,'Policy Characteristics'!$C:$C,0))),"",INDEX('Policy Characteristics'!J:J,MATCH($C1033,'Policy Characteristics'!$C:$C,0)))</f>
        <v>**Description:**0</v>
      </c>
      <c r="Q1033" s="340" t="str">
        <f>IF(ISBLANK(INDEX('Policy Characteristics'!K:K,MATCH($C1033,'Policy Characteristics'!$C:$C,0))),"",INDEX('Policy Characteristics'!K:K,MATCH($C1033,'Policy Characteristics'!$C:$C,0)))</f>
        <v/>
      </c>
      <c r="R1033" s="340" t="str">
        <f>IF(ISBLANK(INDEX('Policy Characteristics'!L:L,MATCH($C1033,'Policy Characteristics'!$C:$C,0))),"",INDEX('Policy Characteristics'!L:L,MATCH($C1033,'Policy Characteristics'!$C:$C,0)))</f>
        <v/>
      </c>
    </row>
    <row r="1034" spans="1:18" s="2"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Fixed Energy Prices</v>
      </c>
      <c r="C1034" s="344" t="str">
        <f t="shared" si="51"/>
        <v>Toggle Whether Policies Affect Energy Prices</v>
      </c>
      <c r="D1034" s="9" t="s">
        <v>58</v>
      </c>
      <c r="E1034" s="53"/>
      <c r="F1034" s="9" t="s">
        <v>103</v>
      </c>
      <c r="G1034" s="9"/>
      <c r="H1034" s="56">
        <v>842</v>
      </c>
      <c r="I1034" s="9" t="s">
        <v>46</v>
      </c>
      <c r="J1034" s="342" t="str">
        <f>IF(ISBLANK(INDEX('Policy Characteristics'!D:D,MATCH($C1034,'Policy Characteristics'!$C:$C,0))),"",INDEX('Policy Characteristics'!D:D,MATCH($C1034,'Policy Characteristics'!$C:$C,0)))</f>
        <v>Fixed Energy Prices</v>
      </c>
      <c r="K1034" s="340" t="str">
        <f>IF(ISBLANK(INDEX('Policy Characteristics'!E:E,MATCH($C1034,'Policy Characteristics'!$C:$C,0))),"",INDEX('Policy Characteristics'!E:E,MATCH($C1034,'Policy Characteristics'!$C:$C,0)))</f>
        <v>cross toggle whether policies affect energy prices</v>
      </c>
      <c r="L1034" s="340">
        <f>IF(ISBLANK(INDEX('Policy Characteristics'!F:F,MATCH($C1034,'Policy Characteristics'!$C:$C,0))),"",INDEX('Policy Characteristics'!F:F,MATCH($C1034,'Policy Characteristics'!$C:$C,0)))</f>
        <v>0</v>
      </c>
      <c r="M1034" s="340">
        <f>IF(ISBLANK(INDEX('Policy Characteristics'!G:G,MATCH($C1034,'Policy Characteristics'!$C:$C,0))),"",INDEX('Policy Characteristics'!G:G,MATCH($C1034,'Policy Characteristics'!$C:$C,0)))</f>
        <v>0</v>
      </c>
      <c r="N1034" s="340" t="str">
        <f>IF(ISBLANK(INDEX('Policy Characteristics'!H:H,MATCH($C1034,'Policy Characteristics'!$C:$C,0))),"",INDEX('Policy Characteristics'!H:H,MATCH($C1034,'Policy Characteristics'!$C:$C,0)))</f>
        <v/>
      </c>
      <c r="O1034" s="340" t="str">
        <f>IF(ISBLANK(INDEX('Policy Characteristics'!I:I,MATCH($C1034,'Policy Characteristics'!$C:$C,0))),"",INDEX('Policy Characteristics'!I:I,MATCH($C1034,'Policy Characteristics'!$C:$C,0)))</f>
        <v/>
      </c>
      <c r="P1034" s="340" t="str">
        <f>IF(ISBLANK(INDEX('Policy Characteristics'!J:J,MATCH($C1034,'Policy Characteristics'!$C:$C,0))),"",INDEX('Policy Characteristics'!J:J,MATCH($C1034,'Policy Characteristics'!$C:$C,0)))</f>
        <v>**Description:**0</v>
      </c>
      <c r="Q1034" s="340" t="str">
        <f>IF(ISBLANK(INDEX('Policy Characteristics'!K:K,MATCH($C1034,'Policy Characteristics'!$C:$C,0))),"",INDEX('Policy Characteristics'!K:K,MATCH($C1034,'Policy Characteristics'!$C:$C,0)))</f>
        <v/>
      </c>
      <c r="R1034" s="340" t="str">
        <f>IF(ISBLANK(INDEX('Policy Characteristics'!L:L,MATCH($C1034,'Policy Characteristics'!$C:$C,0))),"",INDEX('Policy Characteristics'!L:L,MATCH($C1034,'Policy Characteristics'!$C:$C,0)))</f>
        <v/>
      </c>
    </row>
    <row r="1035" spans="1:18" s="2" customFormat="1"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Fixed Energy Prices</v>
      </c>
      <c r="C1035" s="344" t="str">
        <f t="shared" si="51"/>
        <v>Toggle Whether Policies Affect Energy Prices</v>
      </c>
      <c r="D1035" s="9" t="s">
        <v>2527</v>
      </c>
      <c r="E1035" s="53"/>
      <c r="F1035" s="9" t="s">
        <v>2528</v>
      </c>
      <c r="G1035" s="9"/>
      <c r="H1035" s="54">
        <v>843</v>
      </c>
      <c r="I1035" s="9" t="s">
        <v>46</v>
      </c>
      <c r="J1035" s="342" t="str">
        <f>IF(ISBLANK(INDEX('Policy Characteristics'!D:D,MATCH($C1035,'Policy Characteristics'!$C:$C,0))),"",INDEX('Policy Characteristics'!D:D,MATCH($C1035,'Policy Characteristics'!$C:$C,0)))</f>
        <v>Fixed Energy Prices</v>
      </c>
      <c r="K1035" s="340" t="str">
        <f>IF(ISBLANK(INDEX('Policy Characteristics'!E:E,MATCH($C1035,'Policy Characteristics'!$C:$C,0))),"",INDEX('Policy Characteristics'!E:E,MATCH($C1035,'Policy Characteristics'!$C:$C,0)))</f>
        <v>cross toggle whether policies affect energy prices</v>
      </c>
      <c r="L1035" s="340">
        <f>IF(ISBLANK(INDEX('Policy Characteristics'!F:F,MATCH($C1035,'Policy Characteristics'!$C:$C,0))),"",INDEX('Policy Characteristics'!F:F,MATCH($C1035,'Policy Characteristics'!$C:$C,0)))</f>
        <v>0</v>
      </c>
      <c r="M1035" s="340">
        <f>IF(ISBLANK(INDEX('Policy Characteristics'!G:G,MATCH($C1035,'Policy Characteristics'!$C:$C,0))),"",INDEX('Policy Characteristics'!G:G,MATCH($C1035,'Policy Characteristics'!$C:$C,0)))</f>
        <v>0</v>
      </c>
      <c r="N1035" s="340" t="str">
        <f>IF(ISBLANK(INDEX('Policy Characteristics'!H:H,MATCH($C1035,'Policy Characteristics'!$C:$C,0))),"",INDEX('Policy Characteristics'!H:H,MATCH($C1035,'Policy Characteristics'!$C:$C,0)))</f>
        <v/>
      </c>
      <c r="O1035" s="340" t="str">
        <f>IF(ISBLANK(INDEX('Policy Characteristics'!I:I,MATCH($C1035,'Policy Characteristics'!$C:$C,0))),"",INDEX('Policy Characteristics'!I:I,MATCH($C1035,'Policy Characteristics'!$C:$C,0)))</f>
        <v/>
      </c>
      <c r="P1035" s="340" t="str">
        <f>IF(ISBLANK(INDEX('Policy Characteristics'!J:J,MATCH($C1035,'Policy Characteristics'!$C:$C,0))),"",INDEX('Policy Characteristics'!J:J,MATCH($C1035,'Policy Characteristics'!$C:$C,0)))</f>
        <v>**Description:**0</v>
      </c>
      <c r="Q1035" s="340" t="str">
        <f>IF(ISBLANK(INDEX('Policy Characteristics'!K:K,MATCH($C1035,'Policy Characteristics'!$C:$C,0))),"",INDEX('Policy Characteristics'!K:K,MATCH($C1035,'Policy Characteristics'!$C:$C,0)))</f>
        <v/>
      </c>
      <c r="R1035" s="340" t="str">
        <f>IF(ISBLANK(INDEX('Policy Characteristics'!L:L,MATCH($C1035,'Policy Characteristics'!$C:$C,0))),"",INDEX('Policy Characteristics'!L:L,MATCH($C1035,'Policy Characteristics'!$C:$C,0)))</f>
        <v/>
      </c>
    </row>
    <row r="1036" spans="1:18" s="2" customFormat="1"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Fixed Energy Prices</v>
      </c>
      <c r="C1036" s="344" t="str">
        <f t="shared" si="51"/>
        <v>Toggle Whether Policies Affect Energy Prices</v>
      </c>
      <c r="D1036" s="9" t="s">
        <v>465</v>
      </c>
      <c r="E1036" s="53"/>
      <c r="F1036" s="9" t="s">
        <v>466</v>
      </c>
      <c r="G1036" s="9"/>
      <c r="H1036" s="56">
        <v>844</v>
      </c>
      <c r="I1036" s="9" t="s">
        <v>46</v>
      </c>
      <c r="J1036" s="342" t="str">
        <f>IF(ISBLANK(INDEX('Policy Characteristics'!D:D,MATCH($C1036,'Policy Characteristics'!$C:$C,0))),"",INDEX('Policy Characteristics'!D:D,MATCH($C1036,'Policy Characteristics'!$C:$C,0)))</f>
        <v>Fixed Energy Prices</v>
      </c>
      <c r="K1036" s="340" t="str">
        <f>IF(ISBLANK(INDEX('Policy Characteristics'!E:E,MATCH($C1036,'Policy Characteristics'!$C:$C,0))),"",INDEX('Policy Characteristics'!E:E,MATCH($C1036,'Policy Characteristics'!$C:$C,0)))</f>
        <v>cross toggle whether policies affect energy prices</v>
      </c>
      <c r="L1036" s="340">
        <f>IF(ISBLANK(INDEX('Policy Characteristics'!F:F,MATCH($C1036,'Policy Characteristics'!$C:$C,0))),"",INDEX('Policy Characteristics'!F:F,MATCH($C1036,'Policy Characteristics'!$C:$C,0)))</f>
        <v>0</v>
      </c>
      <c r="M1036" s="340">
        <f>IF(ISBLANK(INDEX('Policy Characteristics'!G:G,MATCH($C1036,'Policy Characteristics'!$C:$C,0))),"",INDEX('Policy Characteristics'!G:G,MATCH($C1036,'Policy Characteristics'!$C:$C,0)))</f>
        <v>0</v>
      </c>
      <c r="N1036" s="340" t="str">
        <f>IF(ISBLANK(INDEX('Policy Characteristics'!H:H,MATCH($C1036,'Policy Characteristics'!$C:$C,0))),"",INDEX('Policy Characteristics'!H:H,MATCH($C1036,'Policy Characteristics'!$C:$C,0)))</f>
        <v/>
      </c>
      <c r="O1036" s="340" t="str">
        <f>IF(ISBLANK(INDEX('Policy Characteristics'!I:I,MATCH($C1036,'Policy Characteristics'!$C:$C,0))),"",INDEX('Policy Characteristics'!I:I,MATCH($C1036,'Policy Characteristics'!$C:$C,0)))</f>
        <v/>
      </c>
      <c r="P1036" s="340" t="str">
        <f>IF(ISBLANK(INDEX('Policy Characteristics'!J:J,MATCH($C1036,'Policy Characteristics'!$C:$C,0))),"",INDEX('Policy Characteristics'!J:J,MATCH($C1036,'Policy Characteristics'!$C:$C,0)))</f>
        <v>**Description:**0</v>
      </c>
      <c r="Q1036" s="340" t="str">
        <f>IF(ISBLANK(INDEX('Policy Characteristics'!K:K,MATCH($C1036,'Policy Characteristics'!$C:$C,0))),"",INDEX('Policy Characteristics'!K:K,MATCH($C1036,'Policy Characteristics'!$C:$C,0)))</f>
        <v/>
      </c>
      <c r="R1036" s="340" t="str">
        <f>IF(ISBLANK(INDEX('Policy Characteristics'!L:L,MATCH($C1036,'Policy Characteristics'!$C:$C,0))),"",INDEX('Policy Characteristics'!L:L,MATCH($C1036,'Policy Characteristics'!$C:$C,0)))</f>
        <v/>
      </c>
    </row>
    <row r="1037" spans="1:18" s="2" customFormat="1"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Fixed Energy Prices</v>
      </c>
      <c r="C1037" s="344" t="str">
        <f t="shared" si="51"/>
        <v>Toggle Whether Policies Affect Energy Prices</v>
      </c>
      <c r="D1037" s="9" t="s">
        <v>2519</v>
      </c>
      <c r="E1037" s="53"/>
      <c r="F1037" s="9" t="s">
        <v>2523</v>
      </c>
      <c r="G1037" s="9"/>
      <c r="H1037" s="54">
        <v>845</v>
      </c>
      <c r="I1037" s="9" t="s">
        <v>46</v>
      </c>
      <c r="J1037" s="342" t="str">
        <f>IF(ISBLANK(INDEX('Policy Characteristics'!D:D,MATCH($C1037,'Policy Characteristics'!$C:$C,0))),"",INDEX('Policy Characteristics'!D:D,MATCH($C1037,'Policy Characteristics'!$C:$C,0)))</f>
        <v>Fixed Energy Prices</v>
      </c>
      <c r="K1037" s="340" t="str">
        <f>IF(ISBLANK(INDEX('Policy Characteristics'!E:E,MATCH($C1037,'Policy Characteristics'!$C:$C,0))),"",INDEX('Policy Characteristics'!E:E,MATCH($C1037,'Policy Characteristics'!$C:$C,0)))</f>
        <v>cross toggle whether policies affect energy prices</v>
      </c>
      <c r="L1037" s="340">
        <f>IF(ISBLANK(INDEX('Policy Characteristics'!F:F,MATCH($C1037,'Policy Characteristics'!$C:$C,0))),"",INDEX('Policy Characteristics'!F:F,MATCH($C1037,'Policy Characteristics'!$C:$C,0)))</f>
        <v>0</v>
      </c>
      <c r="M1037" s="340">
        <f>IF(ISBLANK(INDEX('Policy Characteristics'!G:G,MATCH($C1037,'Policy Characteristics'!$C:$C,0))),"",INDEX('Policy Characteristics'!G:G,MATCH($C1037,'Policy Characteristics'!$C:$C,0)))</f>
        <v>0</v>
      </c>
      <c r="N1037" s="340" t="str">
        <f>IF(ISBLANK(INDEX('Policy Characteristics'!H:H,MATCH($C1037,'Policy Characteristics'!$C:$C,0))),"",INDEX('Policy Characteristics'!H:H,MATCH($C1037,'Policy Characteristics'!$C:$C,0)))</f>
        <v/>
      </c>
      <c r="O1037" s="340" t="str">
        <f>IF(ISBLANK(INDEX('Policy Characteristics'!I:I,MATCH($C1037,'Policy Characteristics'!$C:$C,0))),"",INDEX('Policy Characteristics'!I:I,MATCH($C1037,'Policy Characteristics'!$C:$C,0)))</f>
        <v/>
      </c>
      <c r="P1037" s="340" t="str">
        <f>IF(ISBLANK(INDEX('Policy Characteristics'!J:J,MATCH($C1037,'Policy Characteristics'!$C:$C,0))),"",INDEX('Policy Characteristics'!J:J,MATCH($C1037,'Policy Characteristics'!$C:$C,0)))</f>
        <v>**Description:**0</v>
      </c>
      <c r="Q1037" s="340" t="str">
        <f>IF(ISBLANK(INDEX('Policy Characteristics'!K:K,MATCH($C1037,'Policy Characteristics'!$C:$C,0))),"",INDEX('Policy Characteristics'!K:K,MATCH($C1037,'Policy Characteristics'!$C:$C,0)))</f>
        <v/>
      </c>
      <c r="R1037" s="340" t="str">
        <f>IF(ISBLANK(INDEX('Policy Characteristics'!L:L,MATCH($C1037,'Policy Characteristics'!$C:$C,0))),"",INDEX('Policy Characteristics'!L:L,MATCH($C1037,'Policy Characteristics'!$C:$C,0)))</f>
        <v/>
      </c>
    </row>
    <row r="1038" spans="1:18" s="2" customFormat="1" ht="30"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Fixed Energy Prices</v>
      </c>
      <c r="C1038" s="344" t="str">
        <f t="shared" si="51"/>
        <v>Toggle Whether Policies Affect Energy Prices</v>
      </c>
      <c r="D1038" s="9" t="s">
        <v>2529</v>
      </c>
      <c r="E1038" s="53"/>
      <c r="F1038" s="9" t="s">
        <v>2530</v>
      </c>
      <c r="G1038" s="9"/>
      <c r="H1038" s="56">
        <v>846</v>
      </c>
      <c r="I1038" s="9" t="s">
        <v>46</v>
      </c>
      <c r="J1038" s="342" t="str">
        <f>IF(ISBLANK(INDEX('Policy Characteristics'!D:D,MATCH($C1038,'Policy Characteristics'!$C:$C,0))),"",INDEX('Policy Characteristics'!D:D,MATCH($C1038,'Policy Characteristics'!$C:$C,0)))</f>
        <v>Fixed Energy Prices</v>
      </c>
      <c r="K1038" s="340" t="str">
        <f>IF(ISBLANK(INDEX('Policy Characteristics'!E:E,MATCH($C1038,'Policy Characteristics'!$C:$C,0))),"",INDEX('Policy Characteristics'!E:E,MATCH($C1038,'Policy Characteristics'!$C:$C,0)))</f>
        <v>cross toggle whether policies affect energy prices</v>
      </c>
      <c r="L1038" s="340">
        <f>IF(ISBLANK(INDEX('Policy Characteristics'!F:F,MATCH($C1038,'Policy Characteristics'!$C:$C,0))),"",INDEX('Policy Characteristics'!F:F,MATCH($C1038,'Policy Characteristics'!$C:$C,0)))</f>
        <v>0</v>
      </c>
      <c r="M1038" s="340">
        <f>IF(ISBLANK(INDEX('Policy Characteristics'!G:G,MATCH($C1038,'Policy Characteristics'!$C:$C,0))),"",INDEX('Policy Characteristics'!G:G,MATCH($C1038,'Policy Characteristics'!$C:$C,0)))</f>
        <v>0</v>
      </c>
      <c r="N1038" s="340" t="str">
        <f>IF(ISBLANK(INDEX('Policy Characteristics'!H:H,MATCH($C1038,'Policy Characteristics'!$C:$C,0))),"",INDEX('Policy Characteristics'!H:H,MATCH($C1038,'Policy Characteristics'!$C:$C,0)))</f>
        <v/>
      </c>
      <c r="O1038" s="340" t="str">
        <f>IF(ISBLANK(INDEX('Policy Characteristics'!I:I,MATCH($C1038,'Policy Characteristics'!$C:$C,0))),"",INDEX('Policy Characteristics'!I:I,MATCH($C1038,'Policy Characteristics'!$C:$C,0)))</f>
        <v/>
      </c>
      <c r="P1038" s="340" t="str">
        <f>IF(ISBLANK(INDEX('Policy Characteristics'!J:J,MATCH($C1038,'Policy Characteristics'!$C:$C,0))),"",INDEX('Policy Characteristics'!J:J,MATCH($C1038,'Policy Characteristics'!$C:$C,0)))</f>
        <v>**Description:**0</v>
      </c>
      <c r="Q1038" s="340" t="str">
        <f>IF(ISBLANK(INDEX('Policy Characteristics'!K:K,MATCH($C1038,'Policy Characteristics'!$C:$C,0))),"",INDEX('Policy Characteristics'!K:K,MATCH($C1038,'Policy Characteristics'!$C:$C,0)))</f>
        <v/>
      </c>
      <c r="R1038" s="340" t="str">
        <f>IF(ISBLANK(INDEX('Policy Characteristics'!L:L,MATCH($C1038,'Policy Characteristics'!$C:$C,0))),"",INDEX('Policy Characteristics'!L:L,MATCH($C1038,'Policy Characteristics'!$C:$C,0)))</f>
        <v/>
      </c>
    </row>
    <row r="1039" spans="1:18" s="2" customFormat="1"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Fixed Energy Prices</v>
      </c>
      <c r="C1039" s="344" t="str">
        <f t="shared" si="51"/>
        <v>Toggle Whether Policies Affect Energy Prices</v>
      </c>
      <c r="D1039" s="9" t="s">
        <v>2520</v>
      </c>
      <c r="E1039" s="53"/>
      <c r="F1039" s="9" t="s">
        <v>2524</v>
      </c>
      <c r="G1039" s="9"/>
      <c r="H1039" s="54">
        <v>847</v>
      </c>
      <c r="I1039" s="9" t="s">
        <v>46</v>
      </c>
      <c r="J1039" s="342" t="str">
        <f>IF(ISBLANK(INDEX('Policy Characteristics'!D:D,MATCH($C1039,'Policy Characteristics'!$C:$C,0))),"",INDEX('Policy Characteristics'!D:D,MATCH($C1039,'Policy Characteristics'!$C:$C,0)))</f>
        <v>Fixed Energy Prices</v>
      </c>
      <c r="K1039" s="340" t="str">
        <f>IF(ISBLANK(INDEX('Policy Characteristics'!E:E,MATCH($C1039,'Policy Characteristics'!$C:$C,0))),"",INDEX('Policy Characteristics'!E:E,MATCH($C1039,'Policy Characteristics'!$C:$C,0)))</f>
        <v>cross toggle whether policies affect energy prices</v>
      </c>
      <c r="L1039" s="340">
        <f>IF(ISBLANK(INDEX('Policy Characteristics'!F:F,MATCH($C1039,'Policy Characteristics'!$C:$C,0))),"",INDEX('Policy Characteristics'!F:F,MATCH($C1039,'Policy Characteristics'!$C:$C,0)))</f>
        <v>0</v>
      </c>
      <c r="M1039" s="340">
        <f>IF(ISBLANK(INDEX('Policy Characteristics'!G:G,MATCH($C1039,'Policy Characteristics'!$C:$C,0))),"",INDEX('Policy Characteristics'!G:G,MATCH($C1039,'Policy Characteristics'!$C:$C,0)))</f>
        <v>0</v>
      </c>
      <c r="N1039" s="340" t="str">
        <f>IF(ISBLANK(INDEX('Policy Characteristics'!H:H,MATCH($C1039,'Policy Characteristics'!$C:$C,0))),"",INDEX('Policy Characteristics'!H:H,MATCH($C1039,'Policy Characteristics'!$C:$C,0)))</f>
        <v/>
      </c>
      <c r="O1039" s="340" t="str">
        <f>IF(ISBLANK(INDEX('Policy Characteristics'!I:I,MATCH($C1039,'Policy Characteristics'!$C:$C,0))),"",INDEX('Policy Characteristics'!I:I,MATCH($C1039,'Policy Characteristics'!$C:$C,0)))</f>
        <v/>
      </c>
      <c r="P1039" s="340" t="str">
        <f>IF(ISBLANK(INDEX('Policy Characteristics'!J:J,MATCH($C1039,'Policy Characteristics'!$C:$C,0))),"",INDEX('Policy Characteristics'!J:J,MATCH($C1039,'Policy Characteristics'!$C:$C,0)))</f>
        <v>**Description:**0</v>
      </c>
      <c r="Q1039" s="340" t="str">
        <f>IF(ISBLANK(INDEX('Policy Characteristics'!K:K,MATCH($C1039,'Policy Characteristics'!$C:$C,0))),"",INDEX('Policy Characteristics'!K:K,MATCH($C1039,'Policy Characteristics'!$C:$C,0)))</f>
        <v/>
      </c>
      <c r="R1039" s="340" t="str">
        <f>IF(ISBLANK(INDEX('Policy Characteristics'!L:L,MATCH($C1039,'Policy Characteristics'!$C:$C,0))),"",INDEX('Policy Characteristics'!L:L,MATCH($C1039,'Policy Characteristics'!$C:$C,0)))</f>
        <v/>
      </c>
    </row>
    <row r="1040" spans="1:18" s="2" customFormat="1"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Price Deregulation</v>
      </c>
      <c r="C1040" s="343" t="s">
        <v>2854</v>
      </c>
      <c r="D1040" s="9" t="s">
        <v>472</v>
      </c>
      <c r="E1040" s="53"/>
      <c r="F1040" s="9" t="s">
        <v>469</v>
      </c>
      <c r="G1040" s="9"/>
      <c r="H1040" s="54">
        <v>723</v>
      </c>
      <c r="I1040" s="9" t="s">
        <v>46</v>
      </c>
      <c r="J1040" s="342" t="str">
        <f>IF(ISBLANK(INDEX('Policy Characteristics'!D:D,MATCH($C1040,'Policy Characteristics'!$C:$C,0))),"",INDEX('Policy Characteristics'!D:D,MATCH($C1040,'Policy Characteristics'!$C:$C,0)))</f>
        <v>Fuel Price Deregulation</v>
      </c>
      <c r="K1040" s="340" t="str">
        <f>IF(ISBLANK(INDEX('Policy Characteristics'!E:E,MATCH($C1040,'Policy Characteristics'!$C:$C,0))),"",INDEX('Policy Characteristics'!E:E,MATCH($C1040,'Policy Characteristics'!$C:$C,0)))</f>
        <v>cross fuel price deregulation</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1</v>
      </c>
      <c r="N1040" s="362">
        <f>IF(ISBLANK(INDEX('Policy Characteristics'!H:H,MATCH($C1040,'Policy Characteristics'!$C:$C,0))),"",INDEX('Policy Characteristics'!H:H,MATCH($C1040,'Policy Characteristics'!$C:$C,0)))</f>
        <v>0.01</v>
      </c>
      <c r="O1040" s="340" t="str">
        <f>IF(ISBLANK(INDEX('Policy Characteristics'!I:I,MATCH($C1040,'Policy Characteristics'!$C:$C,0))),"",INDEX('Policy Characteristics'!I:I,MATCH($C1040,'Policy Characteristics'!$C:$C,0)))</f>
        <v>% of price deregulated</v>
      </c>
      <c r="P1040" s="340">
        <f>IF(ISBLANK(INDEX('Policy Characteristics'!J:J,MATCH($C1040,'Policy Characteristics'!$C:$C,0))),"",INDEX('Policy Characteristics'!J:J,MATCH($C1040,'Policy Characteristics'!$C:$C,0)))</f>
        <v>0</v>
      </c>
      <c r="Q1040" s="340" t="str">
        <f>IF(ISBLANK(INDEX('Policy Characteristics'!K:K,MATCH($C1040,'Policy Characteristics'!$C:$C,0))),"",INDEX('Policy Characteristics'!K:K,MATCH($C1040,'Policy Characteristics'!$C:$C,0)))</f>
        <v>fuels.html#fuel-price-deregulation</v>
      </c>
      <c r="R1040" s="340" t="str">
        <f>IF(ISBLANK(INDEX('Policy Characteristics'!L:L,MATCH($C1040,'Policy Characteristics'!$C:$C,0))),"",INDEX('Policy Characteristics'!L:L,MATCH($C1040,'Policy Characteristics'!$C:$C,0)))</f>
        <v/>
      </c>
    </row>
    <row r="1041" spans="1:18" s="2" customFormat="1"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Price Deregulation</v>
      </c>
      <c r="C1041" s="344" t="str">
        <f t="shared" ref="C1041:C1054" si="52">C$1040</f>
        <v>Fuel Price Deregulation</v>
      </c>
      <c r="D1041" s="9" t="s">
        <v>48</v>
      </c>
      <c r="E1041" s="53"/>
      <c r="F1041" s="9" t="s">
        <v>92</v>
      </c>
      <c r="G1041" s="9"/>
      <c r="H1041" s="54">
        <v>724</v>
      </c>
      <c r="I1041" s="9" t="s">
        <v>46</v>
      </c>
      <c r="J1041" s="342" t="str">
        <f>IF(ISBLANK(INDEX('Policy Characteristics'!D:D,MATCH($C1041,'Policy Characteristics'!$C:$C,0))),"",INDEX('Policy Characteristics'!D:D,MATCH($C1041,'Policy Characteristics'!$C:$C,0)))</f>
        <v>Fuel Price Deregulation</v>
      </c>
      <c r="K1041" s="340" t="str">
        <f>IF(ISBLANK(INDEX('Policy Characteristics'!E:E,MATCH($C1041,'Policy Characteristics'!$C:$C,0))),"",INDEX('Policy Characteristics'!E:E,MATCH($C1041,'Policy Characteristics'!$C:$C,0)))</f>
        <v>cross fuel price deregulation</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1</v>
      </c>
      <c r="N1041" s="362">
        <f>IF(ISBLANK(INDEX('Policy Characteristics'!H:H,MATCH($C1041,'Policy Characteristics'!$C:$C,0))),"",INDEX('Policy Characteristics'!H:H,MATCH($C1041,'Policy Characteristics'!$C:$C,0)))</f>
        <v>0.01</v>
      </c>
      <c r="O1041" s="340" t="str">
        <f>IF(ISBLANK(INDEX('Policy Characteristics'!I:I,MATCH($C1041,'Policy Characteristics'!$C:$C,0))),"",INDEX('Policy Characteristics'!I:I,MATCH($C1041,'Policy Characteristics'!$C:$C,0)))</f>
        <v>% of price deregulated</v>
      </c>
      <c r="P1041" s="340">
        <f>IF(ISBLANK(INDEX('Policy Characteristics'!J:J,MATCH($C1041,'Policy Characteristics'!$C:$C,0))),"",INDEX('Policy Characteristics'!J:J,MATCH($C1041,'Policy Characteristics'!$C:$C,0)))</f>
        <v>0</v>
      </c>
      <c r="Q1041" s="340" t="str">
        <f>IF(ISBLANK(INDEX('Policy Characteristics'!K:K,MATCH($C1041,'Policy Characteristics'!$C:$C,0))),"",INDEX('Policy Characteristics'!K:K,MATCH($C1041,'Policy Characteristics'!$C:$C,0)))</f>
        <v>fuels.html#fuel-price-deregulation</v>
      </c>
      <c r="R1041" s="340" t="str">
        <f>IF(ISBLANK(INDEX('Policy Characteristics'!L:L,MATCH($C1041,'Policy Characteristics'!$C:$C,0))),"",INDEX('Policy Characteristics'!L:L,MATCH($C1041,'Policy Characteristics'!$C:$C,0)))</f>
        <v/>
      </c>
    </row>
    <row r="1042" spans="1:18" s="2" customFormat="1"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Price Deregulation</v>
      </c>
      <c r="C1042" s="344" t="str">
        <f t="shared" si="52"/>
        <v>Fuel Price Deregulation</v>
      </c>
      <c r="D1042" s="9" t="s">
        <v>49</v>
      </c>
      <c r="E1042" s="53"/>
      <c r="F1042" s="9" t="s">
        <v>93</v>
      </c>
      <c r="G1042" s="9"/>
      <c r="H1042" s="54">
        <v>725</v>
      </c>
      <c r="I1042" s="9" t="s">
        <v>46</v>
      </c>
      <c r="J1042" s="342" t="str">
        <f>IF(ISBLANK(INDEX('Policy Characteristics'!D:D,MATCH($C1042,'Policy Characteristics'!$C:$C,0))),"",INDEX('Policy Characteristics'!D:D,MATCH($C1042,'Policy Characteristics'!$C:$C,0)))</f>
        <v>Fuel Price Deregulation</v>
      </c>
      <c r="K1042" s="340" t="str">
        <f>IF(ISBLANK(INDEX('Policy Characteristics'!E:E,MATCH($C1042,'Policy Characteristics'!$C:$C,0))),"",INDEX('Policy Characteristics'!E:E,MATCH($C1042,'Policy Characteristics'!$C:$C,0)))</f>
        <v>cross fuel price deregulation</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1</v>
      </c>
      <c r="N1042" s="362">
        <f>IF(ISBLANK(INDEX('Policy Characteristics'!H:H,MATCH($C1042,'Policy Characteristics'!$C:$C,0))),"",INDEX('Policy Characteristics'!H:H,MATCH($C1042,'Policy Characteristics'!$C:$C,0)))</f>
        <v>0.01</v>
      </c>
      <c r="O1042" s="340" t="str">
        <f>IF(ISBLANK(INDEX('Policy Characteristics'!I:I,MATCH($C1042,'Policy Characteristics'!$C:$C,0))),"",INDEX('Policy Characteristics'!I:I,MATCH($C1042,'Policy Characteristics'!$C:$C,0)))</f>
        <v>% of price deregulated</v>
      </c>
      <c r="P1042" s="340">
        <f>IF(ISBLANK(INDEX('Policy Characteristics'!J:J,MATCH($C1042,'Policy Characteristics'!$C:$C,0))),"",INDEX('Policy Characteristics'!J:J,MATCH($C1042,'Policy Characteristics'!$C:$C,0)))</f>
        <v>0</v>
      </c>
      <c r="Q1042" s="340" t="str">
        <f>IF(ISBLANK(INDEX('Policy Characteristics'!K:K,MATCH($C1042,'Policy Characteristics'!$C:$C,0))),"",INDEX('Policy Characteristics'!K:K,MATCH($C1042,'Policy Characteristics'!$C:$C,0)))</f>
        <v>fuels.html#fuel-price-deregulation</v>
      </c>
      <c r="R1042" s="340" t="str">
        <f>IF(ISBLANK(INDEX('Policy Characteristics'!L:L,MATCH($C1042,'Policy Characteristics'!$C:$C,0))),"",INDEX('Policy Characteristics'!L:L,MATCH($C1042,'Policy Characteristics'!$C:$C,0)))</f>
        <v/>
      </c>
    </row>
    <row r="1043" spans="1:18" s="2" customFormat="1" x14ac:dyDescent="0.25">
      <c r="A1043" s="340" t="str">
        <f>IF(ISBLANK(INDEX('Policy Characteristics'!A:A,MATCH($C1043,'Policy Characteristics'!$C:$C,0))),"",INDEX('Policy Characteristics'!A:A,MATCH($C1043,'Policy Characteristics'!$C:$C,0)))</f>
        <v>Cross-Sector</v>
      </c>
      <c r="B1043" s="340" t="str">
        <f>IF(ISBLANK(INDEX('Policy Characteristics'!B:B,MATCH($C1043,'Policy Characteristics'!$C:$C,0))),"",INDEX('Policy Characteristics'!B:B,MATCH($C1043,'Policy Characteristics'!$C:$C,0)))</f>
        <v>Fuel Price Deregulation</v>
      </c>
      <c r="C1043" s="344" t="str">
        <f t="shared" si="52"/>
        <v>Fuel Price Deregulation</v>
      </c>
      <c r="D1043" s="9" t="s">
        <v>53</v>
      </c>
      <c r="E1043" s="53"/>
      <c r="F1043" s="9" t="s">
        <v>97</v>
      </c>
      <c r="G1043" s="9"/>
      <c r="H1043" s="54">
        <v>726</v>
      </c>
      <c r="I1043" s="9" t="s">
        <v>46</v>
      </c>
      <c r="J1043" s="342" t="str">
        <f>IF(ISBLANK(INDEX('Policy Characteristics'!D:D,MATCH($C1043,'Policy Characteristics'!$C:$C,0))),"",INDEX('Policy Characteristics'!D:D,MATCH($C1043,'Policy Characteristics'!$C:$C,0)))</f>
        <v>Fuel Price Deregulation</v>
      </c>
      <c r="K1043" s="340" t="str">
        <f>IF(ISBLANK(INDEX('Policy Characteristics'!E:E,MATCH($C1043,'Policy Characteristics'!$C:$C,0))),"",INDEX('Policy Characteristics'!E:E,MATCH($C1043,'Policy Characteristics'!$C:$C,0)))</f>
        <v>cross fuel price deregulation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1</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of price deregulated</v>
      </c>
      <c r="P1043" s="340">
        <f>IF(ISBLANK(INDEX('Policy Characteristics'!J:J,MATCH($C1043,'Policy Characteristics'!$C:$C,0))),"",INDEX('Policy Characteristics'!J:J,MATCH($C1043,'Policy Characteristics'!$C:$C,0)))</f>
        <v>0</v>
      </c>
      <c r="Q1043" s="340" t="str">
        <f>IF(ISBLANK(INDEX('Policy Characteristics'!K:K,MATCH($C1043,'Policy Characteristics'!$C:$C,0))),"",INDEX('Policy Characteristics'!K:K,MATCH($C1043,'Policy Characteristics'!$C:$C,0)))</f>
        <v>fuels.html#fuel-price-deregulation</v>
      </c>
      <c r="R1043" s="340" t="str">
        <f>IF(ISBLANK(INDEX('Policy Characteristics'!L:L,MATCH($C1043,'Policy Characteristics'!$C:$C,0))),"",INDEX('Policy Characteristics'!L:L,MATCH($C1043,'Policy Characteristics'!$C:$C,0)))</f>
        <v/>
      </c>
    </row>
    <row r="1044" spans="1:18" s="2" customFormat="1" x14ac:dyDescent="0.25">
      <c r="A1044" s="340" t="str">
        <f>IF(ISBLANK(INDEX('Policy Characteristics'!A:A,MATCH($C1044,'Policy Characteristics'!$C:$C,0))),"",INDEX('Policy Characteristics'!A:A,MATCH($C1044,'Policy Characteristics'!$C:$C,0)))</f>
        <v>Cross-Sector</v>
      </c>
      <c r="B1044" s="340" t="str">
        <f>IF(ISBLANK(INDEX('Policy Characteristics'!B:B,MATCH($C1044,'Policy Characteristics'!$C:$C,0))),"",INDEX('Policy Characteristics'!B:B,MATCH($C1044,'Policy Characteristics'!$C:$C,0)))</f>
        <v>Fuel Price Deregulation</v>
      </c>
      <c r="C1044" s="344" t="str">
        <f t="shared" si="52"/>
        <v>Fuel Price Deregulation</v>
      </c>
      <c r="D1044" s="9" t="s">
        <v>55</v>
      </c>
      <c r="E1044" s="53"/>
      <c r="F1044" s="9" t="s">
        <v>100</v>
      </c>
      <c r="G1044" s="9"/>
      <c r="H1044" s="54">
        <v>727</v>
      </c>
      <c r="I1044" s="9" t="s">
        <v>46</v>
      </c>
      <c r="J1044" s="342" t="str">
        <f>IF(ISBLANK(INDEX('Policy Characteristics'!D:D,MATCH($C1044,'Policy Characteristics'!$C:$C,0))),"",INDEX('Policy Characteristics'!D:D,MATCH($C1044,'Policy Characteristics'!$C:$C,0)))</f>
        <v>Fuel Price Deregulation</v>
      </c>
      <c r="K1044" s="340" t="str">
        <f>IF(ISBLANK(INDEX('Policy Characteristics'!E:E,MATCH($C1044,'Policy Characteristics'!$C:$C,0))),"",INDEX('Policy Characteristics'!E:E,MATCH($C1044,'Policy Characteristics'!$C:$C,0)))</f>
        <v>cross fuel price deregulation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1</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of price deregulated</v>
      </c>
      <c r="P1044" s="340">
        <f>IF(ISBLANK(INDEX('Policy Characteristics'!J:J,MATCH($C1044,'Policy Characteristics'!$C:$C,0))),"",INDEX('Policy Characteristics'!J:J,MATCH($C1044,'Policy Characteristics'!$C:$C,0)))</f>
        <v>0</v>
      </c>
      <c r="Q1044" s="340" t="str">
        <f>IF(ISBLANK(INDEX('Policy Characteristics'!K:K,MATCH($C1044,'Policy Characteristics'!$C:$C,0))),"",INDEX('Policy Characteristics'!K:K,MATCH($C1044,'Policy Characteristics'!$C:$C,0)))</f>
        <v>fuels.html#fuel-price-deregulation</v>
      </c>
      <c r="R1044" s="340" t="str">
        <f>IF(ISBLANK(INDEX('Policy Characteristics'!L:L,MATCH($C1044,'Policy Characteristics'!$C:$C,0))),"",INDEX('Policy Characteristics'!L:L,MATCH($C1044,'Policy Characteristics'!$C:$C,0)))</f>
        <v/>
      </c>
    </row>
    <row r="1045" spans="1:18" s="2" customFormat="1" x14ac:dyDescent="0.25">
      <c r="A1045" s="340" t="str">
        <f>IF(ISBLANK(INDEX('Policy Characteristics'!A:A,MATCH($C1045,'Policy Characteristics'!$C:$C,0))),"",INDEX('Policy Characteristics'!A:A,MATCH($C1045,'Policy Characteristics'!$C:$C,0)))</f>
        <v>Cross-Sector</v>
      </c>
      <c r="B1045" s="340" t="str">
        <f>IF(ISBLANK(INDEX('Policy Characteristics'!B:B,MATCH($C1045,'Policy Characteristics'!$C:$C,0))),"",INDEX('Policy Characteristics'!B:B,MATCH($C1045,'Policy Characteristics'!$C:$C,0)))</f>
        <v>Fuel Price Deregulation</v>
      </c>
      <c r="C1045" s="344" t="str">
        <f t="shared" si="52"/>
        <v>Fuel Price Deregulation</v>
      </c>
      <c r="D1045" s="9" t="s">
        <v>56</v>
      </c>
      <c r="E1045" s="53"/>
      <c r="F1045" s="9" t="s">
        <v>101</v>
      </c>
      <c r="G1045" s="9"/>
      <c r="H1045" s="54">
        <v>728</v>
      </c>
      <c r="I1045" s="9" t="s">
        <v>46</v>
      </c>
      <c r="J1045" s="342" t="str">
        <f>IF(ISBLANK(INDEX('Policy Characteristics'!D:D,MATCH($C1045,'Policy Characteristics'!$C:$C,0))),"",INDEX('Policy Characteristics'!D:D,MATCH($C1045,'Policy Characteristics'!$C:$C,0)))</f>
        <v>Fuel Price Deregulation</v>
      </c>
      <c r="K1045" s="340" t="str">
        <f>IF(ISBLANK(INDEX('Policy Characteristics'!E:E,MATCH($C1045,'Policy Characteristics'!$C:$C,0))),"",INDEX('Policy Characteristics'!E:E,MATCH($C1045,'Policy Characteristics'!$C:$C,0)))</f>
        <v>cross fuel price deregulation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1</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of price deregulated</v>
      </c>
      <c r="P1045" s="340">
        <f>IF(ISBLANK(INDEX('Policy Characteristics'!J:J,MATCH($C1045,'Policy Characteristics'!$C:$C,0))),"",INDEX('Policy Characteristics'!J:J,MATCH($C1045,'Policy Characteristics'!$C:$C,0)))</f>
        <v>0</v>
      </c>
      <c r="Q1045" s="340" t="str">
        <f>IF(ISBLANK(INDEX('Policy Characteristics'!K:K,MATCH($C1045,'Policy Characteristics'!$C:$C,0))),"",INDEX('Policy Characteristics'!K:K,MATCH($C1045,'Policy Characteristics'!$C:$C,0)))</f>
        <v>fuels.html#fuel-price-deregulation</v>
      </c>
      <c r="R1045" s="340" t="str">
        <f>IF(ISBLANK(INDEX('Policy Characteristics'!L:L,MATCH($C1045,'Policy Characteristics'!$C:$C,0))),"",INDEX('Policy Characteristics'!L:L,MATCH($C1045,'Policy Characteristics'!$C:$C,0)))</f>
        <v/>
      </c>
    </row>
    <row r="1046" spans="1:18" s="2" customFormat="1" x14ac:dyDescent="0.25">
      <c r="A1046" s="340" t="str">
        <f>IF(ISBLANK(INDEX('Policy Characteristics'!A:A,MATCH($C1046,'Policy Characteristics'!$C:$C,0))),"",INDEX('Policy Characteristics'!A:A,MATCH($C1046,'Policy Characteristics'!$C:$C,0)))</f>
        <v>Cross-Sector</v>
      </c>
      <c r="B1046" s="340" t="str">
        <f>IF(ISBLANK(INDEX('Policy Characteristics'!B:B,MATCH($C1046,'Policy Characteristics'!$C:$C,0))),"",INDEX('Policy Characteristics'!B:B,MATCH($C1046,'Policy Characteristics'!$C:$C,0)))</f>
        <v>Fuel Price Deregulation</v>
      </c>
      <c r="C1046" s="344" t="str">
        <f t="shared" si="52"/>
        <v>Fuel Price Deregulation</v>
      </c>
      <c r="D1046" s="9" t="s">
        <v>57</v>
      </c>
      <c r="E1046" s="53"/>
      <c r="F1046" s="9" t="s">
        <v>102</v>
      </c>
      <c r="G1046" s="9"/>
      <c r="H1046" s="54">
        <v>729</v>
      </c>
      <c r="I1046" s="9" t="s">
        <v>46</v>
      </c>
      <c r="J1046" s="342" t="str">
        <f>IF(ISBLANK(INDEX('Policy Characteristics'!D:D,MATCH($C1046,'Policy Characteristics'!$C:$C,0))),"",INDEX('Policy Characteristics'!D:D,MATCH($C1046,'Policy Characteristics'!$C:$C,0)))</f>
        <v>Fuel Price Deregulation</v>
      </c>
      <c r="K1046" s="340" t="str">
        <f>IF(ISBLANK(INDEX('Policy Characteristics'!E:E,MATCH($C1046,'Policy Characteristics'!$C:$C,0))),"",INDEX('Policy Characteristics'!E:E,MATCH($C1046,'Policy Characteristics'!$C:$C,0)))</f>
        <v>cross fuel price deregulation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1</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of price deregulated</v>
      </c>
      <c r="P1046" s="340">
        <f>IF(ISBLANK(INDEX('Policy Characteristics'!J:J,MATCH($C1046,'Policy Characteristics'!$C:$C,0))),"",INDEX('Policy Characteristics'!J:J,MATCH($C1046,'Policy Characteristics'!$C:$C,0)))</f>
        <v>0</v>
      </c>
      <c r="Q1046" s="340" t="str">
        <f>IF(ISBLANK(INDEX('Policy Characteristics'!K:K,MATCH($C1046,'Policy Characteristics'!$C:$C,0))),"",INDEX('Policy Characteristics'!K:K,MATCH($C1046,'Policy Characteristics'!$C:$C,0)))</f>
        <v>fuels.html#fuel-price-deregulation</v>
      </c>
      <c r="R1046" s="340" t="str">
        <f>IF(ISBLANK(INDEX('Policy Characteristics'!L:L,MATCH($C1046,'Policy Characteristics'!$C:$C,0))),"",INDEX('Policy Characteristics'!L:L,MATCH($C1046,'Policy Characteristics'!$C:$C,0)))</f>
        <v/>
      </c>
    </row>
    <row r="1047" spans="1:18" s="2" customFormat="1" x14ac:dyDescent="0.25">
      <c r="A1047" s="340" t="str">
        <f>IF(ISBLANK(INDEX('Policy Characteristics'!A:A,MATCH($C1047,'Policy Characteristics'!$C:$C,0))),"",INDEX('Policy Characteristics'!A:A,MATCH($C1047,'Policy Characteristics'!$C:$C,0)))</f>
        <v>Cross-Sector</v>
      </c>
      <c r="B1047" s="340" t="str">
        <f>IF(ISBLANK(INDEX('Policy Characteristics'!B:B,MATCH($C1047,'Policy Characteristics'!$C:$C,0))),"",INDEX('Policy Characteristics'!B:B,MATCH($C1047,'Policy Characteristics'!$C:$C,0)))</f>
        <v>Fuel Price Deregulation</v>
      </c>
      <c r="C1047" s="344" t="str">
        <f t="shared" si="52"/>
        <v>Fuel Price Deregulation</v>
      </c>
      <c r="D1047" s="9" t="s">
        <v>58</v>
      </c>
      <c r="E1047" s="53"/>
      <c r="F1047" s="9" t="s">
        <v>103</v>
      </c>
      <c r="G1047" s="9"/>
      <c r="H1047" s="54">
        <v>730</v>
      </c>
      <c r="I1047" s="9" t="s">
        <v>46</v>
      </c>
      <c r="J1047" s="342" t="str">
        <f>IF(ISBLANK(INDEX('Policy Characteristics'!D:D,MATCH($C1047,'Policy Characteristics'!$C:$C,0))),"",INDEX('Policy Characteristics'!D:D,MATCH($C1047,'Policy Characteristics'!$C:$C,0)))</f>
        <v>Fuel Price Deregulation</v>
      </c>
      <c r="K1047" s="340" t="str">
        <f>IF(ISBLANK(INDEX('Policy Characteristics'!E:E,MATCH($C1047,'Policy Characteristics'!$C:$C,0))),"",INDEX('Policy Characteristics'!E:E,MATCH($C1047,'Policy Characteristics'!$C:$C,0)))</f>
        <v>cross fuel price deregulation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1</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of price deregulated</v>
      </c>
      <c r="P1047" s="340">
        <f>IF(ISBLANK(INDEX('Policy Characteristics'!J:J,MATCH($C1047,'Policy Characteristics'!$C:$C,0))),"",INDEX('Policy Characteristics'!J:J,MATCH($C1047,'Policy Characteristics'!$C:$C,0)))</f>
        <v>0</v>
      </c>
      <c r="Q1047" s="340" t="str">
        <f>IF(ISBLANK(INDEX('Policy Characteristics'!K:K,MATCH($C1047,'Policy Characteristics'!$C:$C,0))),"",INDEX('Policy Characteristics'!K:K,MATCH($C1047,'Policy Characteristics'!$C:$C,0)))</f>
        <v>fuels.html#fuel-price-deregulation</v>
      </c>
      <c r="R1047" s="340" t="str">
        <f>IF(ISBLANK(INDEX('Policy Characteristics'!L:L,MATCH($C1047,'Policy Characteristics'!$C:$C,0))),"",INDEX('Policy Characteristics'!L:L,MATCH($C1047,'Policy Characteristics'!$C:$C,0)))</f>
        <v/>
      </c>
    </row>
    <row r="1048" spans="1:18" s="2" customFormat="1" x14ac:dyDescent="0.25">
      <c r="A1048" s="340" t="str">
        <f>IF(ISBLANK(INDEX('Policy Characteristics'!A:A,MATCH($C1048,'Policy Characteristics'!$C:$C,0))),"",INDEX('Policy Characteristics'!A:A,MATCH($C1048,'Policy Characteristics'!$C:$C,0)))</f>
        <v>Cross-Sector</v>
      </c>
      <c r="B1048" s="340" t="str">
        <f>IF(ISBLANK(INDEX('Policy Characteristics'!B:B,MATCH($C1048,'Policy Characteristics'!$C:$C,0))),"",INDEX('Policy Characteristics'!B:B,MATCH($C1048,'Policy Characteristics'!$C:$C,0)))</f>
        <v>Fuel Price Deregulation</v>
      </c>
      <c r="C1048" s="344" t="str">
        <f t="shared" si="52"/>
        <v>Fuel Price Deregulation</v>
      </c>
      <c r="D1048" s="9" t="s">
        <v>2527</v>
      </c>
      <c r="E1048" s="53"/>
      <c r="F1048" s="9" t="s">
        <v>2528</v>
      </c>
      <c r="G1048" s="9"/>
      <c r="H1048" s="54">
        <v>731</v>
      </c>
      <c r="I1048" s="9" t="s">
        <v>46</v>
      </c>
      <c r="J1048" s="342" t="str">
        <f>IF(ISBLANK(INDEX('Policy Characteristics'!D:D,MATCH($C1048,'Policy Characteristics'!$C:$C,0))),"",INDEX('Policy Characteristics'!D:D,MATCH($C1048,'Policy Characteristics'!$C:$C,0)))</f>
        <v>Fuel Price Deregulation</v>
      </c>
      <c r="K1048" s="340" t="str">
        <f>IF(ISBLANK(INDEX('Policy Characteristics'!E:E,MATCH($C1048,'Policy Characteristics'!$C:$C,0))),"",INDEX('Policy Characteristics'!E:E,MATCH($C1048,'Policy Characteristics'!$C:$C,0)))</f>
        <v>cross fuel price deregulation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1</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of price deregulated</v>
      </c>
      <c r="P1048" s="340">
        <f>IF(ISBLANK(INDEX('Policy Characteristics'!J:J,MATCH($C1048,'Policy Characteristics'!$C:$C,0))),"",INDEX('Policy Characteristics'!J:J,MATCH($C1048,'Policy Characteristics'!$C:$C,0)))</f>
        <v>0</v>
      </c>
      <c r="Q1048" s="340" t="str">
        <f>IF(ISBLANK(INDEX('Policy Characteristics'!K:K,MATCH($C1048,'Policy Characteristics'!$C:$C,0))),"",INDEX('Policy Characteristics'!K:K,MATCH($C1048,'Policy Characteristics'!$C:$C,0)))</f>
        <v>fuels.html#fuel-price-deregulation</v>
      </c>
      <c r="R1048" s="340" t="str">
        <f>IF(ISBLANK(INDEX('Policy Characteristics'!L:L,MATCH($C1048,'Policy Characteristics'!$C:$C,0))),"",INDEX('Policy Characteristics'!L:L,MATCH($C1048,'Policy Characteristics'!$C:$C,0)))</f>
        <v/>
      </c>
    </row>
    <row r="1049" spans="1:18" s="2" customFormat="1" x14ac:dyDescent="0.25">
      <c r="A1049" s="340" t="str">
        <f>IF(ISBLANK(INDEX('Policy Characteristics'!A:A,MATCH($C1049,'Policy Characteristics'!$C:$C,0))),"",INDEX('Policy Characteristics'!A:A,MATCH($C1049,'Policy Characteristics'!$C:$C,0)))</f>
        <v>Cross-Sector</v>
      </c>
      <c r="B1049" s="340" t="str">
        <f>IF(ISBLANK(INDEX('Policy Characteristics'!B:B,MATCH($C1049,'Policy Characteristics'!$C:$C,0))),"",INDEX('Policy Characteristics'!B:B,MATCH($C1049,'Policy Characteristics'!$C:$C,0)))</f>
        <v>Fuel Price Deregulation</v>
      </c>
      <c r="C1049" s="344" t="str">
        <f t="shared" si="52"/>
        <v>Fuel Price Deregulation</v>
      </c>
      <c r="D1049" s="9" t="s">
        <v>465</v>
      </c>
      <c r="E1049" s="53"/>
      <c r="F1049" s="9" t="s">
        <v>466</v>
      </c>
      <c r="G1049" s="9"/>
      <c r="H1049" s="54">
        <v>732</v>
      </c>
      <c r="I1049" s="9" t="s">
        <v>46</v>
      </c>
      <c r="J1049" s="342" t="str">
        <f>IF(ISBLANK(INDEX('Policy Characteristics'!D:D,MATCH($C1049,'Policy Characteristics'!$C:$C,0))),"",INDEX('Policy Characteristics'!D:D,MATCH($C1049,'Policy Characteristics'!$C:$C,0)))</f>
        <v>Fuel Price Deregulation</v>
      </c>
      <c r="K1049" s="340" t="str">
        <f>IF(ISBLANK(INDEX('Policy Characteristics'!E:E,MATCH($C1049,'Policy Characteristics'!$C:$C,0))),"",INDEX('Policy Characteristics'!E:E,MATCH($C1049,'Policy Characteristics'!$C:$C,0)))</f>
        <v>cross fuel price deregulation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1</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of price deregulated</v>
      </c>
      <c r="P1049" s="340">
        <f>IF(ISBLANK(INDEX('Policy Characteristics'!J:J,MATCH($C1049,'Policy Characteristics'!$C:$C,0))),"",INDEX('Policy Characteristics'!J:J,MATCH($C1049,'Policy Characteristics'!$C:$C,0)))</f>
        <v>0</v>
      </c>
      <c r="Q1049" s="340" t="str">
        <f>IF(ISBLANK(INDEX('Policy Characteristics'!K:K,MATCH($C1049,'Policy Characteristics'!$C:$C,0))),"",INDEX('Policy Characteristics'!K:K,MATCH($C1049,'Policy Characteristics'!$C:$C,0)))</f>
        <v>fuels.html#fuel-price-deregulation</v>
      </c>
      <c r="R1049" s="340" t="str">
        <f>IF(ISBLANK(INDEX('Policy Characteristics'!L:L,MATCH($C1049,'Policy Characteristics'!$C:$C,0))),"",INDEX('Policy Characteristics'!L:L,MATCH($C1049,'Policy Characteristics'!$C:$C,0)))</f>
        <v/>
      </c>
    </row>
    <row r="1050" spans="1:18" s="2" customFormat="1" x14ac:dyDescent="0.25">
      <c r="A1050" s="340" t="str">
        <f>IF(ISBLANK(INDEX('Policy Characteristics'!A:A,MATCH($C1050,'Policy Characteristics'!$C:$C,0))),"",INDEX('Policy Characteristics'!A:A,MATCH($C1050,'Policy Characteristics'!$C:$C,0)))</f>
        <v>Cross-Sector</v>
      </c>
      <c r="B1050" s="340" t="str">
        <f>IF(ISBLANK(INDEX('Policy Characteristics'!B:B,MATCH($C1050,'Policy Characteristics'!$C:$C,0))),"",INDEX('Policy Characteristics'!B:B,MATCH($C1050,'Policy Characteristics'!$C:$C,0)))</f>
        <v>Fuel Price Deregulation</v>
      </c>
      <c r="C1050" s="344" t="str">
        <f t="shared" si="52"/>
        <v>Fuel Price Deregulation</v>
      </c>
      <c r="D1050" s="9" t="s">
        <v>2519</v>
      </c>
      <c r="E1050" s="53"/>
      <c r="F1050" s="9" t="s">
        <v>2523</v>
      </c>
      <c r="G1050" s="9"/>
      <c r="H1050" s="54">
        <v>733</v>
      </c>
      <c r="I1050" s="9" t="s">
        <v>46</v>
      </c>
      <c r="J1050" s="342" t="str">
        <f>IF(ISBLANK(INDEX('Policy Characteristics'!D:D,MATCH($C1050,'Policy Characteristics'!$C:$C,0))),"",INDEX('Policy Characteristics'!D:D,MATCH($C1050,'Policy Characteristics'!$C:$C,0)))</f>
        <v>Fuel Price Deregulation</v>
      </c>
      <c r="K1050" s="340" t="str">
        <f>IF(ISBLANK(INDEX('Policy Characteristics'!E:E,MATCH($C1050,'Policy Characteristics'!$C:$C,0))),"",INDEX('Policy Characteristics'!E:E,MATCH($C1050,'Policy Characteristics'!$C:$C,0)))</f>
        <v>cross fuel price deregulation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1</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of price deregulated</v>
      </c>
      <c r="P1050" s="340">
        <f>IF(ISBLANK(INDEX('Policy Characteristics'!J:J,MATCH($C1050,'Policy Characteristics'!$C:$C,0))),"",INDEX('Policy Characteristics'!J:J,MATCH($C1050,'Policy Characteristics'!$C:$C,0)))</f>
        <v>0</v>
      </c>
      <c r="Q1050" s="340" t="str">
        <f>IF(ISBLANK(INDEX('Policy Characteristics'!K:K,MATCH($C1050,'Policy Characteristics'!$C:$C,0))),"",INDEX('Policy Characteristics'!K:K,MATCH($C1050,'Policy Characteristics'!$C:$C,0)))</f>
        <v>fuels.html#fuel-price-deregulation</v>
      </c>
      <c r="R1050" s="340" t="str">
        <f>IF(ISBLANK(INDEX('Policy Characteristics'!L:L,MATCH($C1050,'Policy Characteristics'!$C:$C,0))),"",INDEX('Policy Characteristics'!L:L,MATCH($C1050,'Policy Characteristics'!$C:$C,0)))</f>
        <v/>
      </c>
    </row>
    <row r="1051" spans="1:18" s="2" customFormat="1" ht="30" x14ac:dyDescent="0.25">
      <c r="A1051" s="340" t="str">
        <f>IF(ISBLANK(INDEX('Policy Characteristics'!A:A,MATCH($C1051,'Policy Characteristics'!$C:$C,0))),"",INDEX('Policy Characteristics'!A:A,MATCH($C1051,'Policy Characteristics'!$C:$C,0)))</f>
        <v>Cross-Sector</v>
      </c>
      <c r="B1051" s="340" t="str">
        <f>IF(ISBLANK(INDEX('Policy Characteristics'!B:B,MATCH($C1051,'Policy Characteristics'!$C:$C,0))),"",INDEX('Policy Characteristics'!B:B,MATCH($C1051,'Policy Characteristics'!$C:$C,0)))</f>
        <v>Fuel Price Deregulation</v>
      </c>
      <c r="C1051" s="344" t="str">
        <f t="shared" si="52"/>
        <v>Fuel Price Deregulation</v>
      </c>
      <c r="D1051" s="9" t="s">
        <v>2529</v>
      </c>
      <c r="E1051" s="53"/>
      <c r="F1051" s="9" t="s">
        <v>2530</v>
      </c>
      <c r="G1051" s="9"/>
      <c r="H1051" s="54">
        <v>734</v>
      </c>
      <c r="I1051" s="9" t="s">
        <v>46</v>
      </c>
      <c r="J1051" s="342" t="str">
        <f>IF(ISBLANK(INDEX('Policy Characteristics'!D:D,MATCH($C1051,'Policy Characteristics'!$C:$C,0))),"",INDEX('Policy Characteristics'!D:D,MATCH($C1051,'Policy Characteristics'!$C:$C,0)))</f>
        <v>Fuel Price Deregulation</v>
      </c>
      <c r="K1051" s="340" t="str">
        <f>IF(ISBLANK(INDEX('Policy Characteristics'!E:E,MATCH($C1051,'Policy Characteristics'!$C:$C,0))),"",INDEX('Policy Characteristics'!E:E,MATCH($C1051,'Policy Characteristics'!$C:$C,0)))</f>
        <v>cross fuel price deregulation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1</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of price deregulated</v>
      </c>
      <c r="P1051" s="340">
        <f>IF(ISBLANK(INDEX('Policy Characteristics'!J:J,MATCH($C1051,'Policy Characteristics'!$C:$C,0))),"",INDEX('Policy Characteristics'!J:J,MATCH($C1051,'Policy Characteristics'!$C:$C,0)))</f>
        <v>0</v>
      </c>
      <c r="Q1051" s="340" t="str">
        <f>IF(ISBLANK(INDEX('Policy Characteristics'!K:K,MATCH($C1051,'Policy Characteristics'!$C:$C,0))),"",INDEX('Policy Characteristics'!K:K,MATCH($C1051,'Policy Characteristics'!$C:$C,0)))</f>
        <v>fuels.html#fuel-price-deregulation</v>
      </c>
      <c r="R1051" s="340" t="str">
        <f>IF(ISBLANK(INDEX('Policy Characteristics'!L:L,MATCH($C1051,'Policy Characteristics'!$C:$C,0))),"",INDEX('Policy Characteristics'!L:L,MATCH($C1051,'Policy Characteristics'!$C:$C,0)))</f>
        <v/>
      </c>
    </row>
    <row r="1052" spans="1:18" s="2" customFormat="1" x14ac:dyDescent="0.25">
      <c r="A1052" s="340" t="str">
        <f>IF(ISBLANK(INDEX('Policy Characteristics'!A:A,MATCH($C1052,'Policy Characteristics'!$C:$C,0))),"",INDEX('Policy Characteristics'!A:A,MATCH($C1052,'Policy Characteristics'!$C:$C,0)))</f>
        <v>Cross-Sector</v>
      </c>
      <c r="B1052" s="340" t="str">
        <f>IF(ISBLANK(INDEX('Policy Characteristics'!B:B,MATCH($C1052,'Policy Characteristics'!$C:$C,0))),"",INDEX('Policy Characteristics'!B:B,MATCH($C1052,'Policy Characteristics'!$C:$C,0)))</f>
        <v>Fuel Price Deregulation</v>
      </c>
      <c r="C1052" s="344" t="str">
        <f t="shared" si="52"/>
        <v>Fuel Price Deregulation</v>
      </c>
      <c r="D1052" s="9" t="s">
        <v>2520</v>
      </c>
      <c r="E1052" s="53"/>
      <c r="F1052" s="9" t="s">
        <v>2524</v>
      </c>
      <c r="G1052" s="9"/>
      <c r="H1052" s="54">
        <v>735</v>
      </c>
      <c r="I1052" s="9" t="s">
        <v>46</v>
      </c>
      <c r="J1052" s="342" t="str">
        <f>IF(ISBLANK(INDEX('Policy Characteristics'!D:D,MATCH($C1052,'Policy Characteristics'!$C:$C,0))),"",INDEX('Policy Characteristics'!D:D,MATCH($C1052,'Policy Characteristics'!$C:$C,0)))</f>
        <v>Fuel Price Deregulation</v>
      </c>
      <c r="K1052" s="340" t="str">
        <f>IF(ISBLANK(INDEX('Policy Characteristics'!E:E,MATCH($C1052,'Policy Characteristics'!$C:$C,0))),"",INDEX('Policy Characteristics'!E:E,MATCH($C1052,'Policy Characteristics'!$C:$C,0)))</f>
        <v>cross fuel price deregulation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1</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of price deregulated</v>
      </c>
      <c r="P1052" s="340">
        <f>IF(ISBLANK(INDEX('Policy Characteristics'!J:J,MATCH($C1052,'Policy Characteristics'!$C:$C,0))),"",INDEX('Policy Characteristics'!J:J,MATCH($C1052,'Policy Characteristics'!$C:$C,0)))</f>
        <v>0</v>
      </c>
      <c r="Q1052" s="340" t="str">
        <f>IF(ISBLANK(INDEX('Policy Characteristics'!K:K,MATCH($C1052,'Policy Characteristics'!$C:$C,0))),"",INDEX('Policy Characteristics'!K:K,MATCH($C1052,'Policy Characteristics'!$C:$C,0)))</f>
        <v>fuels.html#fuel-price-deregulation</v>
      </c>
      <c r="R1052" s="340" t="str">
        <f>IF(ISBLANK(INDEX('Policy Characteristics'!L:L,MATCH($C1052,'Policy Characteristics'!$C:$C,0))),"",INDEX('Policy Characteristics'!L:L,MATCH($C1052,'Policy Characteristics'!$C:$C,0)))</f>
        <v/>
      </c>
    </row>
    <row r="1053" spans="1:18" s="2" customFormat="1" x14ac:dyDescent="0.25">
      <c r="A1053" s="340" t="str">
        <f>IF(ISBLANK(INDEX('Policy Characteristics'!A:A,MATCH($C1053,'Policy Characteristics'!$C:$C,0))),"",INDEX('Policy Characteristics'!A:A,MATCH($C1053,'Policy Characteristics'!$C:$C,0)))</f>
        <v>Cross-Sector</v>
      </c>
      <c r="B1053" s="340" t="str">
        <f>IF(ISBLANK(INDEX('Policy Characteristics'!B:B,MATCH($C1053,'Policy Characteristics'!$C:$C,0))),"",INDEX('Policy Characteristics'!B:B,MATCH($C1053,'Policy Characteristics'!$C:$C,0)))</f>
        <v>Fuel Price Deregulation</v>
      </c>
      <c r="C1053" s="344" t="str">
        <f t="shared" si="52"/>
        <v>Fuel Price Deregulation</v>
      </c>
      <c r="D1053" s="9" t="s">
        <v>2521</v>
      </c>
      <c r="E1053" s="53"/>
      <c r="F1053" s="9" t="s">
        <v>2525</v>
      </c>
      <c r="G1053" s="9"/>
      <c r="H1053" s="54">
        <v>736</v>
      </c>
      <c r="I1053" s="9" t="s">
        <v>46</v>
      </c>
      <c r="J1053" s="342" t="str">
        <f>IF(ISBLANK(INDEX('Policy Characteristics'!D:D,MATCH($C1053,'Policy Characteristics'!$C:$C,0))),"",INDEX('Policy Characteristics'!D:D,MATCH($C1053,'Policy Characteristics'!$C:$C,0)))</f>
        <v>Fuel Price Deregulation</v>
      </c>
      <c r="K1053" s="340" t="str">
        <f>IF(ISBLANK(INDEX('Policy Characteristics'!E:E,MATCH($C1053,'Policy Characteristics'!$C:$C,0))),"",INDEX('Policy Characteristics'!E:E,MATCH($C1053,'Policy Characteristics'!$C:$C,0)))</f>
        <v>cross fuel price deregulation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1</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of price deregulated</v>
      </c>
      <c r="P1053" s="340">
        <f>IF(ISBLANK(INDEX('Policy Characteristics'!J:J,MATCH($C1053,'Policy Characteristics'!$C:$C,0))),"",INDEX('Policy Characteristics'!J:J,MATCH($C1053,'Policy Characteristics'!$C:$C,0)))</f>
        <v>0</v>
      </c>
      <c r="Q1053" s="340" t="str">
        <f>IF(ISBLANK(INDEX('Policy Characteristics'!K:K,MATCH($C1053,'Policy Characteristics'!$C:$C,0))),"",INDEX('Policy Characteristics'!K:K,MATCH($C1053,'Policy Characteristics'!$C:$C,0)))</f>
        <v>fuels.html#fuel-price-deregulation</v>
      </c>
      <c r="R1053" s="340" t="str">
        <f>IF(ISBLANK(INDEX('Policy Characteristics'!L:L,MATCH($C1053,'Policy Characteristics'!$C:$C,0))),"",INDEX('Policy Characteristics'!L:L,MATCH($C1053,'Policy Characteristics'!$C:$C,0)))</f>
        <v/>
      </c>
    </row>
    <row r="1054" spans="1:18" s="2" customFormat="1" x14ac:dyDescent="0.25">
      <c r="A1054" s="340" t="str">
        <f>IF(ISBLANK(INDEX('Policy Characteristics'!A:A,MATCH($C1054,'Policy Characteristics'!$C:$C,0))),"",INDEX('Policy Characteristics'!A:A,MATCH($C1054,'Policy Characteristics'!$C:$C,0)))</f>
        <v>Cross-Sector</v>
      </c>
      <c r="B1054" s="340" t="str">
        <f>IF(ISBLANK(INDEX('Policy Characteristics'!B:B,MATCH($C1054,'Policy Characteristics'!$C:$C,0))),"",INDEX('Policy Characteristics'!B:B,MATCH($C1054,'Policy Characteristics'!$C:$C,0)))</f>
        <v>Fuel Price Deregulation</v>
      </c>
      <c r="C1054" s="344" t="str">
        <f t="shared" si="52"/>
        <v>Fuel Price Deregulation</v>
      </c>
      <c r="D1054" s="9" t="s">
        <v>2522</v>
      </c>
      <c r="E1054" s="53"/>
      <c r="F1054" s="9" t="s">
        <v>2526</v>
      </c>
      <c r="G1054" s="9"/>
      <c r="H1054" s="54">
        <v>737</v>
      </c>
      <c r="I1054" s="9" t="s">
        <v>46</v>
      </c>
      <c r="J1054" s="342" t="str">
        <f>IF(ISBLANK(INDEX('Policy Characteristics'!D:D,MATCH($C1054,'Policy Characteristics'!$C:$C,0))),"",INDEX('Policy Characteristics'!D:D,MATCH($C1054,'Policy Characteristics'!$C:$C,0)))</f>
        <v>Fuel Price Deregulation</v>
      </c>
      <c r="K1054" s="340" t="str">
        <f>IF(ISBLANK(INDEX('Policy Characteristics'!E:E,MATCH($C1054,'Policy Characteristics'!$C:$C,0))),"",INDEX('Policy Characteristics'!E:E,MATCH($C1054,'Policy Characteristics'!$C:$C,0)))</f>
        <v>cross fuel price deregulation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1</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of price deregulated</v>
      </c>
      <c r="P1054" s="340">
        <f>IF(ISBLANK(INDEX('Policy Characteristics'!J:J,MATCH($C1054,'Policy Characteristics'!$C:$C,0))),"",INDEX('Policy Characteristics'!J:J,MATCH($C1054,'Policy Characteristics'!$C:$C,0)))</f>
        <v>0</v>
      </c>
      <c r="Q1054" s="340" t="str">
        <f>IF(ISBLANK(INDEX('Policy Characteristics'!K:K,MATCH($C1054,'Policy Characteristics'!$C:$C,0))),"",INDEX('Policy Characteristics'!K:K,MATCH($C1054,'Policy Characteristics'!$C:$C,0)))</f>
        <v>fuels.html#fuel-price-deregulation</v>
      </c>
      <c r="R1054" s="340" t="str">
        <f>IF(ISBLANK(INDEX('Policy Characteristics'!L:L,MATCH($C1054,'Policy Characteristics'!$C:$C,0))),"",INDEX('Policy Characteristics'!L:L,MATCH($C1054,'Policy Characteristics'!$C:$C,0)))</f>
        <v/>
      </c>
    </row>
    <row r="1055" spans="1:18" s="5" customFormat="1" x14ac:dyDescent="0.25">
      <c r="A1055" s="340" t="str">
        <f>IF(ISBLANK(INDEX('Policy Characteristics'!A:A,MATCH($C1055,'Policy Characteristics'!$C:$C,0))),"",INDEX('Policy Characteristics'!A:A,MATCH($C1055,'Policy Characteristics'!$C:$C,0)))</f>
        <v>Cross-Sector</v>
      </c>
      <c r="B1055" s="340" t="str">
        <f>IF(ISBLANK(INDEX('Policy Characteristics'!B:B,MATCH($C1055,'Policy Characteristics'!$C:$C,0))),"",INDEX('Policy Characteristics'!B:B,MATCH($C1055,'Policy Characteristics'!$C:$C,0)))</f>
        <v>Fuel Taxes</v>
      </c>
      <c r="C1055" s="345" t="s">
        <v>304</v>
      </c>
      <c r="D1055" s="53" t="s">
        <v>54</v>
      </c>
      <c r="E1055" s="53"/>
      <c r="F1055" s="53" t="s">
        <v>98</v>
      </c>
      <c r="G1055" s="53"/>
      <c r="H1055" s="54">
        <v>78</v>
      </c>
      <c r="I1055" s="53" t="s">
        <v>45</v>
      </c>
      <c r="J1055" s="342" t="str">
        <f>IF(ISBLANK(INDEX('Policy Characteristics'!D:D,MATCH($C1055,'Policy Characteristics'!$C:$C,0))),"",INDEX('Policy Characteristics'!D:D,MATCH($C1055,'Policy Characteristics'!$C:$C,0)))</f>
        <v>Fuel Taxes</v>
      </c>
      <c r="K1055" s="340" t="str">
        <f>IF(ISBLANK(INDEX('Policy Characteristics'!E:E,MATCH($C1055,'Policy Characteristics'!$C:$C,0))),"",INDEX('Policy Characteristics'!E:E,MATCH($C1055,'Policy Characteristics'!$C:$C,0)))</f>
        <v>cross fuel tax</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0.2</v>
      </c>
      <c r="N1055" s="362">
        <f>IF(ISBLANK(INDEX('Policy Characteristics'!H:H,MATCH($C1055,'Policy Characteristics'!$C:$C,0))),"",INDEX('Policy Characteristics'!H:H,MATCH($C1055,'Policy Characteristics'!$C:$C,0)))</f>
        <v>5.0000000000000001E-3</v>
      </c>
      <c r="O1055" s="340" t="str">
        <f>IF(ISBLANK(INDEX('Policy Characteristics'!I:I,MATCH($C1055,'Policy Characteristics'!$C:$C,0))),"",INDEX('Policy Characteristics'!I:I,MATCH($C1055,'Policy Characteristics'!$C:$C,0)))</f>
        <v>% of BAU price</v>
      </c>
      <c r="P1055" s="340" t="str">
        <f>IF(ISBLANK(INDEX('Policy Characteristics'!J:J,MATCH($C1055,'Policy Characteristics'!$C:$C,0))),"",INDEX('Policy Characteristics'!J:J,MATCH($C1055,'Policy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5" s="340" t="str">
        <f>IF(ISBLANK(INDEX('Policy Characteristics'!K:K,MATCH($C1055,'Policy Characteristics'!$C:$C,0))),"",INDEX('Policy Characteristics'!K:K,MATCH($C1055,'Policy Characteristics'!$C:$C,0)))</f>
        <v>fuels.html#fuel-taxes</v>
      </c>
      <c r="R1055" s="340" t="str">
        <f>IF(ISBLANK(INDEX('Policy Characteristics'!L:L,MATCH($C1055,'Policy Characteristics'!$C:$C,0))),"",INDEX('Policy Characteristics'!L:L,MATCH($C1055,'Policy Characteristics'!$C:$C,0)))</f>
        <v>fuel-taxes.html</v>
      </c>
    </row>
    <row r="1056" spans="1:18" s="5" customFormat="1" x14ac:dyDescent="0.25">
      <c r="A1056" s="340" t="str">
        <f>IF(ISBLANK(INDEX('Policy Characteristics'!A:A,MATCH($C1056,'Policy Characteristics'!$C:$C,0))),"",INDEX('Policy Characteristics'!A:A,MATCH($C1056,'Policy Characteristics'!$C:$C,0)))</f>
        <v>Cross-Sector</v>
      </c>
      <c r="B1056" s="340" t="str">
        <f>IF(ISBLANK(INDEX('Policy Characteristics'!B:B,MATCH($C1056,'Policy Characteristics'!$C:$C,0))),"",INDEX('Policy Characteristics'!B:B,MATCH($C1056,'Policy Characteristics'!$C:$C,0)))</f>
        <v>Fuel Taxes</v>
      </c>
      <c r="C1056" s="348" t="str">
        <f t="shared" ref="C1056:C1068" si="53">C$1055</f>
        <v>Additional Fuel Tax Rate by Fuel</v>
      </c>
      <c r="D1056" s="9" t="s">
        <v>472</v>
      </c>
      <c r="E1056" s="9"/>
      <c r="F1056" s="9" t="s">
        <v>469</v>
      </c>
      <c r="G1056" s="55"/>
      <c r="H1056" s="54">
        <v>79</v>
      </c>
      <c r="I1056" s="9" t="s">
        <v>45</v>
      </c>
      <c r="J1056" s="342" t="str">
        <f>IF(ISBLANK(INDEX('Policy Characteristics'!D:D,MATCH($C1056,'Policy Characteristics'!$C:$C,0))),"",INDEX('Policy Characteristics'!D:D,MATCH($C1056,'Policy Characteristics'!$C:$C,0)))</f>
        <v>Fuel Taxes</v>
      </c>
      <c r="K1056" s="340" t="str">
        <f>IF(ISBLANK(INDEX('Policy Characteristics'!E:E,MATCH($C1056,'Policy Characteristics'!$C:$C,0))),"",INDEX('Policy Characteristics'!E:E,MATCH($C1056,'Policy Characteristics'!$C:$C,0)))</f>
        <v>cross fuel tax</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0.2</v>
      </c>
      <c r="N1056" s="362">
        <f>IF(ISBLANK(INDEX('Policy Characteristics'!H:H,MATCH($C1056,'Policy Characteristics'!$C:$C,0))),"",INDEX('Policy Characteristics'!H:H,MATCH($C1056,'Policy Characteristics'!$C:$C,0)))</f>
        <v>5.0000000000000001E-3</v>
      </c>
      <c r="O1056" s="340" t="str">
        <f>IF(ISBLANK(INDEX('Policy Characteristics'!I:I,MATCH($C1056,'Policy Characteristics'!$C:$C,0))),"",INDEX('Policy Characteristics'!I:I,MATCH($C1056,'Policy Characteristics'!$C:$C,0)))</f>
        <v>% of BAU price</v>
      </c>
      <c r="P1056" s="340" t="str">
        <f>IF(ISBLANK(INDEX('Policy Characteristics'!J:J,MATCH($C1056,'Policy Characteristics'!$C:$C,0))),"",INDEX('Policy Characteristics'!J:J,MATCH($C1056,'Policy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6" s="340" t="str">
        <f>IF(ISBLANK(INDEX('Policy Characteristics'!K:K,MATCH($C1056,'Policy Characteristics'!$C:$C,0))),"",INDEX('Policy Characteristics'!K:K,MATCH($C1056,'Policy Characteristics'!$C:$C,0)))</f>
        <v>fuels.html#fuel-taxes</v>
      </c>
      <c r="R1056" s="340" t="str">
        <f>IF(ISBLANK(INDEX('Policy Characteristics'!L:L,MATCH($C1056,'Policy Characteristics'!$C:$C,0))),"",INDEX('Policy Characteristics'!L:L,MATCH($C1056,'Policy Characteristics'!$C:$C,0)))</f>
        <v>fuel-taxes.html</v>
      </c>
    </row>
    <row r="1057" spans="1:18" s="5" customFormat="1" x14ac:dyDescent="0.25">
      <c r="A1057" s="340" t="str">
        <f>IF(ISBLANK(INDEX('Policy Characteristics'!A:A,MATCH($C1057,'Policy Characteristics'!$C:$C,0))),"",INDEX('Policy Characteristics'!A:A,MATCH($C1057,'Policy Characteristics'!$C:$C,0)))</f>
        <v>Cross-Sector</v>
      </c>
      <c r="B1057" s="340" t="str">
        <f>IF(ISBLANK(INDEX('Policy Characteristics'!B:B,MATCH($C1057,'Policy Characteristics'!$C:$C,0))),"",INDEX('Policy Characteristics'!B:B,MATCH($C1057,'Policy Characteristics'!$C:$C,0)))</f>
        <v>Fuel Taxes</v>
      </c>
      <c r="C1057" s="348" t="str">
        <f t="shared" si="53"/>
        <v>Additional Fuel Tax Rate by Fuel</v>
      </c>
      <c r="D1057" s="9" t="s">
        <v>48</v>
      </c>
      <c r="E1057" s="9"/>
      <c r="F1057" s="9" t="s">
        <v>92</v>
      </c>
      <c r="G1057" s="55"/>
      <c r="H1057" s="54">
        <v>80</v>
      </c>
      <c r="I1057" s="9" t="s">
        <v>45</v>
      </c>
      <c r="J1057" s="342" t="str">
        <f>IF(ISBLANK(INDEX('Policy Characteristics'!D:D,MATCH($C1057,'Policy Characteristics'!$C:$C,0))),"",INDEX('Policy Characteristics'!D:D,MATCH($C1057,'Policy Characteristics'!$C:$C,0)))</f>
        <v>Fuel Taxes</v>
      </c>
      <c r="K1057" s="340" t="str">
        <f>IF(ISBLANK(INDEX('Policy Characteristics'!E:E,MATCH($C1057,'Policy Characteristics'!$C:$C,0))),"",INDEX('Policy Characteristics'!E:E,MATCH($C1057,'Policy Characteristics'!$C:$C,0)))</f>
        <v>cross fuel tax</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0.2</v>
      </c>
      <c r="N1057" s="362">
        <f>IF(ISBLANK(INDEX('Policy Characteristics'!H:H,MATCH($C1057,'Policy Characteristics'!$C:$C,0))),"",INDEX('Policy Characteristics'!H:H,MATCH($C1057,'Policy Characteristics'!$C:$C,0)))</f>
        <v>5.0000000000000001E-3</v>
      </c>
      <c r="O1057" s="340" t="str">
        <f>IF(ISBLANK(INDEX('Policy Characteristics'!I:I,MATCH($C1057,'Policy Characteristics'!$C:$C,0))),"",INDEX('Policy Characteristics'!I:I,MATCH($C1057,'Policy Characteristics'!$C:$C,0)))</f>
        <v>% of BAU price</v>
      </c>
      <c r="P1057" s="340" t="str">
        <f>IF(ISBLANK(INDEX('Policy Characteristics'!J:J,MATCH($C1057,'Policy Characteristics'!$C:$C,0))),"",INDEX('Policy Characteristics'!J:J,MATCH($C1057,'Policy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7" s="340" t="str">
        <f>IF(ISBLANK(INDEX('Policy Characteristics'!K:K,MATCH($C1057,'Policy Characteristics'!$C:$C,0))),"",INDEX('Policy Characteristics'!K:K,MATCH($C1057,'Policy Characteristics'!$C:$C,0)))</f>
        <v>fuels.html#fuel-taxes</v>
      </c>
      <c r="R1057" s="340" t="str">
        <f>IF(ISBLANK(INDEX('Policy Characteristics'!L:L,MATCH($C1057,'Policy Characteristics'!$C:$C,0))),"",INDEX('Policy Characteristics'!L:L,MATCH($C1057,'Policy Characteristics'!$C:$C,0)))</f>
        <v>fuel-taxes.html</v>
      </c>
    </row>
    <row r="1058" spans="1:18" s="5" customFormat="1" x14ac:dyDescent="0.25">
      <c r="A1058" s="340" t="str">
        <f>IF(ISBLANK(INDEX('Policy Characteristics'!A:A,MATCH($C1058,'Policy Characteristics'!$C:$C,0))),"",INDEX('Policy Characteristics'!A:A,MATCH($C1058,'Policy Characteristics'!$C:$C,0)))</f>
        <v>Cross-Sector</v>
      </c>
      <c r="B1058" s="340" t="str">
        <f>IF(ISBLANK(INDEX('Policy Characteristics'!B:B,MATCH($C1058,'Policy Characteristics'!$C:$C,0))),"",INDEX('Policy Characteristics'!B:B,MATCH($C1058,'Policy Characteristics'!$C:$C,0)))</f>
        <v>Fuel Taxes</v>
      </c>
      <c r="C1058" s="348" t="str">
        <f t="shared" si="53"/>
        <v>Additional Fuel Tax Rate by Fuel</v>
      </c>
      <c r="D1058" s="9" t="s">
        <v>49</v>
      </c>
      <c r="E1058" s="9"/>
      <c r="F1058" s="9" t="s">
        <v>93</v>
      </c>
      <c r="G1058" s="55"/>
      <c r="H1058" s="54">
        <v>738</v>
      </c>
      <c r="I1058" s="9" t="s">
        <v>46</v>
      </c>
      <c r="J1058" s="342" t="str">
        <f>IF(ISBLANK(INDEX('Policy Characteristics'!D:D,MATCH($C1058,'Policy Characteristics'!$C:$C,0))),"",INDEX('Policy Characteristics'!D:D,MATCH($C1058,'Policy Characteristics'!$C:$C,0)))</f>
        <v>Fuel Taxes</v>
      </c>
      <c r="K1058" s="340" t="str">
        <f>IF(ISBLANK(INDEX('Policy Characteristics'!E:E,MATCH($C1058,'Policy Characteristics'!$C:$C,0))),"",INDEX('Policy Characteristics'!E:E,MATCH($C1058,'Policy Characteristics'!$C:$C,0)))</f>
        <v>cross fuel tax</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0.2</v>
      </c>
      <c r="N1058" s="362">
        <f>IF(ISBLANK(INDEX('Policy Characteristics'!H:H,MATCH($C1058,'Policy Characteristics'!$C:$C,0))),"",INDEX('Policy Characteristics'!H:H,MATCH($C1058,'Policy Characteristics'!$C:$C,0)))</f>
        <v>5.0000000000000001E-3</v>
      </c>
      <c r="O1058" s="340" t="str">
        <f>IF(ISBLANK(INDEX('Policy Characteristics'!I:I,MATCH($C1058,'Policy Characteristics'!$C:$C,0))),"",INDEX('Policy Characteristics'!I:I,MATCH($C1058,'Policy Characteristics'!$C:$C,0)))</f>
        <v>% of BAU price</v>
      </c>
      <c r="P1058" s="340" t="str">
        <f>IF(ISBLANK(INDEX('Policy Characteristics'!J:J,MATCH($C1058,'Policy Characteristics'!$C:$C,0))),"",INDEX('Policy Characteristics'!J:J,MATCH($C1058,'Policy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8" s="340" t="str">
        <f>IF(ISBLANK(INDEX('Policy Characteristics'!K:K,MATCH($C1058,'Policy Characteristics'!$C:$C,0))),"",INDEX('Policy Characteristics'!K:K,MATCH($C1058,'Policy Characteristics'!$C:$C,0)))</f>
        <v>fuels.html#fuel-taxes</v>
      </c>
      <c r="R1058" s="340" t="str">
        <f>IF(ISBLANK(INDEX('Policy Characteristics'!L:L,MATCH($C1058,'Policy Characteristics'!$C:$C,0))),"",INDEX('Policy Characteristics'!L:L,MATCH($C1058,'Policy Characteristics'!$C:$C,0)))</f>
        <v>fuel-taxes.html</v>
      </c>
    </row>
    <row r="1059" spans="1:18" s="5" customFormat="1" x14ac:dyDescent="0.25">
      <c r="A1059" s="340" t="str">
        <f>IF(ISBLANK(INDEX('Policy Characteristics'!A:A,MATCH($C1059,'Policy Characteristics'!$C:$C,0))),"",INDEX('Policy Characteristics'!A:A,MATCH($C1059,'Policy Characteristics'!$C:$C,0)))</f>
        <v>Cross-Sector</v>
      </c>
      <c r="B1059" s="340" t="str">
        <f>IF(ISBLANK(INDEX('Policy Characteristics'!B:B,MATCH($C1059,'Policy Characteristics'!$C:$C,0))),"",INDEX('Policy Characteristics'!B:B,MATCH($C1059,'Policy Characteristics'!$C:$C,0)))</f>
        <v>Fuel Taxes</v>
      </c>
      <c r="C1059" s="348" t="str">
        <f t="shared" si="53"/>
        <v>Additional Fuel Tax Rate by Fuel</v>
      </c>
      <c r="D1059" s="9" t="s">
        <v>53</v>
      </c>
      <c r="E1059" s="9"/>
      <c r="F1059" s="9" t="s">
        <v>97</v>
      </c>
      <c r="G1059" s="55"/>
      <c r="H1059" s="54">
        <v>739</v>
      </c>
      <c r="I1059" s="9" t="s">
        <v>46</v>
      </c>
      <c r="J1059" s="342" t="str">
        <f>IF(ISBLANK(INDEX('Policy Characteristics'!D:D,MATCH($C1059,'Policy Characteristics'!$C:$C,0))),"",INDEX('Policy Characteristics'!D:D,MATCH($C1059,'Policy Characteristics'!$C:$C,0)))</f>
        <v>Fuel Taxes</v>
      </c>
      <c r="K1059" s="340" t="str">
        <f>IF(ISBLANK(INDEX('Policy Characteristics'!E:E,MATCH($C1059,'Policy Characteristics'!$C:$C,0))),"",INDEX('Policy Characteristics'!E:E,MATCH($C1059,'Policy Characteristics'!$C:$C,0)))</f>
        <v>cross fuel tax</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0.2</v>
      </c>
      <c r="N1059" s="362">
        <f>IF(ISBLANK(INDEX('Policy Characteristics'!H:H,MATCH($C1059,'Policy Characteristics'!$C:$C,0))),"",INDEX('Policy Characteristics'!H:H,MATCH($C1059,'Policy Characteristics'!$C:$C,0)))</f>
        <v>5.0000000000000001E-3</v>
      </c>
      <c r="O1059" s="340" t="str">
        <f>IF(ISBLANK(INDEX('Policy Characteristics'!I:I,MATCH($C1059,'Policy Characteristics'!$C:$C,0))),"",INDEX('Policy Characteristics'!I:I,MATCH($C1059,'Policy Characteristics'!$C:$C,0)))</f>
        <v>% of BAU price</v>
      </c>
      <c r="P1059" s="340" t="str">
        <f>IF(ISBLANK(INDEX('Policy Characteristics'!J:J,MATCH($C1059,'Policy Characteristics'!$C:$C,0))),"",INDEX('Policy Characteristics'!J:J,MATCH($C1059,'Policy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9" s="340" t="str">
        <f>IF(ISBLANK(INDEX('Policy Characteristics'!K:K,MATCH($C1059,'Policy Characteristics'!$C:$C,0))),"",INDEX('Policy Characteristics'!K:K,MATCH($C1059,'Policy Characteristics'!$C:$C,0)))</f>
        <v>fuels.html#fuel-taxes</v>
      </c>
      <c r="R1059" s="340" t="str">
        <f>IF(ISBLANK(INDEX('Policy Characteristics'!L:L,MATCH($C1059,'Policy Characteristics'!$C:$C,0))),"",INDEX('Policy Characteristics'!L:L,MATCH($C1059,'Policy Characteristics'!$C:$C,0)))</f>
        <v>fuel-taxes.html</v>
      </c>
    </row>
    <row r="1060" spans="1:18" s="5" customFormat="1" x14ac:dyDescent="0.25">
      <c r="A1060" s="340" t="str">
        <f>IF(ISBLANK(INDEX('Policy Characteristics'!A:A,MATCH($C1060,'Policy Characteristics'!$C:$C,0))),"",INDEX('Policy Characteristics'!A:A,MATCH($C1060,'Policy Characteristics'!$C:$C,0)))</f>
        <v>Cross-Sector</v>
      </c>
      <c r="B1060" s="340" t="str">
        <f>IF(ISBLANK(INDEX('Policy Characteristics'!B:B,MATCH($C1060,'Policy Characteristics'!$C:$C,0))),"",INDEX('Policy Characteristics'!B:B,MATCH($C1060,'Policy Characteristics'!$C:$C,0)))</f>
        <v>Fuel Taxes</v>
      </c>
      <c r="C1060" s="348" t="str">
        <f t="shared" si="53"/>
        <v>Additional Fuel Tax Rate by Fuel</v>
      </c>
      <c r="D1060" s="9" t="s">
        <v>55</v>
      </c>
      <c r="E1060" s="9"/>
      <c r="F1060" s="9" t="s">
        <v>100</v>
      </c>
      <c r="G1060" s="55"/>
      <c r="H1060" s="54">
        <v>81</v>
      </c>
      <c r="I1060" s="9" t="s">
        <v>45</v>
      </c>
      <c r="J1060" s="342" t="str">
        <f>IF(ISBLANK(INDEX('Policy Characteristics'!D:D,MATCH($C1060,'Policy Characteristics'!$C:$C,0))),"",INDEX('Policy Characteristics'!D:D,MATCH($C1060,'Policy Characteristics'!$C:$C,0)))</f>
        <v>Fuel Taxes</v>
      </c>
      <c r="K1060" s="340" t="str">
        <f>IF(ISBLANK(INDEX('Policy Characteristics'!E:E,MATCH($C1060,'Policy Characteristics'!$C:$C,0))),"",INDEX('Policy Characteristics'!E:E,MATCH($C1060,'Policy Characteristics'!$C:$C,0)))</f>
        <v>cross fuel tax</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0.2</v>
      </c>
      <c r="N1060" s="362">
        <f>IF(ISBLANK(INDEX('Policy Characteristics'!H:H,MATCH($C1060,'Policy Characteristics'!$C:$C,0))),"",INDEX('Policy Characteristics'!H:H,MATCH($C1060,'Policy Characteristics'!$C:$C,0)))</f>
        <v>5.0000000000000001E-3</v>
      </c>
      <c r="O1060" s="340" t="str">
        <f>IF(ISBLANK(INDEX('Policy Characteristics'!I:I,MATCH($C1060,'Policy Characteristics'!$C:$C,0))),"",INDEX('Policy Characteristics'!I:I,MATCH($C1060,'Policy Characteristics'!$C:$C,0)))</f>
        <v>% of BAU price</v>
      </c>
      <c r="P1060" s="340" t="str">
        <f>IF(ISBLANK(INDEX('Policy Characteristics'!J:J,MATCH($C1060,'Policy Characteristics'!$C:$C,0))),"",INDEX('Policy Characteristics'!J:J,MATCH($C1060,'Policy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0" s="340" t="str">
        <f>IF(ISBLANK(INDEX('Policy Characteristics'!K:K,MATCH($C1060,'Policy Characteristics'!$C:$C,0))),"",INDEX('Policy Characteristics'!K:K,MATCH($C1060,'Policy Characteristics'!$C:$C,0)))</f>
        <v>fuels.html#fuel-taxes</v>
      </c>
      <c r="R1060" s="340" t="str">
        <f>IF(ISBLANK(INDEX('Policy Characteristics'!L:L,MATCH($C1060,'Policy Characteristics'!$C:$C,0))),"",INDEX('Policy Characteristics'!L:L,MATCH($C1060,'Policy Characteristics'!$C:$C,0)))</f>
        <v>fuel-taxes.html</v>
      </c>
    </row>
    <row r="1061" spans="1:18" s="5" customFormat="1" x14ac:dyDescent="0.25">
      <c r="A1061" s="340" t="str">
        <f>IF(ISBLANK(INDEX('Policy Characteristics'!A:A,MATCH($C1061,'Policy Characteristics'!$C:$C,0))),"",INDEX('Policy Characteristics'!A:A,MATCH($C1061,'Policy Characteristics'!$C:$C,0)))</f>
        <v>Cross-Sector</v>
      </c>
      <c r="B1061" s="340" t="str">
        <f>IF(ISBLANK(INDEX('Policy Characteristics'!B:B,MATCH($C1061,'Policy Characteristics'!$C:$C,0))),"",INDEX('Policy Characteristics'!B:B,MATCH($C1061,'Policy Characteristics'!$C:$C,0)))</f>
        <v>Fuel Taxes</v>
      </c>
      <c r="C1061" s="348" t="str">
        <f t="shared" si="53"/>
        <v>Additional Fuel Tax Rate by Fuel</v>
      </c>
      <c r="D1061" s="9" t="s">
        <v>56</v>
      </c>
      <c r="E1061" s="9"/>
      <c r="F1061" s="9" t="s">
        <v>101</v>
      </c>
      <c r="G1061" s="55"/>
      <c r="H1061" s="54">
        <v>82</v>
      </c>
      <c r="I1061" s="9" t="s">
        <v>45</v>
      </c>
      <c r="J1061" s="342" t="str">
        <f>IF(ISBLANK(INDEX('Policy Characteristics'!D:D,MATCH($C1061,'Policy Characteristics'!$C:$C,0))),"",INDEX('Policy Characteristics'!D:D,MATCH($C1061,'Policy Characteristics'!$C:$C,0)))</f>
        <v>Fuel Taxes</v>
      </c>
      <c r="K1061" s="340" t="str">
        <f>IF(ISBLANK(INDEX('Policy Characteristics'!E:E,MATCH($C1061,'Policy Characteristics'!$C:$C,0))),"",INDEX('Policy Characteristics'!E:E,MATCH($C1061,'Policy Characteristics'!$C:$C,0)))</f>
        <v>cross fuel tax</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0.2</v>
      </c>
      <c r="N1061" s="362">
        <f>IF(ISBLANK(INDEX('Policy Characteristics'!H:H,MATCH($C1061,'Policy Characteristics'!$C:$C,0))),"",INDEX('Policy Characteristics'!H:H,MATCH($C1061,'Policy Characteristics'!$C:$C,0)))</f>
        <v>5.0000000000000001E-3</v>
      </c>
      <c r="O1061" s="340" t="str">
        <f>IF(ISBLANK(INDEX('Policy Characteristics'!I:I,MATCH($C1061,'Policy Characteristics'!$C:$C,0))),"",INDEX('Policy Characteristics'!I:I,MATCH($C1061,'Policy Characteristics'!$C:$C,0)))</f>
        <v>% of BAU price</v>
      </c>
      <c r="P1061" s="340" t="str">
        <f>IF(ISBLANK(INDEX('Policy Characteristics'!J:J,MATCH($C1061,'Policy Characteristics'!$C:$C,0))),"",INDEX('Policy Characteristics'!J:J,MATCH($C1061,'Policy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1" s="340" t="str">
        <f>IF(ISBLANK(INDEX('Policy Characteristics'!K:K,MATCH($C1061,'Policy Characteristics'!$C:$C,0))),"",INDEX('Policy Characteristics'!K:K,MATCH($C1061,'Policy Characteristics'!$C:$C,0)))</f>
        <v>fuels.html#fuel-taxes</v>
      </c>
      <c r="R1061" s="340" t="str">
        <f>IF(ISBLANK(INDEX('Policy Characteristics'!L:L,MATCH($C1061,'Policy Characteristics'!$C:$C,0))),"",INDEX('Policy Characteristics'!L:L,MATCH($C1061,'Policy Characteristics'!$C:$C,0)))</f>
        <v>fuel-taxes.html</v>
      </c>
    </row>
    <row r="1062" spans="1:18" s="5" customFormat="1" x14ac:dyDescent="0.25">
      <c r="A1062" s="340" t="str">
        <f>IF(ISBLANK(INDEX('Policy Characteristics'!A:A,MATCH($C1062,'Policy Characteristics'!$C:$C,0))),"",INDEX('Policy Characteristics'!A:A,MATCH($C1062,'Policy Characteristics'!$C:$C,0)))</f>
        <v>Cross-Sector</v>
      </c>
      <c r="B1062" s="340" t="str">
        <f>IF(ISBLANK(INDEX('Policy Characteristics'!B:B,MATCH($C1062,'Policy Characteristics'!$C:$C,0))),"",INDEX('Policy Characteristics'!B:B,MATCH($C1062,'Policy Characteristics'!$C:$C,0)))</f>
        <v>Fuel Taxes</v>
      </c>
      <c r="C1062" s="348" t="str">
        <f t="shared" si="53"/>
        <v>Additional Fuel Tax Rate by Fuel</v>
      </c>
      <c r="D1062" s="9" t="s">
        <v>57</v>
      </c>
      <c r="E1062" s="9"/>
      <c r="F1062" s="9" t="s">
        <v>102</v>
      </c>
      <c r="G1062" s="55"/>
      <c r="H1062" s="54">
        <v>740</v>
      </c>
      <c r="I1062" s="9" t="s">
        <v>46</v>
      </c>
      <c r="J1062" s="342" t="str">
        <f>IF(ISBLANK(INDEX('Policy Characteristics'!D:D,MATCH($C1062,'Policy Characteristics'!$C:$C,0))),"",INDEX('Policy Characteristics'!D:D,MATCH($C1062,'Policy Characteristics'!$C:$C,0)))</f>
        <v>Fuel Taxes</v>
      </c>
      <c r="K1062" s="340" t="str">
        <f>IF(ISBLANK(INDEX('Policy Characteristics'!E:E,MATCH($C1062,'Policy Characteristics'!$C:$C,0))),"",INDEX('Policy Characteristics'!E:E,MATCH($C1062,'Policy Characteristics'!$C:$C,0)))</f>
        <v>cross fuel tax</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0.2</v>
      </c>
      <c r="N1062" s="362">
        <f>IF(ISBLANK(INDEX('Policy Characteristics'!H:H,MATCH($C1062,'Policy Characteristics'!$C:$C,0))),"",INDEX('Policy Characteristics'!H:H,MATCH($C1062,'Policy Characteristics'!$C:$C,0)))</f>
        <v>5.0000000000000001E-3</v>
      </c>
      <c r="O1062" s="340" t="str">
        <f>IF(ISBLANK(INDEX('Policy Characteristics'!I:I,MATCH($C1062,'Policy Characteristics'!$C:$C,0))),"",INDEX('Policy Characteristics'!I:I,MATCH($C1062,'Policy Characteristics'!$C:$C,0)))</f>
        <v>% of BAU price</v>
      </c>
      <c r="P1062" s="340" t="str">
        <f>IF(ISBLANK(INDEX('Policy Characteristics'!J:J,MATCH($C1062,'Policy Characteristics'!$C:$C,0))),"",INDEX('Policy Characteristics'!J:J,MATCH($C1062,'Policy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2" s="340" t="str">
        <f>IF(ISBLANK(INDEX('Policy Characteristics'!K:K,MATCH($C1062,'Policy Characteristics'!$C:$C,0))),"",INDEX('Policy Characteristics'!K:K,MATCH($C1062,'Policy Characteristics'!$C:$C,0)))</f>
        <v>fuels.html#fuel-taxes</v>
      </c>
      <c r="R1062" s="340" t="str">
        <f>IF(ISBLANK(INDEX('Policy Characteristics'!L:L,MATCH($C1062,'Policy Characteristics'!$C:$C,0))),"",INDEX('Policy Characteristics'!L:L,MATCH($C1062,'Policy Characteristics'!$C:$C,0)))</f>
        <v>fuel-taxes.html</v>
      </c>
    </row>
    <row r="1063" spans="1:18" s="5" customFormat="1" x14ac:dyDescent="0.25">
      <c r="A1063" s="340" t="str">
        <f>IF(ISBLANK(INDEX('Policy Characteristics'!A:A,MATCH($C1063,'Policy Characteristics'!$C:$C,0))),"",INDEX('Policy Characteristics'!A:A,MATCH($C1063,'Policy Characteristics'!$C:$C,0)))</f>
        <v>Cross-Sector</v>
      </c>
      <c r="B1063" s="340" t="str">
        <f>IF(ISBLANK(INDEX('Policy Characteristics'!B:B,MATCH($C1063,'Policy Characteristics'!$C:$C,0))),"",INDEX('Policy Characteristics'!B:B,MATCH($C1063,'Policy Characteristics'!$C:$C,0)))</f>
        <v>Fuel Taxes</v>
      </c>
      <c r="C1063" s="348" t="str">
        <f t="shared" si="53"/>
        <v>Additional Fuel Tax Rate by Fuel</v>
      </c>
      <c r="D1063" s="9" t="s">
        <v>58</v>
      </c>
      <c r="E1063" s="9"/>
      <c r="F1063" s="9" t="s">
        <v>103</v>
      </c>
      <c r="G1063" s="55"/>
      <c r="H1063" s="54">
        <v>741</v>
      </c>
      <c r="I1063" s="9" t="s">
        <v>46</v>
      </c>
      <c r="J1063" s="342" t="str">
        <f>IF(ISBLANK(INDEX('Policy Characteristics'!D:D,MATCH($C1063,'Policy Characteristics'!$C:$C,0))),"",INDEX('Policy Characteristics'!D:D,MATCH($C1063,'Policy Characteristics'!$C:$C,0)))</f>
        <v>Fuel Taxes</v>
      </c>
      <c r="K1063" s="340" t="str">
        <f>IF(ISBLANK(INDEX('Policy Characteristics'!E:E,MATCH($C1063,'Policy Characteristics'!$C:$C,0))),"",INDEX('Policy Characteristics'!E:E,MATCH($C1063,'Policy Characteristics'!$C:$C,0)))</f>
        <v>cross fuel tax</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0.2</v>
      </c>
      <c r="N1063" s="362">
        <f>IF(ISBLANK(INDEX('Policy Characteristics'!H:H,MATCH($C1063,'Policy Characteristics'!$C:$C,0))),"",INDEX('Policy Characteristics'!H:H,MATCH($C1063,'Policy Characteristics'!$C:$C,0)))</f>
        <v>5.0000000000000001E-3</v>
      </c>
      <c r="O1063" s="340" t="str">
        <f>IF(ISBLANK(INDEX('Policy Characteristics'!I:I,MATCH($C1063,'Policy Characteristics'!$C:$C,0))),"",INDEX('Policy Characteristics'!I:I,MATCH($C1063,'Policy Characteristics'!$C:$C,0)))</f>
        <v>% of BAU price</v>
      </c>
      <c r="P1063" s="340" t="str">
        <f>IF(ISBLANK(INDEX('Policy Characteristics'!J:J,MATCH($C1063,'Policy Characteristics'!$C:$C,0))),"",INDEX('Policy Characteristics'!J:J,MATCH($C1063,'Policy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3" s="340" t="str">
        <f>IF(ISBLANK(INDEX('Policy Characteristics'!K:K,MATCH($C1063,'Policy Characteristics'!$C:$C,0))),"",INDEX('Policy Characteristics'!K:K,MATCH($C1063,'Policy Characteristics'!$C:$C,0)))</f>
        <v>fuels.html#fuel-taxes</v>
      </c>
      <c r="R1063" s="340" t="str">
        <f>IF(ISBLANK(INDEX('Policy Characteristics'!L:L,MATCH($C1063,'Policy Characteristics'!$C:$C,0))),"",INDEX('Policy Characteristics'!L:L,MATCH($C1063,'Policy Characteristics'!$C:$C,0)))</f>
        <v>fuel-taxes.html</v>
      </c>
    </row>
    <row r="1064" spans="1:18" x14ac:dyDescent="0.25">
      <c r="A1064" s="340" t="str">
        <f>IF(ISBLANK(INDEX('Policy Characteristics'!A:A,MATCH($C1064,'Policy Characteristics'!$C:$C,0))),"",INDEX('Policy Characteristics'!A:A,MATCH($C1064,'Policy Characteristics'!$C:$C,0)))</f>
        <v>Cross-Sector</v>
      </c>
      <c r="B1064" s="340" t="str">
        <f>IF(ISBLANK(INDEX('Policy Characteristics'!B:B,MATCH($C1064,'Policy Characteristics'!$C:$C,0))),"",INDEX('Policy Characteristics'!B:B,MATCH($C1064,'Policy Characteristics'!$C:$C,0)))</f>
        <v>Fuel Taxes</v>
      </c>
      <c r="C1064" s="348" t="str">
        <f t="shared" si="53"/>
        <v>Additional Fuel Tax Rate by Fuel</v>
      </c>
      <c r="D1064" s="9" t="s">
        <v>2527</v>
      </c>
      <c r="E1064" s="9"/>
      <c r="F1064" s="9" t="s">
        <v>2528</v>
      </c>
      <c r="G1064" s="55"/>
      <c r="H1064" s="54">
        <v>742</v>
      </c>
      <c r="I1064" s="9" t="s">
        <v>46</v>
      </c>
      <c r="J1064" s="342" t="str">
        <f>IF(ISBLANK(INDEX('Policy Characteristics'!D:D,MATCH($C1064,'Policy Characteristics'!$C:$C,0))),"",INDEX('Policy Characteristics'!D:D,MATCH($C1064,'Policy Characteristics'!$C:$C,0)))</f>
        <v>Fuel Taxes</v>
      </c>
      <c r="K1064" s="340" t="str">
        <f>IF(ISBLANK(INDEX('Policy Characteristics'!E:E,MATCH($C1064,'Policy Characteristics'!$C:$C,0))),"",INDEX('Policy Characteristics'!E:E,MATCH($C1064,'Policy Characteristics'!$C:$C,0)))</f>
        <v>cross fuel tax</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0.2</v>
      </c>
      <c r="N1064" s="362">
        <f>IF(ISBLANK(INDEX('Policy Characteristics'!H:H,MATCH($C1064,'Policy Characteristics'!$C:$C,0))),"",INDEX('Policy Characteristics'!H:H,MATCH($C1064,'Policy Characteristics'!$C:$C,0)))</f>
        <v>5.0000000000000001E-3</v>
      </c>
      <c r="O1064" s="340" t="str">
        <f>IF(ISBLANK(INDEX('Policy Characteristics'!I:I,MATCH($C1064,'Policy Characteristics'!$C:$C,0))),"",INDEX('Policy Characteristics'!I:I,MATCH($C1064,'Policy Characteristics'!$C:$C,0)))</f>
        <v>% of BAU price</v>
      </c>
      <c r="P1064" s="340" t="str">
        <f>IF(ISBLANK(INDEX('Policy Characteristics'!J:J,MATCH($C1064,'Policy Characteristics'!$C:$C,0))),"",INDEX('Policy Characteristics'!J:J,MATCH($C1064,'Policy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4" s="340" t="str">
        <f>IF(ISBLANK(INDEX('Policy Characteristics'!K:K,MATCH($C1064,'Policy Characteristics'!$C:$C,0))),"",INDEX('Policy Characteristics'!K:K,MATCH($C1064,'Policy Characteristics'!$C:$C,0)))</f>
        <v>fuels.html#fuel-taxes</v>
      </c>
      <c r="R1064" s="340" t="str">
        <f>IF(ISBLANK(INDEX('Policy Characteristics'!L:L,MATCH($C1064,'Policy Characteristics'!$C:$C,0))),"",INDEX('Policy Characteristics'!L:L,MATCH($C1064,'Policy Characteristics'!$C:$C,0)))</f>
        <v>fuel-taxes.html</v>
      </c>
    </row>
    <row r="1065" spans="1:18" x14ac:dyDescent="0.25">
      <c r="A1065" s="340" t="str">
        <f>IF(ISBLANK(INDEX('Policy Characteristics'!A:A,MATCH($C1065,'Policy Characteristics'!$C:$C,0))),"",INDEX('Policy Characteristics'!A:A,MATCH($C1065,'Policy Characteristics'!$C:$C,0)))</f>
        <v>Cross-Sector</v>
      </c>
      <c r="B1065" s="340" t="str">
        <f>IF(ISBLANK(INDEX('Policy Characteristics'!B:B,MATCH($C1065,'Policy Characteristics'!$C:$C,0))),"",INDEX('Policy Characteristics'!B:B,MATCH($C1065,'Policy Characteristics'!$C:$C,0)))</f>
        <v>Fuel Taxes</v>
      </c>
      <c r="C1065" s="348" t="str">
        <f t="shared" si="53"/>
        <v>Additional Fuel Tax Rate by Fuel</v>
      </c>
      <c r="D1065" s="9" t="s">
        <v>77</v>
      </c>
      <c r="E1065" s="9"/>
      <c r="F1065" s="9" t="s">
        <v>104</v>
      </c>
      <c r="G1065" s="55"/>
      <c r="H1065" s="54">
        <v>743</v>
      </c>
      <c r="I1065" s="9" t="s">
        <v>46</v>
      </c>
      <c r="J1065" s="342" t="str">
        <f>IF(ISBLANK(INDEX('Policy Characteristics'!D:D,MATCH($C1065,'Policy Characteristics'!$C:$C,0))),"",INDEX('Policy Characteristics'!D:D,MATCH($C1065,'Policy Characteristics'!$C:$C,0)))</f>
        <v>Fuel Taxes</v>
      </c>
      <c r="K1065" s="340" t="str">
        <f>IF(ISBLANK(INDEX('Policy Characteristics'!E:E,MATCH($C1065,'Policy Characteristics'!$C:$C,0))),"",INDEX('Policy Characteristics'!E:E,MATCH($C1065,'Policy Characteristics'!$C:$C,0)))</f>
        <v>cross fuel tax</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0.2</v>
      </c>
      <c r="N1065" s="362">
        <f>IF(ISBLANK(INDEX('Policy Characteristics'!H:H,MATCH($C1065,'Policy Characteristics'!$C:$C,0))),"",INDEX('Policy Characteristics'!H:H,MATCH($C1065,'Policy Characteristics'!$C:$C,0)))</f>
        <v>5.0000000000000001E-3</v>
      </c>
      <c r="O1065" s="340" t="str">
        <f>IF(ISBLANK(INDEX('Policy Characteristics'!I:I,MATCH($C1065,'Policy Characteristics'!$C:$C,0))),"",INDEX('Policy Characteristics'!I:I,MATCH($C1065,'Policy Characteristics'!$C:$C,0)))</f>
        <v>% of BAU price</v>
      </c>
      <c r="P1065" s="340" t="str">
        <f>IF(ISBLANK(INDEX('Policy Characteristics'!J:J,MATCH($C1065,'Policy Characteristics'!$C:$C,0))),"",INDEX('Policy Characteristics'!J:J,MATCH($C1065,'Policy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5" s="340" t="str">
        <f>IF(ISBLANK(INDEX('Policy Characteristics'!K:K,MATCH($C1065,'Policy Characteristics'!$C:$C,0))),"",INDEX('Policy Characteristics'!K:K,MATCH($C1065,'Policy Characteristics'!$C:$C,0)))</f>
        <v>fuels.html#fuel-taxes</v>
      </c>
      <c r="R1065" s="340" t="str">
        <f>IF(ISBLANK(INDEX('Policy Characteristics'!L:L,MATCH($C1065,'Policy Characteristics'!$C:$C,0))),"",INDEX('Policy Characteristics'!L:L,MATCH($C1065,'Policy Characteristics'!$C:$C,0)))</f>
        <v>fuel-taxes.html</v>
      </c>
    </row>
    <row r="1066" spans="1:18" x14ac:dyDescent="0.25">
      <c r="A1066" s="340" t="str">
        <f>IF(ISBLANK(INDEX('Policy Characteristics'!A:A,MATCH($C1066,'Policy Characteristics'!$C:$C,0))),"",INDEX('Policy Characteristics'!A:A,MATCH($C1066,'Policy Characteristics'!$C:$C,0)))</f>
        <v>Cross-Sector</v>
      </c>
      <c r="B1066" s="340" t="str">
        <f>IF(ISBLANK(INDEX('Policy Characteristics'!B:B,MATCH($C1066,'Policy Characteristics'!$C:$C,0))),"",INDEX('Policy Characteristics'!B:B,MATCH($C1066,'Policy Characteristics'!$C:$C,0)))</f>
        <v>Fuel Taxes</v>
      </c>
      <c r="C1066" s="348" t="str">
        <f t="shared" si="53"/>
        <v>Additional Fuel Tax Rate by Fuel</v>
      </c>
      <c r="D1066" s="9" t="s">
        <v>465</v>
      </c>
      <c r="E1066" s="9"/>
      <c r="F1066" s="9" t="s">
        <v>466</v>
      </c>
      <c r="G1066" s="55"/>
      <c r="H1066" s="54">
        <v>744</v>
      </c>
      <c r="I1066" s="9" t="s">
        <v>46</v>
      </c>
      <c r="J1066" s="342" t="str">
        <f>IF(ISBLANK(INDEX('Policy Characteristics'!D:D,MATCH($C1066,'Policy Characteristics'!$C:$C,0))),"",INDEX('Policy Characteristics'!D:D,MATCH($C1066,'Policy Characteristics'!$C:$C,0)))</f>
        <v>Fuel Taxes</v>
      </c>
      <c r="K1066" s="340" t="str">
        <f>IF(ISBLANK(INDEX('Policy Characteristics'!E:E,MATCH($C1066,'Policy Characteristics'!$C:$C,0))),"",INDEX('Policy Characteristics'!E:E,MATCH($C1066,'Policy Characteristics'!$C:$C,0)))</f>
        <v>cross fuel tax</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0.2</v>
      </c>
      <c r="N1066" s="362">
        <f>IF(ISBLANK(INDEX('Policy Characteristics'!H:H,MATCH($C1066,'Policy Characteristics'!$C:$C,0))),"",INDEX('Policy Characteristics'!H:H,MATCH($C1066,'Policy Characteristics'!$C:$C,0)))</f>
        <v>5.0000000000000001E-3</v>
      </c>
      <c r="O1066" s="340" t="str">
        <f>IF(ISBLANK(INDEX('Policy Characteristics'!I:I,MATCH($C1066,'Policy Characteristics'!$C:$C,0))),"",INDEX('Policy Characteristics'!I:I,MATCH($C1066,'Policy Characteristics'!$C:$C,0)))</f>
        <v>% of BAU price</v>
      </c>
      <c r="P1066" s="340" t="str">
        <f>IF(ISBLANK(INDEX('Policy Characteristics'!J:J,MATCH($C1066,'Policy Characteristics'!$C:$C,0))),"",INDEX('Policy Characteristics'!J:J,MATCH($C1066,'Policy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6" s="340" t="str">
        <f>IF(ISBLANK(INDEX('Policy Characteristics'!K:K,MATCH($C1066,'Policy Characteristics'!$C:$C,0))),"",INDEX('Policy Characteristics'!K:K,MATCH($C1066,'Policy Characteristics'!$C:$C,0)))</f>
        <v>fuels.html#fuel-taxes</v>
      </c>
      <c r="R1066" s="340" t="str">
        <f>IF(ISBLANK(INDEX('Policy Characteristics'!L:L,MATCH($C1066,'Policy Characteristics'!$C:$C,0))),"",INDEX('Policy Characteristics'!L:L,MATCH($C1066,'Policy Characteristics'!$C:$C,0)))</f>
        <v>fuel-taxes.html</v>
      </c>
    </row>
    <row r="1067" spans="1:18" x14ac:dyDescent="0.25">
      <c r="A1067" s="340" t="str">
        <f>IF(ISBLANK(INDEX('Policy Characteristics'!A:A,MATCH($C1067,'Policy Characteristics'!$C:$C,0))),"",INDEX('Policy Characteristics'!A:A,MATCH($C1067,'Policy Characteristics'!$C:$C,0)))</f>
        <v>Cross-Sector</v>
      </c>
      <c r="B1067" s="340" t="str">
        <f>IF(ISBLANK(INDEX('Policy Characteristics'!B:B,MATCH($C1067,'Policy Characteristics'!$C:$C,0))),"",INDEX('Policy Characteristics'!B:B,MATCH($C1067,'Policy Characteristics'!$C:$C,0)))</f>
        <v>Fuel Taxes</v>
      </c>
      <c r="C1067" s="348" t="str">
        <f t="shared" si="53"/>
        <v>Additional Fuel Tax Rate by Fuel</v>
      </c>
      <c r="D1067" s="9" t="s">
        <v>2519</v>
      </c>
      <c r="E1067" s="9"/>
      <c r="F1067" s="9" t="s">
        <v>2523</v>
      </c>
      <c r="G1067" s="55"/>
      <c r="H1067" s="54">
        <v>745</v>
      </c>
      <c r="I1067" s="9" t="s">
        <v>46</v>
      </c>
      <c r="J1067" s="342" t="str">
        <f>IF(ISBLANK(INDEX('Policy Characteristics'!D:D,MATCH($C1067,'Policy Characteristics'!$C:$C,0))),"",INDEX('Policy Characteristics'!D:D,MATCH($C1067,'Policy Characteristics'!$C:$C,0)))</f>
        <v>Fuel Taxes</v>
      </c>
      <c r="K1067" s="340" t="str">
        <f>IF(ISBLANK(INDEX('Policy Characteristics'!E:E,MATCH($C1067,'Policy Characteristics'!$C:$C,0))),"",INDEX('Policy Characteristics'!E:E,MATCH($C1067,'Policy Characteristics'!$C:$C,0)))</f>
        <v>cross fuel tax</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0.2</v>
      </c>
      <c r="N1067" s="362">
        <f>IF(ISBLANK(INDEX('Policy Characteristics'!H:H,MATCH($C1067,'Policy Characteristics'!$C:$C,0))),"",INDEX('Policy Characteristics'!H:H,MATCH($C1067,'Policy Characteristics'!$C:$C,0)))</f>
        <v>5.0000000000000001E-3</v>
      </c>
      <c r="O1067" s="340" t="str">
        <f>IF(ISBLANK(INDEX('Policy Characteristics'!I:I,MATCH($C1067,'Policy Characteristics'!$C:$C,0))),"",INDEX('Policy Characteristics'!I:I,MATCH($C1067,'Policy Characteristics'!$C:$C,0)))</f>
        <v>% of BAU price</v>
      </c>
      <c r="P1067" s="340" t="str">
        <f>IF(ISBLANK(INDEX('Policy Characteristics'!J:J,MATCH($C1067,'Policy Characteristics'!$C:$C,0))),"",INDEX('Policy Characteristics'!J:J,MATCH($C1067,'Policy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7" s="340" t="str">
        <f>IF(ISBLANK(INDEX('Policy Characteristics'!K:K,MATCH($C1067,'Policy Characteristics'!$C:$C,0))),"",INDEX('Policy Characteristics'!K:K,MATCH($C1067,'Policy Characteristics'!$C:$C,0)))</f>
        <v>fuels.html#fuel-taxes</v>
      </c>
      <c r="R1067" s="340" t="str">
        <f>IF(ISBLANK(INDEX('Policy Characteristics'!L:L,MATCH($C1067,'Policy Characteristics'!$C:$C,0))),"",INDEX('Policy Characteristics'!L:L,MATCH($C1067,'Policy Characteristics'!$C:$C,0)))</f>
        <v>fuel-taxes.html</v>
      </c>
    </row>
    <row r="1068" spans="1:18" ht="30" x14ac:dyDescent="0.25">
      <c r="A1068" s="340" t="str">
        <f>IF(ISBLANK(INDEX('Policy Characteristics'!A:A,MATCH($C1068,'Policy Characteristics'!$C:$C,0))),"",INDEX('Policy Characteristics'!A:A,MATCH($C1068,'Policy Characteristics'!$C:$C,0)))</f>
        <v>Cross-Sector</v>
      </c>
      <c r="B1068" s="340" t="str">
        <f>IF(ISBLANK(INDEX('Policy Characteristics'!B:B,MATCH($C1068,'Policy Characteristics'!$C:$C,0))),"",INDEX('Policy Characteristics'!B:B,MATCH($C1068,'Policy Characteristics'!$C:$C,0)))</f>
        <v>Fuel Taxes</v>
      </c>
      <c r="C1068" s="348" t="str">
        <f t="shared" si="53"/>
        <v>Additional Fuel Tax Rate by Fuel</v>
      </c>
      <c r="D1068" s="9" t="s">
        <v>2529</v>
      </c>
      <c r="E1068" s="9"/>
      <c r="F1068" s="9" t="s">
        <v>2530</v>
      </c>
      <c r="G1068" s="55"/>
      <c r="H1068" s="54">
        <v>746</v>
      </c>
      <c r="I1068" s="9" t="s">
        <v>46</v>
      </c>
      <c r="J1068" s="342" t="str">
        <f>IF(ISBLANK(INDEX('Policy Characteristics'!D:D,MATCH($C1068,'Policy Characteristics'!$C:$C,0))),"",INDEX('Policy Characteristics'!D:D,MATCH($C1068,'Policy Characteristics'!$C:$C,0)))</f>
        <v>Fuel Taxes</v>
      </c>
      <c r="K1068" s="340" t="str">
        <f>IF(ISBLANK(INDEX('Policy Characteristics'!E:E,MATCH($C1068,'Policy Characteristics'!$C:$C,0))),"",INDEX('Policy Characteristics'!E:E,MATCH($C1068,'Policy Characteristics'!$C:$C,0)))</f>
        <v>cross fuel tax</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0.2</v>
      </c>
      <c r="N1068" s="362">
        <f>IF(ISBLANK(INDEX('Policy Characteristics'!H:H,MATCH($C1068,'Policy Characteristics'!$C:$C,0))),"",INDEX('Policy Characteristics'!H:H,MATCH($C1068,'Policy Characteristics'!$C:$C,0)))</f>
        <v>5.0000000000000001E-3</v>
      </c>
      <c r="O1068" s="340" t="str">
        <f>IF(ISBLANK(INDEX('Policy Characteristics'!I:I,MATCH($C1068,'Policy Characteristics'!$C:$C,0))),"",INDEX('Policy Characteristics'!I:I,MATCH($C1068,'Policy Characteristics'!$C:$C,0)))</f>
        <v>% of BAU price</v>
      </c>
      <c r="P1068" s="340" t="str">
        <f>IF(ISBLANK(INDEX('Policy Characteristics'!J:J,MATCH($C1068,'Policy Characteristics'!$C:$C,0))),"",INDEX('Policy Characteristics'!J:J,MATCH($C1068,'Policy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8" s="340" t="str">
        <f>IF(ISBLANK(INDEX('Policy Characteristics'!K:K,MATCH($C1068,'Policy Characteristics'!$C:$C,0))),"",INDEX('Policy Characteristics'!K:K,MATCH($C1068,'Policy Characteristics'!$C:$C,0)))</f>
        <v>fuels.html#fuel-taxes</v>
      </c>
      <c r="R1068" s="340" t="str">
        <f>IF(ISBLANK(INDEX('Policy Characteristics'!L:L,MATCH($C1068,'Policy Characteristics'!$C:$C,0))),"",INDEX('Policy Characteristics'!L:L,MATCH($C1068,'Policy Characteristics'!$C:$C,0)))</f>
        <v>fuel-taxes.html</v>
      </c>
    </row>
    <row r="1069" spans="1:18" x14ac:dyDescent="0.25">
      <c r="A1069" s="340" t="str">
        <f>IF(ISBLANK(INDEX('Policy Characteristics'!A:A,MATCH($C1069,'Policy Characteristics'!$C:$C,0))),"",INDEX('Policy Characteristics'!A:A,MATCH($C1069,'Policy Characteristics'!$C:$C,0)))</f>
        <v>Cross-Sector</v>
      </c>
      <c r="B1069" s="340" t="str">
        <f>IF(ISBLANK(INDEX('Policy Characteristics'!B:B,MATCH($C1069,'Policy Characteristics'!$C:$C,0))),"",INDEX('Policy Characteristics'!B:B,MATCH($C1069,'Policy Characteristics'!$C:$C,0)))</f>
        <v>Fuel Taxes</v>
      </c>
      <c r="C1069" s="348" t="str">
        <f t="shared" ref="C1069:C1071" si="54">C$1055</f>
        <v>Additional Fuel Tax Rate by Fuel</v>
      </c>
      <c r="D1069" s="9" t="s">
        <v>2520</v>
      </c>
      <c r="E1069" s="9"/>
      <c r="F1069" s="9" t="s">
        <v>2524</v>
      </c>
      <c r="G1069" s="55"/>
      <c r="H1069" s="54">
        <v>747</v>
      </c>
      <c r="I1069" s="9" t="s">
        <v>46</v>
      </c>
      <c r="J1069" s="342" t="str">
        <f>IF(ISBLANK(INDEX('Policy Characteristics'!D:D,MATCH($C1069,'Policy Characteristics'!$C:$C,0))),"",INDEX('Policy Characteristics'!D:D,MATCH($C1069,'Policy Characteristics'!$C:$C,0)))</f>
        <v>Fuel Taxes</v>
      </c>
      <c r="K1069" s="340" t="str">
        <f>IF(ISBLANK(INDEX('Policy Characteristics'!E:E,MATCH($C1069,'Policy Characteristics'!$C:$C,0))),"",INDEX('Policy Characteristics'!E:E,MATCH($C1069,'Policy Characteristics'!$C:$C,0)))</f>
        <v>cross fuel tax</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0.2</v>
      </c>
      <c r="N1069" s="362">
        <f>IF(ISBLANK(INDEX('Policy Characteristics'!H:H,MATCH($C1069,'Policy Characteristics'!$C:$C,0))),"",INDEX('Policy Characteristics'!H:H,MATCH($C1069,'Policy Characteristics'!$C:$C,0)))</f>
        <v>5.0000000000000001E-3</v>
      </c>
      <c r="O1069" s="340" t="str">
        <f>IF(ISBLANK(INDEX('Policy Characteristics'!I:I,MATCH($C1069,'Policy Characteristics'!$C:$C,0))),"",INDEX('Policy Characteristics'!I:I,MATCH($C1069,'Policy Characteristics'!$C:$C,0)))</f>
        <v>% of BAU price</v>
      </c>
      <c r="P1069" s="340" t="str">
        <f>IF(ISBLANK(INDEX('Policy Characteristics'!J:J,MATCH($C1069,'Policy Characteristics'!$C:$C,0))),"",INDEX('Policy Characteristics'!J:J,MATCH($C1069,'Policy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9" s="340" t="str">
        <f>IF(ISBLANK(INDEX('Policy Characteristics'!K:K,MATCH($C1069,'Policy Characteristics'!$C:$C,0))),"",INDEX('Policy Characteristics'!K:K,MATCH($C1069,'Policy Characteristics'!$C:$C,0)))</f>
        <v>fuels.html#fuel-taxes</v>
      </c>
      <c r="R1069" s="340" t="str">
        <f>IF(ISBLANK(INDEX('Policy Characteristics'!L:L,MATCH($C1069,'Policy Characteristics'!$C:$C,0))),"",INDEX('Policy Characteristics'!L:L,MATCH($C1069,'Policy Characteristics'!$C:$C,0)))</f>
        <v>fuel-taxes.html</v>
      </c>
    </row>
    <row r="1070" spans="1:18" x14ac:dyDescent="0.25">
      <c r="A1070" s="340" t="str">
        <f>IF(ISBLANK(INDEX('Policy Characteristics'!A:A,MATCH($C1070,'Policy Characteristics'!$C:$C,0))),"",INDEX('Policy Characteristics'!A:A,MATCH($C1070,'Policy Characteristics'!$C:$C,0)))</f>
        <v>Cross-Sector</v>
      </c>
      <c r="B1070" s="340" t="str">
        <f>IF(ISBLANK(INDEX('Policy Characteristics'!B:B,MATCH($C1070,'Policy Characteristics'!$C:$C,0))),"",INDEX('Policy Characteristics'!B:B,MATCH($C1070,'Policy Characteristics'!$C:$C,0)))</f>
        <v>Fuel Taxes</v>
      </c>
      <c r="C1070" s="348" t="str">
        <f t="shared" si="54"/>
        <v>Additional Fuel Tax Rate by Fuel</v>
      </c>
      <c r="D1070" s="9" t="s">
        <v>2521</v>
      </c>
      <c r="E1070" s="9"/>
      <c r="F1070" s="9" t="s">
        <v>2525</v>
      </c>
      <c r="G1070" s="55"/>
      <c r="H1070" s="54">
        <v>748</v>
      </c>
      <c r="I1070" s="9" t="s">
        <v>46</v>
      </c>
      <c r="J1070" s="342" t="str">
        <f>IF(ISBLANK(INDEX('Policy Characteristics'!D:D,MATCH($C1070,'Policy Characteristics'!$C:$C,0))),"",INDEX('Policy Characteristics'!D:D,MATCH($C1070,'Policy Characteristics'!$C:$C,0)))</f>
        <v>Fuel Taxes</v>
      </c>
      <c r="K1070" s="340" t="str">
        <f>IF(ISBLANK(INDEX('Policy Characteristics'!E:E,MATCH($C1070,'Policy Characteristics'!$C:$C,0))),"",INDEX('Policy Characteristics'!E:E,MATCH($C1070,'Policy Characteristics'!$C:$C,0)))</f>
        <v>cross fuel tax</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0.2</v>
      </c>
      <c r="N1070" s="362">
        <f>IF(ISBLANK(INDEX('Policy Characteristics'!H:H,MATCH($C1070,'Policy Characteristics'!$C:$C,0))),"",INDEX('Policy Characteristics'!H:H,MATCH($C1070,'Policy Characteristics'!$C:$C,0)))</f>
        <v>5.0000000000000001E-3</v>
      </c>
      <c r="O1070" s="340" t="str">
        <f>IF(ISBLANK(INDEX('Policy Characteristics'!I:I,MATCH($C1070,'Policy Characteristics'!$C:$C,0))),"",INDEX('Policy Characteristics'!I:I,MATCH($C1070,'Policy Characteristics'!$C:$C,0)))</f>
        <v>% of BAU price</v>
      </c>
      <c r="P1070" s="340" t="str">
        <f>IF(ISBLANK(INDEX('Policy Characteristics'!J:J,MATCH($C1070,'Policy Characteristics'!$C:$C,0))),"",INDEX('Policy Characteristics'!J:J,MATCH($C1070,'Policy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70" s="340" t="str">
        <f>IF(ISBLANK(INDEX('Policy Characteristics'!K:K,MATCH($C1070,'Policy Characteristics'!$C:$C,0))),"",INDEX('Policy Characteristics'!K:K,MATCH($C1070,'Policy Characteristics'!$C:$C,0)))</f>
        <v>fuels.html#fuel-taxes</v>
      </c>
      <c r="R1070" s="340" t="str">
        <f>IF(ISBLANK(INDEX('Policy Characteristics'!L:L,MATCH($C1070,'Policy Characteristics'!$C:$C,0))),"",INDEX('Policy Characteristics'!L:L,MATCH($C1070,'Policy Characteristics'!$C:$C,0)))</f>
        <v>fuel-taxes.html</v>
      </c>
    </row>
    <row r="1071" spans="1:18" x14ac:dyDescent="0.25">
      <c r="A1071" s="340" t="str">
        <f>IF(ISBLANK(INDEX('Policy Characteristics'!A:A,MATCH($C1071,'Policy Characteristics'!$C:$C,0))),"",INDEX('Policy Characteristics'!A:A,MATCH($C1071,'Policy Characteristics'!$C:$C,0)))</f>
        <v>Cross-Sector</v>
      </c>
      <c r="B1071" s="340" t="str">
        <f>IF(ISBLANK(INDEX('Policy Characteristics'!B:B,MATCH($C1071,'Policy Characteristics'!$C:$C,0))),"",INDEX('Policy Characteristics'!B:B,MATCH($C1071,'Policy Characteristics'!$C:$C,0)))</f>
        <v>Fuel Taxes</v>
      </c>
      <c r="C1071" s="348" t="str">
        <f t="shared" si="54"/>
        <v>Additional Fuel Tax Rate by Fuel</v>
      </c>
      <c r="D1071" s="9" t="s">
        <v>2522</v>
      </c>
      <c r="E1071" s="9"/>
      <c r="F1071" s="9" t="s">
        <v>2526</v>
      </c>
      <c r="G1071" s="55"/>
      <c r="H1071" s="54">
        <v>749</v>
      </c>
      <c r="I1071" s="9" t="s">
        <v>46</v>
      </c>
      <c r="J1071" s="342" t="str">
        <f>IF(ISBLANK(INDEX('Policy Characteristics'!D:D,MATCH($C1071,'Policy Characteristics'!$C:$C,0))),"",INDEX('Policy Characteristics'!D:D,MATCH($C1071,'Policy Characteristics'!$C:$C,0)))</f>
        <v>Fuel Taxes</v>
      </c>
      <c r="K1071" s="340" t="str">
        <f>IF(ISBLANK(INDEX('Policy Characteristics'!E:E,MATCH($C1071,'Policy Characteristics'!$C:$C,0))),"",INDEX('Policy Characteristics'!E:E,MATCH($C1071,'Policy Characteristics'!$C:$C,0)))</f>
        <v>cross fuel tax</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0.2</v>
      </c>
      <c r="N1071" s="362">
        <f>IF(ISBLANK(INDEX('Policy Characteristics'!H:H,MATCH($C1071,'Policy Characteristics'!$C:$C,0))),"",INDEX('Policy Characteristics'!H:H,MATCH($C1071,'Policy Characteristics'!$C:$C,0)))</f>
        <v>5.0000000000000001E-3</v>
      </c>
      <c r="O1071" s="340" t="str">
        <f>IF(ISBLANK(INDEX('Policy Characteristics'!I:I,MATCH($C1071,'Policy Characteristics'!$C:$C,0))),"",INDEX('Policy Characteristics'!I:I,MATCH($C1071,'Policy Characteristics'!$C:$C,0)))</f>
        <v>% of BAU price</v>
      </c>
      <c r="P1071" s="340" t="str">
        <f>IF(ISBLANK(INDEX('Policy Characteristics'!J:J,MATCH($C1071,'Policy Characteristics'!$C:$C,0))),"",INDEX('Policy Characteristics'!J:J,MATCH($C1071,'Policy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71" s="340" t="str">
        <f>IF(ISBLANK(INDEX('Policy Characteristics'!K:K,MATCH($C1071,'Policy Characteristics'!$C:$C,0))),"",INDEX('Policy Characteristics'!K:K,MATCH($C1071,'Policy Characteristics'!$C:$C,0)))</f>
        <v>fuels.html#fuel-taxes</v>
      </c>
      <c r="R1071" s="340" t="str">
        <f>IF(ISBLANK(INDEX('Policy Characteristics'!L:L,MATCH($C1071,'Policy Characteristics'!$C:$C,0))),"",INDEX('Policy Characteristics'!L:L,MATCH($C1071,'Policy Characteristics'!$C:$C,0)))</f>
        <v>fuel-taxes.html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5" t="s">
        <v>305</v>
      </c>
      <c r="D1072" s="53" t="s">
        <v>119</v>
      </c>
      <c r="E1072" s="53"/>
      <c r="F1072" s="53" t="s">
        <v>336</v>
      </c>
      <c r="G1072" s="53"/>
      <c r="H1072" s="54">
        <v>85</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building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ref="C1073:C1077" si="55">C$1072</f>
        <v>RnD Building Capital Cost Perc Reduction</v>
      </c>
      <c r="D1073" s="53" t="s">
        <v>120</v>
      </c>
      <c r="E1073" s="53"/>
      <c r="F1073" s="53" t="s">
        <v>337</v>
      </c>
      <c r="G1073" s="53"/>
      <c r="H1073" s="54">
        <v>86</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building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5"/>
        <v>RnD Building Capital Cost Perc Reduction</v>
      </c>
      <c r="D1074" s="53" t="s">
        <v>121</v>
      </c>
      <c r="E1074" s="53"/>
      <c r="F1074" s="53" t="s">
        <v>338</v>
      </c>
      <c r="G1074" s="53"/>
      <c r="H1074" s="54">
        <v>87</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building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5"/>
        <v>RnD Building Capital Cost Perc Reduction</v>
      </c>
      <c r="D1075" s="53" t="s">
        <v>122</v>
      </c>
      <c r="E1075" s="53"/>
      <c r="F1075" s="53" t="s">
        <v>339</v>
      </c>
      <c r="G1075" s="53"/>
      <c r="H1075" s="54">
        <v>88</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building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5"/>
        <v>RnD Building Capital Cost Perc Reduction</v>
      </c>
      <c r="D1076" s="53" t="s">
        <v>123</v>
      </c>
      <c r="E1076" s="53"/>
      <c r="F1076" s="53" t="s">
        <v>340</v>
      </c>
      <c r="G1076" s="53"/>
      <c r="H1076" s="54">
        <v>89</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building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5"/>
        <v>RnD Building Capital Cost Perc Reduction</v>
      </c>
      <c r="D1077" s="53" t="s">
        <v>124</v>
      </c>
      <c r="E1077" s="53"/>
      <c r="F1077" s="53" t="s">
        <v>341</v>
      </c>
      <c r="G1077" s="53"/>
      <c r="H1077" s="54">
        <v>90</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building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5" t="s">
        <v>306</v>
      </c>
      <c r="D1078" s="53"/>
      <c r="E1078" s="53"/>
      <c r="F1078" s="53" t="s">
        <v>28</v>
      </c>
      <c r="G1078" s="53"/>
      <c r="H1078" s="54">
        <v>91</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CCS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5" t="s">
        <v>307</v>
      </c>
      <c r="D1079" s="53" t="s">
        <v>470</v>
      </c>
      <c r="E1079" s="53"/>
      <c r="F1079" s="9" t="s">
        <v>473</v>
      </c>
      <c r="G1079" s="53"/>
      <c r="H1079" s="54">
        <v>92</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electricity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ht="30"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ref="C1080:C1087" si="56">C$1079</f>
        <v>RnD Electricity Capital Cost Perc Reduction</v>
      </c>
      <c r="D1080" s="9" t="s">
        <v>326</v>
      </c>
      <c r="E1080" s="55"/>
      <c r="F1080" s="9" t="s">
        <v>2285</v>
      </c>
      <c r="G1080" s="53"/>
      <c r="H1080" s="54">
        <v>93</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electricity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6"/>
        <v>RnD Electricity Capital Cost Perc Reduction</v>
      </c>
      <c r="D1081" s="9" t="s">
        <v>79</v>
      </c>
      <c r="E1081" s="55"/>
      <c r="F1081" s="9" t="s">
        <v>342</v>
      </c>
      <c r="G1081" s="53"/>
      <c r="H1081" s="54">
        <v>94</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electricity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6"/>
        <v>RnD Electricity Capital Cost Perc Reduction</v>
      </c>
      <c r="D1082" s="9" t="s">
        <v>80</v>
      </c>
      <c r="E1082" s="55"/>
      <c r="F1082" s="9" t="s">
        <v>343</v>
      </c>
      <c r="G1082" s="53"/>
      <c r="H1082" s="54">
        <v>95</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electricity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6"/>
        <v>RnD Electricity Capital Cost Perc Reduction</v>
      </c>
      <c r="D1083" s="9" t="s">
        <v>471</v>
      </c>
      <c r="E1083" s="55"/>
      <c r="F1083" s="9" t="s">
        <v>475</v>
      </c>
      <c r="G1083" s="53"/>
      <c r="H1083" s="54">
        <v>96</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electricity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6"/>
        <v>RnD Electricity Capital Cost Perc Reduction</v>
      </c>
      <c r="D1084" s="9" t="s">
        <v>81</v>
      </c>
      <c r="E1084" s="55"/>
      <c r="F1084" s="9" t="s">
        <v>344</v>
      </c>
      <c r="G1084" s="53"/>
      <c r="H1084" s="54">
        <v>97</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electricity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6"/>
        <v>RnD Electricity Capital Cost Perc Reduction</v>
      </c>
      <c r="D1085" s="9" t="s">
        <v>82</v>
      </c>
      <c r="E1085" s="55"/>
      <c r="F1085" s="9" t="s">
        <v>345</v>
      </c>
      <c r="G1085" s="53"/>
      <c r="H1085" s="54">
        <v>98</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electricity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4" t="str">
        <f t="shared" si="56"/>
        <v>RnD Electricity Capital Cost Perc Reduction</v>
      </c>
      <c r="D1086" s="9" t="s">
        <v>83</v>
      </c>
      <c r="E1086" s="55"/>
      <c r="F1086" s="9" t="s">
        <v>346</v>
      </c>
      <c r="G1086" s="53"/>
      <c r="H1086" s="54">
        <v>99</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electricity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si="56"/>
        <v>RnD Electricity Capital Cost Perc Reduction</v>
      </c>
      <c r="D1087" s="9" t="s">
        <v>329</v>
      </c>
      <c r="E1087" s="55"/>
      <c r="F1087" s="9" t="s">
        <v>2286</v>
      </c>
      <c r="G1087" s="53"/>
      <c r="H1087" s="54">
        <v>192</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electricity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ref="C1088:C1089" si="57">C$1079</f>
        <v>RnD Electricity Capital Cost Perc Reduction</v>
      </c>
      <c r="D1088" s="9" t="s">
        <v>467</v>
      </c>
      <c r="E1088" s="55"/>
      <c r="F1088" s="9" t="s">
        <v>468</v>
      </c>
      <c r="G1088" s="53"/>
      <c r="H1088" s="54">
        <v>180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electricity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57"/>
        <v>RnD Electricity Capital Cost Perc Reduction</v>
      </c>
      <c r="D1089" s="9" t="s">
        <v>476</v>
      </c>
      <c r="E1089" s="55"/>
      <c r="F1089" s="9" t="s">
        <v>478</v>
      </c>
      <c r="G1089" s="53"/>
      <c r="H1089" s="54">
        <v>183</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electricity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5" t="s">
        <v>308</v>
      </c>
      <c r="D1090" s="188" t="s">
        <v>3189</v>
      </c>
      <c r="E1090" s="53"/>
      <c r="F1090" s="9" t="s">
        <v>3226</v>
      </c>
      <c r="G1090" s="53"/>
      <c r="H1090" s="54">
        <v>1462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industry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ref="C1091:C1114" si="58">C$1090</f>
        <v>RnD Industry Capital Cost Perc Reduction</v>
      </c>
      <c r="D1091" s="188" t="s">
        <v>3190</v>
      </c>
      <c r="E1091" s="53"/>
      <c r="F1091" s="9" t="s">
        <v>3227</v>
      </c>
      <c r="G1091" s="53"/>
      <c r="H1091" s="54">
        <v>1463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industry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58"/>
        <v>RnD Industry Capital Cost Perc Reduction</v>
      </c>
      <c r="D1092" s="188" t="s">
        <v>3191</v>
      </c>
      <c r="E1092" s="53"/>
      <c r="F1092" s="9" t="s">
        <v>3228</v>
      </c>
      <c r="G1092" s="53"/>
      <c r="H1092" s="54">
        <v>1464</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industry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Capital Cost Reduction</v>
      </c>
      <c r="C1093" s="344" t="str">
        <f t="shared" si="58"/>
        <v>RnD Industry Capital Cost Perc Reduction</v>
      </c>
      <c r="D1093" s="188" t="s">
        <v>3192</v>
      </c>
      <c r="E1093" s="53"/>
      <c r="F1093" s="9" t="s">
        <v>3229</v>
      </c>
      <c r="G1093" s="53"/>
      <c r="H1093" s="54">
        <v>1465</v>
      </c>
      <c r="I1093" s="53" t="s">
        <v>45</v>
      </c>
      <c r="J1093" s="342" t="str">
        <f>IF(ISBLANK(INDEX('Policy Characteristics'!D:D,MATCH($C1093,'Policy Characteristics'!$C:$C,0))),"",INDEX('Policy Characteristics'!D:D,MATCH($C1093,'Policy Characteristics'!$C:$C,0)))</f>
        <v>R&amp;D Capital Cost Reductions</v>
      </c>
      <c r="K1093" s="340" t="str">
        <f>IF(ISBLANK(INDEX('Policy Characteristics'!E:E,MATCH($C1093,'Policy Characteristics'!$C:$C,0))),"",INDEX('Policy Characteristics'!E:E,MATCH($C1093,'Policy Characteristics'!$C:$C,0)))</f>
        <v>RnD industry capital cost reduction</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0.4</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reduction in cost</v>
      </c>
      <c r="P1093" s="340"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40" t="str">
        <f>IF(ISBLANK(INDEX('Policy Characteristics'!K:K,MATCH($C1093,'Policy Characteristics'!$C:$C,0))),"",INDEX('Policy Characteristics'!K:K,MATCH($C1093,'Policy Characteristics'!$C:$C,0)))</f>
        <v>architectural-design.html#rnd</v>
      </c>
      <c r="R1093" s="340" t="str">
        <f>IF(ISBLANK(INDEX('Policy Characteristics'!L:L,MATCH($C1093,'Policy Characteristics'!$C:$C,0))),"",INDEX('Policy Characteristics'!L:L,MATCH($C1093,'Policy Characteristics'!$C:$C,0)))</f>
        <v>research-and-development.html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Capital Cost Reduction</v>
      </c>
      <c r="C1094" s="344" t="str">
        <f t="shared" si="58"/>
        <v>RnD Industry Capital Cost Perc Reduction</v>
      </c>
      <c r="D1094" s="188" t="s">
        <v>3193</v>
      </c>
      <c r="E1094" s="53"/>
      <c r="F1094" s="9" t="s">
        <v>3230</v>
      </c>
      <c r="G1094" s="53"/>
      <c r="H1094" s="54">
        <v>1466</v>
      </c>
      <c r="I1094" s="53" t="s">
        <v>45</v>
      </c>
      <c r="J1094" s="342" t="str">
        <f>IF(ISBLANK(INDEX('Policy Characteristics'!D:D,MATCH($C1094,'Policy Characteristics'!$C:$C,0))),"",INDEX('Policy Characteristics'!D:D,MATCH($C1094,'Policy Characteristics'!$C:$C,0)))</f>
        <v>R&amp;D Capital Cost Reductions</v>
      </c>
      <c r="K1094" s="340" t="str">
        <f>IF(ISBLANK(INDEX('Policy Characteristics'!E:E,MATCH($C1094,'Policy Characteristics'!$C:$C,0))),"",INDEX('Policy Characteristics'!E:E,MATCH($C1094,'Policy Characteristics'!$C:$C,0)))</f>
        <v>RnD industry capital cost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cost</v>
      </c>
      <c r="P1094" s="340"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Capital Cost Reduction</v>
      </c>
      <c r="C1095" s="344" t="str">
        <f t="shared" si="58"/>
        <v>RnD Industry Capital Cost Perc Reduction</v>
      </c>
      <c r="D1095" s="188" t="s">
        <v>3194</v>
      </c>
      <c r="E1095" s="53"/>
      <c r="F1095" s="9" t="s">
        <v>3231</v>
      </c>
      <c r="G1095" s="53"/>
      <c r="H1095" s="54">
        <v>1467</v>
      </c>
      <c r="I1095" s="53" t="s">
        <v>45</v>
      </c>
      <c r="J1095" s="342" t="str">
        <f>IF(ISBLANK(INDEX('Policy Characteristics'!D:D,MATCH($C1095,'Policy Characteristics'!$C:$C,0))),"",INDEX('Policy Characteristics'!D:D,MATCH($C1095,'Policy Characteristics'!$C:$C,0)))</f>
        <v>R&amp;D Capital Cost Reductions</v>
      </c>
      <c r="K1095" s="340" t="str">
        <f>IF(ISBLANK(INDEX('Policy Characteristics'!E:E,MATCH($C1095,'Policy Characteristics'!$C:$C,0))),"",INDEX('Policy Characteristics'!E:E,MATCH($C1095,'Policy Characteristics'!$C:$C,0)))</f>
        <v>RnD industry capital cost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cost</v>
      </c>
      <c r="P1095" s="340"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Capital Cost Reduction</v>
      </c>
      <c r="C1096" s="344" t="str">
        <f t="shared" si="58"/>
        <v>RnD Industry Capital Cost Perc Reduction</v>
      </c>
      <c r="D1096" s="188" t="s">
        <v>3195</v>
      </c>
      <c r="E1096" s="53"/>
      <c r="F1096" s="9" t="s">
        <v>3232</v>
      </c>
      <c r="G1096" s="53"/>
      <c r="H1096" s="54">
        <v>1468</v>
      </c>
      <c r="I1096" s="53" t="s">
        <v>45</v>
      </c>
      <c r="J1096" s="342" t="str">
        <f>IF(ISBLANK(INDEX('Policy Characteristics'!D:D,MATCH($C1096,'Policy Characteristics'!$C:$C,0))),"",INDEX('Policy Characteristics'!D:D,MATCH($C1096,'Policy Characteristics'!$C:$C,0)))</f>
        <v>R&amp;D Capital Cost Reductions</v>
      </c>
      <c r="K1096" s="340" t="str">
        <f>IF(ISBLANK(INDEX('Policy Characteristics'!E:E,MATCH($C1096,'Policy Characteristics'!$C:$C,0))),"",INDEX('Policy Characteristics'!E:E,MATCH($C1096,'Policy Characteristics'!$C:$C,0)))</f>
        <v>RnD industry capital cost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cost</v>
      </c>
      <c r="P1096" s="340"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Capital Cost Reduction</v>
      </c>
      <c r="C1097" s="344" t="str">
        <f t="shared" si="58"/>
        <v>RnD Industry Capital Cost Perc Reduction</v>
      </c>
      <c r="D1097" s="188" t="s">
        <v>3196</v>
      </c>
      <c r="E1097" s="53"/>
      <c r="F1097" s="9" t="s">
        <v>3233</v>
      </c>
      <c r="G1097" s="53"/>
      <c r="H1097" s="54">
        <v>1469</v>
      </c>
      <c r="I1097" s="53" t="s">
        <v>45</v>
      </c>
      <c r="J1097" s="342" t="str">
        <f>IF(ISBLANK(INDEX('Policy Characteristics'!D:D,MATCH($C1097,'Policy Characteristics'!$C:$C,0))),"",INDEX('Policy Characteristics'!D:D,MATCH($C1097,'Policy Characteristics'!$C:$C,0)))</f>
        <v>R&amp;D Capital Cost Reductions</v>
      </c>
      <c r="K1097" s="340" t="str">
        <f>IF(ISBLANK(INDEX('Policy Characteristics'!E:E,MATCH($C1097,'Policy Characteristics'!$C:$C,0))),"",INDEX('Policy Characteristics'!E:E,MATCH($C1097,'Policy Characteristics'!$C:$C,0)))</f>
        <v>RnD industry capital cost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cost</v>
      </c>
      <c r="P1097" s="340"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Capital Cost Reduction</v>
      </c>
      <c r="C1098" s="344" t="str">
        <f t="shared" si="58"/>
        <v>RnD Industry Capital Cost Perc Reduction</v>
      </c>
      <c r="D1098" s="188" t="s">
        <v>3197</v>
      </c>
      <c r="E1098" s="53"/>
      <c r="F1098" s="9" t="s">
        <v>3234</v>
      </c>
      <c r="G1098" s="53"/>
      <c r="H1098" s="54">
        <v>1470</v>
      </c>
      <c r="I1098" s="53" t="s">
        <v>45</v>
      </c>
      <c r="J1098" s="342" t="str">
        <f>IF(ISBLANK(INDEX('Policy Characteristics'!D:D,MATCH($C1098,'Policy Characteristics'!$C:$C,0))),"",INDEX('Policy Characteristics'!D:D,MATCH($C1098,'Policy Characteristics'!$C:$C,0)))</f>
        <v>R&amp;D Capital Cost Reductions</v>
      </c>
      <c r="K1098" s="340" t="str">
        <f>IF(ISBLANK(INDEX('Policy Characteristics'!E:E,MATCH($C1098,'Policy Characteristics'!$C:$C,0))),"",INDEX('Policy Characteristics'!E:E,MATCH($C1098,'Policy Characteristics'!$C:$C,0)))</f>
        <v>RnD industry capital cost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cost</v>
      </c>
      <c r="P1098" s="340"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Capital Cost Reduction</v>
      </c>
      <c r="C1099" s="344" t="str">
        <f t="shared" si="58"/>
        <v>RnD Industry Capital Cost Perc Reduction</v>
      </c>
      <c r="D1099" s="188" t="s">
        <v>3198</v>
      </c>
      <c r="E1099" s="53"/>
      <c r="F1099" s="9" t="s">
        <v>348</v>
      </c>
      <c r="G1099" s="53"/>
      <c r="H1099" s="54">
        <v>1471</v>
      </c>
      <c r="I1099" s="53" t="s">
        <v>45</v>
      </c>
      <c r="J1099" s="342" t="str">
        <f>IF(ISBLANK(INDEX('Policy Characteristics'!D:D,MATCH($C1099,'Policy Characteristics'!$C:$C,0))),"",INDEX('Policy Characteristics'!D:D,MATCH($C1099,'Policy Characteristics'!$C:$C,0)))</f>
        <v>R&amp;D Capital Cost Reductions</v>
      </c>
      <c r="K1099" s="340" t="str">
        <f>IF(ISBLANK(INDEX('Policy Characteristics'!E:E,MATCH($C1099,'Policy Characteristics'!$C:$C,0))),"",INDEX('Policy Characteristics'!E:E,MATCH($C1099,'Policy Characteristics'!$C:$C,0)))</f>
        <v>RnD industry capital cost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cost</v>
      </c>
      <c r="P1099" s="340"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Capital Cost Reduction</v>
      </c>
      <c r="C1100" s="344" t="str">
        <f t="shared" si="58"/>
        <v>RnD Industry Capital Cost Perc Reduction</v>
      </c>
      <c r="D1100" s="188" t="s">
        <v>3199</v>
      </c>
      <c r="E1100" s="53"/>
      <c r="F1100" s="9" t="s">
        <v>3235</v>
      </c>
      <c r="G1100" s="53"/>
      <c r="H1100" s="54">
        <v>1472</v>
      </c>
      <c r="I1100" s="53" t="s">
        <v>45</v>
      </c>
      <c r="J1100" s="342" t="str">
        <f>IF(ISBLANK(INDEX('Policy Characteristics'!D:D,MATCH($C1100,'Policy Characteristics'!$C:$C,0))),"",INDEX('Policy Characteristics'!D:D,MATCH($C1100,'Policy Characteristics'!$C:$C,0)))</f>
        <v>R&amp;D Capital Cost Reductions</v>
      </c>
      <c r="K1100" s="340" t="str">
        <f>IF(ISBLANK(INDEX('Policy Characteristics'!E:E,MATCH($C1100,'Policy Characteristics'!$C:$C,0))),"",INDEX('Policy Characteristics'!E:E,MATCH($C1100,'Policy Characteristics'!$C:$C,0)))</f>
        <v>RnD industry capital cost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cost</v>
      </c>
      <c r="P1100" s="340"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Capital Cost Reduction</v>
      </c>
      <c r="C1101" s="344" t="str">
        <f t="shared" si="58"/>
        <v>RnD Industry Capital Cost Perc Reduction</v>
      </c>
      <c r="D1101" s="188" t="s">
        <v>3200</v>
      </c>
      <c r="E1101" s="53"/>
      <c r="F1101" s="9" t="s">
        <v>3236</v>
      </c>
      <c r="G1101" s="53"/>
      <c r="H1101" s="54">
        <v>1473</v>
      </c>
      <c r="I1101" s="53" t="s">
        <v>45</v>
      </c>
      <c r="J1101" s="342" t="str">
        <f>IF(ISBLANK(INDEX('Policy Characteristics'!D:D,MATCH($C1101,'Policy Characteristics'!$C:$C,0))),"",INDEX('Policy Characteristics'!D:D,MATCH($C1101,'Policy Characteristics'!$C:$C,0)))</f>
        <v>R&amp;D Capital Cost Reductions</v>
      </c>
      <c r="K1101" s="340" t="str">
        <f>IF(ISBLANK(INDEX('Policy Characteristics'!E:E,MATCH($C1101,'Policy Characteristics'!$C:$C,0))),"",INDEX('Policy Characteristics'!E:E,MATCH($C1101,'Policy Characteristics'!$C:$C,0)))</f>
        <v>RnD industry capital cost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cost</v>
      </c>
      <c r="P1101" s="340"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Capital Cost Reduction</v>
      </c>
      <c r="C1102" s="344" t="str">
        <f t="shared" si="58"/>
        <v>RnD Industry Capital Cost Perc Reduction</v>
      </c>
      <c r="D1102" s="188" t="s">
        <v>3201</v>
      </c>
      <c r="E1102" s="53"/>
      <c r="F1102" s="9" t="s">
        <v>3237</v>
      </c>
      <c r="G1102" s="53"/>
      <c r="H1102" s="54">
        <v>1474</v>
      </c>
      <c r="I1102" s="53" t="s">
        <v>45</v>
      </c>
      <c r="J1102" s="342" t="str">
        <f>IF(ISBLANK(INDEX('Policy Characteristics'!D:D,MATCH($C1102,'Policy Characteristics'!$C:$C,0))),"",INDEX('Policy Characteristics'!D:D,MATCH($C1102,'Policy Characteristics'!$C:$C,0)))</f>
        <v>R&amp;D Capital Cost Reductions</v>
      </c>
      <c r="K1102" s="340" t="str">
        <f>IF(ISBLANK(INDEX('Policy Characteristics'!E:E,MATCH($C1102,'Policy Characteristics'!$C:$C,0))),"",INDEX('Policy Characteristics'!E:E,MATCH($C1102,'Policy Characteristics'!$C:$C,0)))</f>
        <v>RnD industry capital cost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cost</v>
      </c>
      <c r="P1102" s="340"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Capital Cost Reduction</v>
      </c>
      <c r="C1103" s="344" t="str">
        <f t="shared" si="58"/>
        <v>RnD Industry Capital Cost Perc Reduction</v>
      </c>
      <c r="D1103" s="188" t="s">
        <v>3202</v>
      </c>
      <c r="E1103" s="53"/>
      <c r="F1103" s="9" t="s">
        <v>347</v>
      </c>
      <c r="G1103" s="53"/>
      <c r="H1103" s="54">
        <v>1475</v>
      </c>
      <c r="I1103" s="53" t="s">
        <v>45</v>
      </c>
      <c r="J1103" s="342" t="str">
        <f>IF(ISBLANK(INDEX('Policy Characteristics'!D:D,MATCH($C1103,'Policy Characteristics'!$C:$C,0))),"",INDEX('Policy Characteristics'!D:D,MATCH($C1103,'Policy Characteristics'!$C:$C,0)))</f>
        <v>R&amp;D Capital Cost Reductions</v>
      </c>
      <c r="K1103" s="340" t="str">
        <f>IF(ISBLANK(INDEX('Policy Characteristics'!E:E,MATCH($C1103,'Policy Characteristics'!$C:$C,0))),"",INDEX('Policy Characteristics'!E:E,MATCH($C1103,'Policy Characteristics'!$C:$C,0)))</f>
        <v>RnD industry capital cost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cost</v>
      </c>
      <c r="P1103" s="340"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Capital Cost Reduction</v>
      </c>
      <c r="C1104" s="344" t="str">
        <f t="shared" si="58"/>
        <v>RnD Industry Capital Cost Perc Reduction</v>
      </c>
      <c r="D1104" s="188" t="s">
        <v>3203</v>
      </c>
      <c r="E1104" s="53"/>
      <c r="F1104" s="9" t="s">
        <v>3238</v>
      </c>
      <c r="G1104" s="53"/>
      <c r="H1104" s="54">
        <v>1476</v>
      </c>
      <c r="I1104" s="53" t="s">
        <v>45</v>
      </c>
      <c r="J1104" s="342" t="str">
        <f>IF(ISBLANK(INDEX('Policy Characteristics'!D:D,MATCH($C1104,'Policy Characteristics'!$C:$C,0))),"",INDEX('Policy Characteristics'!D:D,MATCH($C1104,'Policy Characteristics'!$C:$C,0)))</f>
        <v>R&amp;D Capital Cost Reductions</v>
      </c>
      <c r="K1104" s="340" t="str">
        <f>IF(ISBLANK(INDEX('Policy Characteristics'!E:E,MATCH($C1104,'Policy Characteristics'!$C:$C,0))),"",INDEX('Policy Characteristics'!E:E,MATCH($C1104,'Policy Characteristics'!$C:$C,0)))</f>
        <v>RnD industry capital cost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cost</v>
      </c>
      <c r="P1104" s="340"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ht="30"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Capital Cost Reduction</v>
      </c>
      <c r="C1105" s="344" t="str">
        <f t="shared" si="58"/>
        <v>RnD Industry Capital Cost Perc Reduction</v>
      </c>
      <c r="D1105" s="188" t="s">
        <v>3204</v>
      </c>
      <c r="E1105" s="53"/>
      <c r="F1105" s="9" t="s">
        <v>3239</v>
      </c>
      <c r="G1105" s="53"/>
      <c r="H1105" s="54">
        <v>1477</v>
      </c>
      <c r="I1105" s="53" t="s">
        <v>45</v>
      </c>
      <c r="J1105" s="342" t="str">
        <f>IF(ISBLANK(INDEX('Policy Characteristics'!D:D,MATCH($C1105,'Policy Characteristics'!$C:$C,0))),"",INDEX('Policy Characteristics'!D:D,MATCH($C1105,'Policy Characteristics'!$C:$C,0)))</f>
        <v>R&amp;D Capital Cost Reductions</v>
      </c>
      <c r="K1105" s="340" t="str">
        <f>IF(ISBLANK(INDEX('Policy Characteristics'!E:E,MATCH($C1105,'Policy Characteristics'!$C:$C,0))),"",INDEX('Policy Characteristics'!E:E,MATCH($C1105,'Policy Characteristics'!$C:$C,0)))</f>
        <v>RnD industry capital cost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cost</v>
      </c>
      <c r="P1105" s="340"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Capital Cost Reduction</v>
      </c>
      <c r="C1106" s="344" t="str">
        <f t="shared" si="58"/>
        <v>RnD Industry Capital Cost Perc Reduction</v>
      </c>
      <c r="D1106" s="188" t="s">
        <v>3205</v>
      </c>
      <c r="E1106" s="53"/>
      <c r="F1106" s="9" t="s">
        <v>3240</v>
      </c>
      <c r="G1106" s="53"/>
      <c r="H1106" s="54">
        <v>1478</v>
      </c>
      <c r="I1106" s="53" t="s">
        <v>45</v>
      </c>
      <c r="J1106" s="342" t="str">
        <f>IF(ISBLANK(INDEX('Policy Characteristics'!D:D,MATCH($C1106,'Policy Characteristics'!$C:$C,0))),"",INDEX('Policy Characteristics'!D:D,MATCH($C1106,'Policy Characteristics'!$C:$C,0)))</f>
        <v>R&amp;D Capital Cost Reductions</v>
      </c>
      <c r="K1106" s="340" t="str">
        <f>IF(ISBLANK(INDEX('Policy Characteristics'!E:E,MATCH($C1106,'Policy Characteristics'!$C:$C,0))),"",INDEX('Policy Characteristics'!E:E,MATCH($C1106,'Policy Characteristics'!$C:$C,0)))</f>
        <v>RnD industry capital cost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cost</v>
      </c>
      <c r="P1106" s="340"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Capital Cost Reduction</v>
      </c>
      <c r="C1107" s="344" t="str">
        <f t="shared" si="58"/>
        <v>RnD Industry Capital Cost Perc Reduction</v>
      </c>
      <c r="D1107" s="188" t="s">
        <v>3206</v>
      </c>
      <c r="E1107" s="53"/>
      <c r="F1107" s="9" t="s">
        <v>3241</v>
      </c>
      <c r="G1107" s="53"/>
      <c r="H1107" s="54">
        <v>1479</v>
      </c>
      <c r="I1107" s="53" t="s">
        <v>45</v>
      </c>
      <c r="J1107" s="342" t="str">
        <f>IF(ISBLANK(INDEX('Policy Characteristics'!D:D,MATCH($C1107,'Policy Characteristics'!$C:$C,0))),"",INDEX('Policy Characteristics'!D:D,MATCH($C1107,'Policy Characteristics'!$C:$C,0)))</f>
        <v>R&amp;D Capital Cost Reductions</v>
      </c>
      <c r="K1107" s="340" t="str">
        <f>IF(ISBLANK(INDEX('Policy Characteristics'!E:E,MATCH($C1107,'Policy Characteristics'!$C:$C,0))),"",INDEX('Policy Characteristics'!E:E,MATCH($C1107,'Policy Characteristics'!$C:$C,0)))</f>
        <v>RnD industry capital cost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cost</v>
      </c>
      <c r="P1107" s="340"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Capital Cost Reduction</v>
      </c>
      <c r="C1108" s="344" t="str">
        <f t="shared" si="58"/>
        <v>RnD Industry Capital Cost Perc Reduction</v>
      </c>
      <c r="D1108" s="188" t="s">
        <v>3207</v>
      </c>
      <c r="E1108" s="53"/>
      <c r="F1108" s="9" t="s">
        <v>3242</v>
      </c>
      <c r="G1108" s="53"/>
      <c r="H1108" s="54">
        <v>1480</v>
      </c>
      <c r="I1108" s="53" t="s">
        <v>45</v>
      </c>
      <c r="J1108" s="342" t="str">
        <f>IF(ISBLANK(INDEX('Policy Characteristics'!D:D,MATCH($C1108,'Policy Characteristics'!$C:$C,0))),"",INDEX('Policy Characteristics'!D:D,MATCH($C1108,'Policy Characteristics'!$C:$C,0)))</f>
        <v>R&amp;D Capital Cost Reductions</v>
      </c>
      <c r="K1108" s="340" t="str">
        <f>IF(ISBLANK(INDEX('Policy Characteristics'!E:E,MATCH($C1108,'Policy Characteristics'!$C:$C,0))),"",INDEX('Policy Characteristics'!E:E,MATCH($C1108,'Policy Characteristics'!$C:$C,0)))</f>
        <v>RnD industry capital cost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cost</v>
      </c>
      <c r="P1108" s="340"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Capital Cost Reduction</v>
      </c>
      <c r="C1109" s="344" t="str">
        <f t="shared" si="58"/>
        <v>RnD Industry Capital Cost Perc Reduction</v>
      </c>
      <c r="D1109" s="188" t="s">
        <v>3208</v>
      </c>
      <c r="E1109" s="53"/>
      <c r="F1109" s="9" t="s">
        <v>3243</v>
      </c>
      <c r="G1109" s="53"/>
      <c r="H1109" s="54">
        <v>1481</v>
      </c>
      <c r="I1109" s="53" t="s">
        <v>45</v>
      </c>
      <c r="J1109" s="342" t="str">
        <f>IF(ISBLANK(INDEX('Policy Characteristics'!D:D,MATCH($C1109,'Policy Characteristics'!$C:$C,0))),"",INDEX('Policy Characteristics'!D:D,MATCH($C1109,'Policy Characteristics'!$C:$C,0)))</f>
        <v>R&amp;D Capital Cost Reductions</v>
      </c>
      <c r="K1109" s="340" t="str">
        <f>IF(ISBLANK(INDEX('Policy Characteristics'!E:E,MATCH($C1109,'Policy Characteristics'!$C:$C,0))),"",INDEX('Policy Characteristics'!E:E,MATCH($C1109,'Policy Characteristics'!$C:$C,0)))</f>
        <v>RnD industry capital cost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cost</v>
      </c>
      <c r="P1109" s="340"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Capital Cost Reduction</v>
      </c>
      <c r="C1110" s="344" t="str">
        <f t="shared" si="58"/>
        <v>RnD Industry Capital Cost Perc Reduction</v>
      </c>
      <c r="D1110" s="188" t="s">
        <v>3209</v>
      </c>
      <c r="E1110" s="53"/>
      <c r="F1110" s="9" t="s">
        <v>3244</v>
      </c>
      <c r="G1110" s="53"/>
      <c r="H1110" s="54">
        <v>1482</v>
      </c>
      <c r="I1110" s="53" t="s">
        <v>45</v>
      </c>
      <c r="J1110" s="342" t="str">
        <f>IF(ISBLANK(INDEX('Policy Characteristics'!D:D,MATCH($C1110,'Policy Characteristics'!$C:$C,0))),"",INDEX('Policy Characteristics'!D:D,MATCH($C1110,'Policy Characteristics'!$C:$C,0)))</f>
        <v>R&amp;D Capital Cost Reductions</v>
      </c>
      <c r="K1110" s="340" t="str">
        <f>IF(ISBLANK(INDEX('Policy Characteristics'!E:E,MATCH($C1110,'Policy Characteristics'!$C:$C,0))),"",INDEX('Policy Characteristics'!E:E,MATCH($C1110,'Policy Characteristics'!$C:$C,0)))</f>
        <v>RnD industry capital cost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cost</v>
      </c>
      <c r="P1110" s="340"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Capital Cost Reduction</v>
      </c>
      <c r="C1111" s="344" t="str">
        <f t="shared" si="58"/>
        <v>RnD Industry Capital Cost Perc Reduction</v>
      </c>
      <c r="D1111" s="188" t="s">
        <v>3210</v>
      </c>
      <c r="E1111" s="53"/>
      <c r="F1111" s="9" t="s">
        <v>3245</v>
      </c>
      <c r="G1111" s="53"/>
      <c r="H1111" s="54">
        <v>1483</v>
      </c>
      <c r="I1111" s="53" t="s">
        <v>45</v>
      </c>
      <c r="J1111" s="342" t="str">
        <f>IF(ISBLANK(INDEX('Policy Characteristics'!D:D,MATCH($C1111,'Policy Characteristics'!$C:$C,0))),"",INDEX('Policy Characteristics'!D:D,MATCH($C1111,'Policy Characteristics'!$C:$C,0)))</f>
        <v>R&amp;D Capital Cost Reductions</v>
      </c>
      <c r="K1111" s="340" t="str">
        <f>IF(ISBLANK(INDEX('Policy Characteristics'!E:E,MATCH($C1111,'Policy Characteristics'!$C:$C,0))),"",INDEX('Policy Characteristics'!E:E,MATCH($C1111,'Policy Characteristics'!$C:$C,0)))</f>
        <v>RnD industry capital cost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cost</v>
      </c>
      <c r="P1111" s="340"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Capital Cost Reduction</v>
      </c>
      <c r="C1112" s="344" t="str">
        <f t="shared" si="58"/>
        <v>RnD Industry Capital Cost Perc Reduction</v>
      </c>
      <c r="D1112" s="188" t="s">
        <v>3211</v>
      </c>
      <c r="E1112" s="53"/>
      <c r="F1112" s="9" t="s">
        <v>3246</v>
      </c>
      <c r="G1112" s="53"/>
      <c r="H1112" s="54">
        <v>1484</v>
      </c>
      <c r="I1112" s="53" t="s">
        <v>45</v>
      </c>
      <c r="J1112" s="342" t="str">
        <f>IF(ISBLANK(INDEX('Policy Characteristics'!D:D,MATCH($C1112,'Policy Characteristics'!$C:$C,0))),"",INDEX('Policy Characteristics'!D:D,MATCH($C1112,'Policy Characteristics'!$C:$C,0)))</f>
        <v>R&amp;D Capital Cost Reductions</v>
      </c>
      <c r="K1112" s="340" t="str">
        <f>IF(ISBLANK(INDEX('Policy Characteristics'!E:E,MATCH($C1112,'Policy Characteristics'!$C:$C,0))),"",INDEX('Policy Characteristics'!E:E,MATCH($C1112,'Policy Characteristics'!$C:$C,0)))</f>
        <v>RnD industry capital cost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cost</v>
      </c>
      <c r="P1112" s="340"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Capital Cost Reduction</v>
      </c>
      <c r="C1113" s="344" t="str">
        <f t="shared" si="58"/>
        <v>RnD Industry Capital Cost Perc Reduction</v>
      </c>
      <c r="D1113" s="188" t="s">
        <v>3212</v>
      </c>
      <c r="E1113" s="53"/>
      <c r="F1113" s="9" t="s">
        <v>3247</v>
      </c>
      <c r="G1113" s="53"/>
      <c r="H1113" s="54">
        <v>1485</v>
      </c>
      <c r="I1113" s="53" t="s">
        <v>45</v>
      </c>
      <c r="J1113" s="342" t="str">
        <f>IF(ISBLANK(INDEX('Policy Characteristics'!D:D,MATCH($C1113,'Policy Characteristics'!$C:$C,0))),"",INDEX('Policy Characteristics'!D:D,MATCH($C1113,'Policy Characteristics'!$C:$C,0)))</f>
        <v>R&amp;D Capital Cost Reductions</v>
      </c>
      <c r="K1113" s="340" t="str">
        <f>IF(ISBLANK(INDEX('Policy Characteristics'!E:E,MATCH($C1113,'Policy Characteristics'!$C:$C,0))),"",INDEX('Policy Characteristics'!E:E,MATCH($C1113,'Policy Characteristics'!$C:$C,0)))</f>
        <v>RnD industry capital cost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cost</v>
      </c>
      <c r="P1113" s="340"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Capital Cost Reduction</v>
      </c>
      <c r="C1114" s="344" t="str">
        <f t="shared" si="58"/>
        <v>RnD Industry Capital Cost Perc Reduction</v>
      </c>
      <c r="D1114" s="188" t="s">
        <v>3213</v>
      </c>
      <c r="E1114" s="53"/>
      <c r="F1114" s="9" t="s">
        <v>3248</v>
      </c>
      <c r="G1114" s="53"/>
      <c r="H1114" s="54">
        <v>1486</v>
      </c>
      <c r="I1114" s="53" t="s">
        <v>45</v>
      </c>
      <c r="J1114" s="342" t="str">
        <f>IF(ISBLANK(INDEX('Policy Characteristics'!D:D,MATCH($C1114,'Policy Characteristics'!$C:$C,0))),"",INDEX('Policy Characteristics'!D:D,MATCH($C1114,'Policy Characteristics'!$C:$C,0)))</f>
        <v>R&amp;D Capital Cost Reductions</v>
      </c>
      <c r="K1114" s="340" t="str">
        <f>IF(ISBLANK(INDEX('Policy Characteristics'!E:E,MATCH($C1114,'Policy Characteristics'!$C:$C,0))),"",INDEX('Policy Characteristics'!E:E,MATCH($C1114,'Policy Characteristics'!$C:$C,0)))</f>
        <v>RnD industry capital cost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cost</v>
      </c>
      <c r="P1114" s="340"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Capital Cost Reduction</v>
      </c>
      <c r="C1115" s="343" t="s">
        <v>309</v>
      </c>
      <c r="D1115" s="53" t="s">
        <v>2273</v>
      </c>
      <c r="E1115" s="53"/>
      <c r="F1115" s="53" t="s">
        <v>498</v>
      </c>
      <c r="G1115" s="53"/>
      <c r="H1115" s="54">
        <v>108</v>
      </c>
      <c r="I1115" s="53" t="s">
        <v>45</v>
      </c>
      <c r="J1115" s="342" t="str">
        <f>IF(ISBLANK(INDEX('Policy Characteristics'!D:D,MATCH($C1115,'Policy Characteristics'!$C:$C,0))),"",INDEX('Policy Characteristics'!D:D,MATCH($C1115,'Policy Characteristics'!$C:$C,0)))</f>
        <v>R&amp;D Capital Cost Reductions</v>
      </c>
      <c r="K1115" s="340" t="str">
        <f>IF(ISBLANK(INDEX('Policy Characteristics'!E:E,MATCH($C1115,'Policy Characteristics'!$C:$C,0))),"",INDEX('Policy Characteristics'!E:E,MATCH($C1115,'Policy Characteristics'!$C:$C,0)))</f>
        <v>RnD transportation capital cost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cost</v>
      </c>
      <c r="P1115" s="340"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Capital Cost Reduction</v>
      </c>
      <c r="C1116" s="344" t="str">
        <f t="shared" ref="C1116:C1121" si="59">C$1115</f>
        <v>RnD Transportation Capital Cost Perc Reduction</v>
      </c>
      <c r="D1116" s="53" t="s">
        <v>2274</v>
      </c>
      <c r="E1116" s="53"/>
      <c r="F1116" s="53" t="s">
        <v>499</v>
      </c>
      <c r="G1116" s="53"/>
      <c r="H1116" s="54">
        <v>109</v>
      </c>
      <c r="I1116" s="53" t="s">
        <v>45</v>
      </c>
      <c r="J1116" s="342" t="str">
        <f>IF(ISBLANK(INDEX('Policy Characteristics'!D:D,MATCH($C1116,'Policy Characteristics'!$C:$C,0))),"",INDEX('Policy Characteristics'!D:D,MATCH($C1116,'Policy Characteristics'!$C:$C,0)))</f>
        <v>R&amp;D Capital Cost Reductions</v>
      </c>
      <c r="K1116" s="340" t="str">
        <f>IF(ISBLANK(INDEX('Policy Characteristics'!E:E,MATCH($C1116,'Policy Characteristics'!$C:$C,0))),"",INDEX('Policy Characteristics'!E:E,MATCH($C1116,'Policy Characteristics'!$C:$C,0)))</f>
        <v>RnD transportation capital cost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cost</v>
      </c>
      <c r="P1116" s="340"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Capital Cost Reduction</v>
      </c>
      <c r="C1117" s="344" t="str">
        <f t="shared" si="59"/>
        <v>RnD Transportation Capital Cost Perc Reduction</v>
      </c>
      <c r="D1117" s="53" t="s">
        <v>2275</v>
      </c>
      <c r="E1117" s="53"/>
      <c r="F1117" s="53" t="s">
        <v>500</v>
      </c>
      <c r="G1117" s="53"/>
      <c r="H1117" s="54">
        <v>110</v>
      </c>
      <c r="I1117" s="53" t="s">
        <v>45</v>
      </c>
      <c r="J1117" s="342" t="str">
        <f>IF(ISBLANK(INDEX('Policy Characteristics'!D:D,MATCH($C1117,'Policy Characteristics'!$C:$C,0))),"",INDEX('Policy Characteristics'!D:D,MATCH($C1117,'Policy Characteristics'!$C:$C,0)))</f>
        <v>R&amp;D Capital Cost Reductions</v>
      </c>
      <c r="K1117" s="340" t="str">
        <f>IF(ISBLANK(INDEX('Policy Characteristics'!E:E,MATCH($C1117,'Policy Characteristics'!$C:$C,0))),"",INDEX('Policy Characteristics'!E:E,MATCH($C1117,'Policy Characteristics'!$C:$C,0)))</f>
        <v>RnD transportation capital cost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cost</v>
      </c>
      <c r="P1117" s="340"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Capital Cost Reduction</v>
      </c>
      <c r="C1118" s="344" t="str">
        <f t="shared" si="59"/>
        <v>RnD Transportation Capital Cost Perc Reduction</v>
      </c>
      <c r="D1118" s="53" t="s">
        <v>2276</v>
      </c>
      <c r="E1118" s="53"/>
      <c r="F1118" s="53" t="s">
        <v>501</v>
      </c>
      <c r="G1118" s="53"/>
      <c r="H1118" s="54">
        <v>111</v>
      </c>
      <c r="I1118" s="53" t="s">
        <v>45</v>
      </c>
      <c r="J1118" s="342" t="str">
        <f>IF(ISBLANK(INDEX('Policy Characteristics'!D:D,MATCH($C1118,'Policy Characteristics'!$C:$C,0))),"",INDEX('Policy Characteristics'!D:D,MATCH($C1118,'Policy Characteristics'!$C:$C,0)))</f>
        <v>R&amp;D Capital Cost Reductions</v>
      </c>
      <c r="K1118" s="340" t="str">
        <f>IF(ISBLANK(INDEX('Policy Characteristics'!E:E,MATCH($C1118,'Policy Characteristics'!$C:$C,0))),"",INDEX('Policy Characteristics'!E:E,MATCH($C1118,'Policy Characteristics'!$C:$C,0)))</f>
        <v>RnD transportation capital cost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cost</v>
      </c>
      <c r="P1118" s="340"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Capital Cost Reduction</v>
      </c>
      <c r="C1119" s="344" t="str">
        <f t="shared" si="59"/>
        <v>RnD Transportation Capital Cost Perc Reduction</v>
      </c>
      <c r="D1119" s="53" t="s">
        <v>2277</v>
      </c>
      <c r="E1119" s="53"/>
      <c r="F1119" s="53" t="s">
        <v>502</v>
      </c>
      <c r="G1119" s="53"/>
      <c r="H1119" s="54">
        <v>112</v>
      </c>
      <c r="I1119" s="53" t="s">
        <v>45</v>
      </c>
      <c r="J1119" s="342" t="str">
        <f>IF(ISBLANK(INDEX('Policy Characteristics'!D:D,MATCH($C1119,'Policy Characteristics'!$C:$C,0))),"",INDEX('Policy Characteristics'!D:D,MATCH($C1119,'Policy Characteristics'!$C:$C,0)))</f>
        <v>R&amp;D Capital Cost Reductions</v>
      </c>
      <c r="K1119" s="340" t="str">
        <f>IF(ISBLANK(INDEX('Policy Characteristics'!E:E,MATCH($C1119,'Policy Characteristics'!$C:$C,0))),"",INDEX('Policy Characteristics'!E:E,MATCH($C1119,'Policy Characteristics'!$C:$C,0)))</f>
        <v>RnD transportation capital cost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cost</v>
      </c>
      <c r="P1119" s="340"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Capital Cost Reduction</v>
      </c>
      <c r="C1120" s="344" t="str">
        <f t="shared" si="59"/>
        <v>RnD Transportation Capital Cost Perc Reduction</v>
      </c>
      <c r="D1120" s="53" t="s">
        <v>2587</v>
      </c>
      <c r="E1120" s="53"/>
      <c r="F1120" s="53" t="s">
        <v>2892</v>
      </c>
      <c r="G1120" s="53"/>
      <c r="H1120" s="54">
        <v>113</v>
      </c>
      <c r="I1120" s="53" t="s">
        <v>45</v>
      </c>
      <c r="J1120" s="342" t="str">
        <f>IF(ISBLANK(INDEX('Policy Characteristics'!D:D,MATCH($C1120,'Policy Characteristics'!$C:$C,0))),"",INDEX('Policy Characteristics'!D:D,MATCH($C1120,'Policy Characteristics'!$C:$C,0)))</f>
        <v>R&amp;D Capital Cost Reductions</v>
      </c>
      <c r="K1120" s="340" t="str">
        <f>IF(ISBLANK(INDEX('Policy Characteristics'!E:E,MATCH($C1120,'Policy Characteristics'!$C:$C,0))),"",INDEX('Policy Characteristics'!E:E,MATCH($C1120,'Policy Characteristics'!$C:$C,0)))</f>
        <v>RnD transportation capital cost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cost</v>
      </c>
      <c r="P1120" s="340"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Capital Cost Reduction</v>
      </c>
      <c r="C1121" s="344" t="str">
        <f t="shared" si="59"/>
        <v>RnD Transportation Capital Cost Perc Reduction</v>
      </c>
      <c r="D1121" s="53" t="s">
        <v>2586</v>
      </c>
      <c r="E1121" s="53"/>
      <c r="F1121" s="53" t="s">
        <v>2893</v>
      </c>
      <c r="G1121" s="53"/>
      <c r="H1121" s="54">
        <v>523</v>
      </c>
      <c r="I1121" s="53" t="s">
        <v>45</v>
      </c>
      <c r="J1121" s="342" t="str">
        <f>IF(ISBLANK(INDEX('Policy Characteristics'!D:D,MATCH($C1121,'Policy Characteristics'!$C:$C,0))),"",INDEX('Policy Characteristics'!D:D,MATCH($C1121,'Policy Characteristics'!$C:$C,0)))</f>
        <v>R&amp;D Capital Cost Reductions</v>
      </c>
      <c r="K1121" s="340" t="str">
        <f>IF(ISBLANK(INDEX('Policy Characteristics'!E:E,MATCH($C1121,'Policy Characteristics'!$C:$C,0))),"",INDEX('Policy Characteristics'!E:E,MATCH($C1121,'Policy Characteristics'!$C:$C,0)))</f>
        <v>RnD transportation capital cost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cost</v>
      </c>
      <c r="P1121" s="340"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s="2" customFormat="1"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Direct Air Capture</v>
      </c>
      <c r="C1122" s="343" t="s">
        <v>2903</v>
      </c>
      <c r="D1122" s="9"/>
      <c r="E1122" s="9"/>
      <c r="F1122" s="9"/>
      <c r="G1122" s="9"/>
      <c r="H1122" s="56">
        <v>525</v>
      </c>
      <c r="I1122" s="9" t="s">
        <v>45</v>
      </c>
      <c r="J1122" s="342" t="str">
        <f>IF(ISBLANK(INDEX('Policy Characteristics'!D:D,MATCH($C1122,'Policy Characteristics'!$C:$C,0))),"",INDEX('Policy Characteristics'!D:D,MATCH($C1122,'Policy Characteristics'!$C:$C,0)))</f>
        <v>Direct Air Capture</v>
      </c>
      <c r="K1122" s="340" t="str">
        <f>IF(ISBLANK(INDEX('Policy Characteristics'!E:E,MATCH($C1122,'Policy Characteristics'!$C:$C,0))),"",INDEX('Policy Characteristics'!E:E,MATCH($C1122,'Policy Characteristics'!$C:$C,0)))</f>
        <v>geoeng direct air capture</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1</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of potential achieved</v>
      </c>
      <c r="P1122" s="340" t="str">
        <f>IF(ISBLANK(INDEX('Policy Characteristics'!J:J,MATCH($C1122,'Policy Characteristics'!$C:$C,0))),"",INDEX('Policy Characteristics'!J:J,MATCH($C1122,'Policy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22" s="340" t="str">
        <f>IF(ISBLANK(INDEX('Policy Characteristics'!K:K,MATCH($C1122,'Policy Characteristics'!$C:$C,0))),"",INDEX('Policy Characteristics'!K:K,MATCH($C1122,'Policy Characteristics'!$C:$C,0)))</f>
        <v>direct-air-capture.html#dac</v>
      </c>
      <c r="R1122" s="340" t="str">
        <f>IF(ISBLANK(INDEX('Policy Characteristics'!L:L,MATCH($C1122,'Policy Characteristics'!$C:$C,0))),"",INDEX('Policy Characteristics'!L:L,MATCH($C1122,'Policy Characteristics'!$C:$C,0)))</f>
        <v>direct-air-capture.html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5" t="s">
        <v>310</v>
      </c>
      <c r="D1123" s="53" t="s">
        <v>119</v>
      </c>
      <c r="E1123" s="53"/>
      <c r="F1123" s="53" t="s">
        <v>336</v>
      </c>
      <c r="G1123" s="53"/>
      <c r="H1123" s="54">
        <v>114</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building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ref="C1124:C1128" si="60">C$1123</f>
        <v>RnD Building Fuel Use Perc Reduction</v>
      </c>
      <c r="D1124" s="53" t="s">
        <v>120</v>
      </c>
      <c r="E1124" s="53"/>
      <c r="F1124" s="53" t="s">
        <v>337</v>
      </c>
      <c r="G1124" s="53"/>
      <c r="H1124" s="54">
        <v>115</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building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0"/>
        <v>RnD Building Fuel Use Perc Reduction</v>
      </c>
      <c r="D1125" s="53" t="s">
        <v>121</v>
      </c>
      <c r="E1125" s="53"/>
      <c r="F1125" s="53" t="s">
        <v>338</v>
      </c>
      <c r="G1125" s="53"/>
      <c r="H1125" s="54">
        <v>750</v>
      </c>
      <c r="I1125" s="53" t="s">
        <v>46</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building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0"/>
        <v>RnD Building Fuel Use Perc Reduction</v>
      </c>
      <c r="D1126" s="53" t="s">
        <v>122</v>
      </c>
      <c r="E1126" s="53"/>
      <c r="F1126" s="53" t="s">
        <v>339</v>
      </c>
      <c r="G1126" s="53"/>
      <c r="H1126" s="54">
        <v>117</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building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0"/>
        <v>RnD Building Fuel Use Perc Reduction</v>
      </c>
      <c r="D1127" s="53" t="s">
        <v>123</v>
      </c>
      <c r="E1127" s="53"/>
      <c r="F1127" s="53" t="s">
        <v>340</v>
      </c>
      <c r="G1127" s="53"/>
      <c r="H1127" s="54">
        <v>118</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building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0"/>
        <v>RnD Building Fuel Use Perc Reduction</v>
      </c>
      <c r="D1128" s="53" t="s">
        <v>124</v>
      </c>
      <c r="E1128" s="53"/>
      <c r="F1128" s="53" t="s">
        <v>341</v>
      </c>
      <c r="G1128" s="53"/>
      <c r="H1128" s="54">
        <v>119</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building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5" t="s">
        <v>311</v>
      </c>
      <c r="D1129" s="53"/>
      <c r="E1129" s="53"/>
      <c r="F1129" s="53" t="s">
        <v>28</v>
      </c>
      <c r="G1129" s="53"/>
      <c r="H1129" s="54">
        <v>120</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CCS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5" t="s">
        <v>312</v>
      </c>
      <c r="D1130" s="53" t="s">
        <v>470</v>
      </c>
      <c r="E1130" s="53"/>
      <c r="F1130" s="9" t="s">
        <v>473</v>
      </c>
      <c r="G1130" s="53"/>
      <c r="H1130" s="54">
        <v>121</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electricity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ht="30"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ref="C1131:C1138" si="61">C$1130</f>
        <v>RnD Electricity Fuel Use Perc Reduction</v>
      </c>
      <c r="D1131" s="9" t="s">
        <v>326</v>
      </c>
      <c r="E1131" s="55"/>
      <c r="F1131" s="9" t="s">
        <v>2285</v>
      </c>
      <c r="G1131" s="53"/>
      <c r="H1131" s="54">
        <v>122</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electricity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1"/>
        <v>RnD Electricity Fuel Use Perc Reduction</v>
      </c>
      <c r="D1132" s="9" t="s">
        <v>79</v>
      </c>
      <c r="E1132" s="55"/>
      <c r="F1132" s="9" t="s">
        <v>342</v>
      </c>
      <c r="G1132" s="53"/>
      <c r="H1132" s="54">
        <v>123</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electricity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1"/>
        <v>RnD Electricity Fuel Use Perc Reduction</v>
      </c>
      <c r="D1133" s="9" t="s">
        <v>80</v>
      </c>
      <c r="E1133" s="55"/>
      <c r="F1133" s="9" t="s">
        <v>343</v>
      </c>
      <c r="G1133" s="53"/>
      <c r="H1133" s="54">
        <v>751</v>
      </c>
      <c r="I1133" s="53" t="s">
        <v>46</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electricity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1"/>
        <v>RnD Electricity Fuel Use Perc Reduction</v>
      </c>
      <c r="D1134" s="9" t="s">
        <v>471</v>
      </c>
      <c r="E1134" s="55"/>
      <c r="F1134" s="9" t="s">
        <v>475</v>
      </c>
      <c r="G1134" s="53"/>
      <c r="H1134" s="54">
        <v>752</v>
      </c>
      <c r="I1134" s="53" t="s">
        <v>46</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electricity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1"/>
        <v>RnD Electricity Fuel Use Perc Reduction</v>
      </c>
      <c r="D1135" s="9" t="s">
        <v>81</v>
      </c>
      <c r="E1135" s="55"/>
      <c r="F1135" s="9" t="s">
        <v>344</v>
      </c>
      <c r="G1135" s="53"/>
      <c r="H1135" s="54">
        <v>753</v>
      </c>
      <c r="I1135" s="53" t="s">
        <v>46</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electricity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1"/>
        <v>RnD Electricity Fuel Use Perc Reduction</v>
      </c>
      <c r="D1136" s="9" t="s">
        <v>82</v>
      </c>
      <c r="E1136" s="55"/>
      <c r="F1136" s="9" t="s">
        <v>345</v>
      </c>
      <c r="G1136" s="53"/>
      <c r="H1136" s="54">
        <v>754</v>
      </c>
      <c r="I1136" s="53" t="s">
        <v>46</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electricity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4" t="str">
        <f t="shared" si="61"/>
        <v>RnD Electricity Fuel Use Perc Reduction</v>
      </c>
      <c r="D1137" s="9" t="s">
        <v>83</v>
      </c>
      <c r="E1137" s="55"/>
      <c r="F1137" s="9" t="s">
        <v>346</v>
      </c>
      <c r="G1137" s="53"/>
      <c r="H1137" s="54">
        <v>124</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electricity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si="61"/>
        <v>RnD Electricity Fuel Use Perc Reduction</v>
      </c>
      <c r="D1138" s="9" t="s">
        <v>329</v>
      </c>
      <c r="E1138" s="55"/>
      <c r="F1138" s="9" t="s">
        <v>2286</v>
      </c>
      <c r="G1138" s="53"/>
      <c r="H1138" s="54">
        <v>193</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electricity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ref="C1139:C1140" si="62">C$1130</f>
        <v>RnD Electricity Fuel Use Perc Reduction</v>
      </c>
      <c r="D1139" s="9" t="s">
        <v>467</v>
      </c>
      <c r="E1139" s="55"/>
      <c r="F1139" s="9" t="s">
        <v>468</v>
      </c>
      <c r="G1139" s="53"/>
      <c r="H1139" s="54">
        <v>181</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electricity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2"/>
        <v>RnD Electricity Fuel Use Perc Reduction</v>
      </c>
      <c r="D1140" s="9" t="s">
        <v>476</v>
      </c>
      <c r="E1140" s="55"/>
      <c r="F1140" s="9" t="s">
        <v>478</v>
      </c>
      <c r="G1140" s="53"/>
      <c r="H1140" s="54">
        <v>755</v>
      </c>
      <c r="I1140" s="53" t="s">
        <v>46</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electricity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5" t="s">
        <v>313</v>
      </c>
      <c r="D1141" s="188" t="s">
        <v>3189</v>
      </c>
      <c r="E1141" s="53"/>
      <c r="F1141" s="9" t="s">
        <v>3226</v>
      </c>
      <c r="G1141" s="53"/>
      <c r="H1141" s="54">
        <v>1487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industry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ref="C1142:C1165" si="63">C$1141</f>
        <v>RnD Industry Fuel Use Perc Reduction</v>
      </c>
      <c r="D1142" s="188" t="s">
        <v>3190</v>
      </c>
      <c r="E1142" s="53"/>
      <c r="F1142" s="9" t="s">
        <v>3227</v>
      </c>
      <c r="G1142" s="53"/>
      <c r="H1142" s="54">
        <v>1488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industry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3"/>
        <v>RnD Industry Fuel Use Perc Reduction</v>
      </c>
      <c r="D1143" s="188" t="s">
        <v>3191</v>
      </c>
      <c r="E1143" s="53"/>
      <c r="F1143" s="9" t="s">
        <v>3228</v>
      </c>
      <c r="G1143" s="53"/>
      <c r="H1143" s="54">
        <v>1489</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industry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Research and Development</v>
      </c>
      <c r="B1144" s="340" t="str">
        <f>IF(ISBLANK(INDEX('Policy Characteristics'!B:B,MATCH($C1144,'Policy Characteristics'!$C:$C,0))),"",INDEX('Policy Characteristics'!B:B,MATCH($C1144,'Policy Characteristics'!$C:$C,0)))</f>
        <v>Fuel Use Reduction</v>
      </c>
      <c r="C1144" s="344" t="str">
        <f t="shared" si="63"/>
        <v>RnD Industry Fuel Use Perc Reduction</v>
      </c>
      <c r="D1144" s="188" t="s">
        <v>3192</v>
      </c>
      <c r="E1144" s="53"/>
      <c r="F1144" s="9" t="s">
        <v>3229</v>
      </c>
      <c r="G1144" s="53"/>
      <c r="H1144" s="54">
        <v>1490</v>
      </c>
      <c r="I1144" s="53" t="s">
        <v>45</v>
      </c>
      <c r="J1144" s="342" t="str">
        <f>IF(ISBLANK(INDEX('Policy Characteristics'!D:D,MATCH($C1144,'Policy Characteristics'!$C:$C,0))),"",INDEX('Policy Characteristics'!D:D,MATCH($C1144,'Policy Characteristics'!$C:$C,0)))</f>
        <v>R&amp;D Fuel Use Reductions</v>
      </c>
      <c r="K1144" s="340" t="str">
        <f>IF(ISBLANK(INDEX('Policy Characteristics'!E:E,MATCH($C1144,'Policy Characteristics'!$C:$C,0))),"",INDEX('Policy Characteristics'!E:E,MATCH($C1144,'Policy Characteristics'!$C:$C,0)))</f>
        <v>RnD industry fuel use reduction</v>
      </c>
      <c r="L1144" s="362">
        <f>IF(ISBLANK(INDEX('Policy Characteristics'!F:F,MATCH($C1144,'Policy Characteristics'!$C:$C,0))),"",INDEX('Policy Characteristics'!F:F,MATCH($C1144,'Policy Characteristics'!$C:$C,0)))</f>
        <v>0</v>
      </c>
      <c r="M1144" s="362">
        <f>IF(ISBLANK(INDEX('Policy Characteristics'!G:G,MATCH($C1144,'Policy Characteristics'!$C:$C,0))),"",INDEX('Policy Characteristics'!G:G,MATCH($C1144,'Policy Characteristics'!$C:$C,0)))</f>
        <v>0.4</v>
      </c>
      <c r="N1144" s="362">
        <f>IF(ISBLANK(INDEX('Policy Characteristics'!H:H,MATCH($C1144,'Policy Characteristics'!$C:$C,0))),"",INDEX('Policy Characteristics'!H:H,MATCH($C1144,'Policy Characteristics'!$C:$C,0)))</f>
        <v>0.01</v>
      </c>
      <c r="O1144" s="340" t="str">
        <f>IF(ISBLANK(INDEX('Policy Characteristics'!I:I,MATCH($C1144,'Policy Characteristics'!$C:$C,0))),"",INDEX('Policy Characteristics'!I:I,MATCH($C1144,'Policy Characteristics'!$C:$C,0)))</f>
        <v>% reduction in fuel use</v>
      </c>
      <c r="P1144" s="340"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40" t="str">
        <f>IF(ISBLANK(INDEX('Policy Characteristics'!K:K,MATCH($C1144,'Policy Characteristics'!$C:$C,0))),"",INDEX('Policy Characteristics'!K:K,MATCH($C1144,'Policy Characteristics'!$C:$C,0)))</f>
        <v>architectural-design.html#rnd</v>
      </c>
      <c r="R1144" s="340" t="str">
        <f>IF(ISBLANK(INDEX('Policy Characteristics'!L:L,MATCH($C1144,'Policy Characteristics'!$C:$C,0))),"",INDEX('Policy Characteristics'!L:L,MATCH($C1144,'Policy Characteristics'!$C:$C,0)))</f>
        <v>research-and-development.html</v>
      </c>
    </row>
    <row r="1145" spans="1:18" x14ac:dyDescent="0.25">
      <c r="A1145" s="340" t="str">
        <f>IF(ISBLANK(INDEX('Policy Characteristics'!A:A,MATCH($C1145,'Policy Characteristics'!$C:$C,0))),"",INDEX('Policy Characteristics'!A:A,MATCH($C1145,'Policy Characteristics'!$C:$C,0)))</f>
        <v>Research and Development</v>
      </c>
      <c r="B1145" s="340" t="str">
        <f>IF(ISBLANK(INDEX('Policy Characteristics'!B:B,MATCH($C1145,'Policy Characteristics'!$C:$C,0))),"",INDEX('Policy Characteristics'!B:B,MATCH($C1145,'Policy Characteristics'!$C:$C,0)))</f>
        <v>Fuel Use Reduction</v>
      </c>
      <c r="C1145" s="344" t="str">
        <f t="shared" si="63"/>
        <v>RnD Industry Fuel Use Perc Reduction</v>
      </c>
      <c r="D1145" s="188" t="s">
        <v>3193</v>
      </c>
      <c r="E1145" s="53"/>
      <c r="F1145" s="9" t="s">
        <v>3230</v>
      </c>
      <c r="G1145" s="53"/>
      <c r="H1145" s="54">
        <v>1491</v>
      </c>
      <c r="I1145" s="53" t="s">
        <v>45</v>
      </c>
      <c r="J1145" s="342" t="str">
        <f>IF(ISBLANK(INDEX('Policy Characteristics'!D:D,MATCH($C1145,'Policy Characteristics'!$C:$C,0))),"",INDEX('Policy Characteristics'!D:D,MATCH($C1145,'Policy Characteristics'!$C:$C,0)))</f>
        <v>R&amp;D Fuel Use Reductions</v>
      </c>
      <c r="K1145" s="340" t="str">
        <f>IF(ISBLANK(INDEX('Policy Characteristics'!E:E,MATCH($C1145,'Policy Characteristics'!$C:$C,0))),"",INDEX('Policy Characteristics'!E:E,MATCH($C1145,'Policy Characteristics'!$C:$C,0)))</f>
        <v>RnD industry fuel use reduction</v>
      </c>
      <c r="L1145" s="362">
        <f>IF(ISBLANK(INDEX('Policy Characteristics'!F:F,MATCH($C1145,'Policy Characteristics'!$C:$C,0))),"",INDEX('Policy Characteristics'!F:F,MATCH($C1145,'Policy Characteristics'!$C:$C,0)))</f>
        <v>0</v>
      </c>
      <c r="M1145" s="362">
        <f>IF(ISBLANK(INDEX('Policy Characteristics'!G:G,MATCH($C1145,'Policy Characteristics'!$C:$C,0))),"",INDEX('Policy Characteristics'!G:G,MATCH($C1145,'Policy Characteristics'!$C:$C,0)))</f>
        <v>0.4</v>
      </c>
      <c r="N1145" s="362">
        <f>IF(ISBLANK(INDEX('Policy Characteristics'!H:H,MATCH($C1145,'Policy Characteristics'!$C:$C,0))),"",INDEX('Policy Characteristics'!H:H,MATCH($C1145,'Policy Characteristics'!$C:$C,0)))</f>
        <v>0.01</v>
      </c>
      <c r="O1145" s="340" t="str">
        <f>IF(ISBLANK(INDEX('Policy Characteristics'!I:I,MATCH($C1145,'Policy Characteristics'!$C:$C,0))),"",INDEX('Policy Characteristics'!I:I,MATCH($C1145,'Policy Characteristics'!$C:$C,0)))</f>
        <v>% reduction in fuel use</v>
      </c>
      <c r="P1145" s="340"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40" t="str">
        <f>IF(ISBLANK(INDEX('Policy Characteristics'!K:K,MATCH($C1145,'Policy Characteristics'!$C:$C,0))),"",INDEX('Policy Characteristics'!K:K,MATCH($C1145,'Policy Characteristics'!$C:$C,0)))</f>
        <v>architectural-design.html#rnd</v>
      </c>
      <c r="R1145" s="340" t="str">
        <f>IF(ISBLANK(INDEX('Policy Characteristics'!L:L,MATCH($C1145,'Policy Characteristics'!$C:$C,0))),"",INDEX('Policy Characteristics'!L:L,MATCH($C1145,'Policy Characteristics'!$C:$C,0)))</f>
        <v>research-and-development.html</v>
      </c>
    </row>
    <row r="1146" spans="1:18" x14ac:dyDescent="0.25">
      <c r="A1146" s="340" t="str">
        <f>IF(ISBLANK(INDEX('Policy Characteristics'!A:A,MATCH($C1146,'Policy Characteristics'!$C:$C,0))),"",INDEX('Policy Characteristics'!A:A,MATCH($C1146,'Policy Characteristics'!$C:$C,0)))</f>
        <v>Research and Development</v>
      </c>
      <c r="B1146" s="340" t="str">
        <f>IF(ISBLANK(INDEX('Policy Characteristics'!B:B,MATCH($C1146,'Policy Characteristics'!$C:$C,0))),"",INDEX('Policy Characteristics'!B:B,MATCH($C1146,'Policy Characteristics'!$C:$C,0)))</f>
        <v>Fuel Use Reduction</v>
      </c>
      <c r="C1146" s="344" t="str">
        <f t="shared" si="63"/>
        <v>RnD Industry Fuel Use Perc Reduction</v>
      </c>
      <c r="D1146" s="188" t="s">
        <v>3194</v>
      </c>
      <c r="E1146" s="53"/>
      <c r="F1146" s="9" t="s">
        <v>3231</v>
      </c>
      <c r="G1146" s="53"/>
      <c r="H1146" s="54">
        <v>1492</v>
      </c>
      <c r="I1146" s="53" t="s">
        <v>45</v>
      </c>
      <c r="J1146" s="342" t="str">
        <f>IF(ISBLANK(INDEX('Policy Characteristics'!D:D,MATCH($C1146,'Policy Characteristics'!$C:$C,0))),"",INDEX('Policy Characteristics'!D:D,MATCH($C1146,'Policy Characteristics'!$C:$C,0)))</f>
        <v>R&amp;D Fuel Use Reductions</v>
      </c>
      <c r="K1146" s="340" t="str">
        <f>IF(ISBLANK(INDEX('Policy Characteristics'!E:E,MATCH($C1146,'Policy Characteristics'!$C:$C,0))),"",INDEX('Policy Characteristics'!E:E,MATCH($C1146,'Policy Characteristics'!$C:$C,0)))</f>
        <v>RnD industry fuel use reduction</v>
      </c>
      <c r="L1146" s="362">
        <f>IF(ISBLANK(INDEX('Policy Characteristics'!F:F,MATCH($C1146,'Policy Characteristics'!$C:$C,0))),"",INDEX('Policy Characteristics'!F:F,MATCH($C1146,'Policy Characteristics'!$C:$C,0)))</f>
        <v>0</v>
      </c>
      <c r="M1146" s="362">
        <f>IF(ISBLANK(INDEX('Policy Characteristics'!G:G,MATCH($C1146,'Policy Characteristics'!$C:$C,0))),"",INDEX('Policy Characteristics'!G:G,MATCH($C1146,'Policy Characteristics'!$C:$C,0)))</f>
        <v>0.4</v>
      </c>
      <c r="N1146" s="362">
        <f>IF(ISBLANK(INDEX('Policy Characteristics'!H:H,MATCH($C1146,'Policy Characteristics'!$C:$C,0))),"",INDEX('Policy Characteristics'!H:H,MATCH($C1146,'Policy Characteristics'!$C:$C,0)))</f>
        <v>0.01</v>
      </c>
      <c r="O1146" s="340" t="str">
        <f>IF(ISBLANK(INDEX('Policy Characteristics'!I:I,MATCH($C1146,'Policy Characteristics'!$C:$C,0))),"",INDEX('Policy Characteristics'!I:I,MATCH($C1146,'Policy Characteristics'!$C:$C,0)))</f>
        <v>% reduction in fuel use</v>
      </c>
      <c r="P1146" s="340"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40" t="str">
        <f>IF(ISBLANK(INDEX('Policy Characteristics'!K:K,MATCH($C1146,'Policy Characteristics'!$C:$C,0))),"",INDEX('Policy Characteristics'!K:K,MATCH($C1146,'Policy Characteristics'!$C:$C,0)))</f>
        <v>architectural-design.html#rnd</v>
      </c>
      <c r="R1146" s="340" t="str">
        <f>IF(ISBLANK(INDEX('Policy Characteristics'!L:L,MATCH($C1146,'Policy Characteristics'!$C:$C,0))),"",INDEX('Policy Characteristics'!L:L,MATCH($C1146,'Policy Characteristics'!$C:$C,0)))</f>
        <v>research-and-development.html</v>
      </c>
    </row>
    <row r="1147" spans="1:18" x14ac:dyDescent="0.25">
      <c r="A1147" s="340" t="str">
        <f>IF(ISBLANK(INDEX('Policy Characteristics'!A:A,MATCH($C1147,'Policy Characteristics'!$C:$C,0))),"",INDEX('Policy Characteristics'!A:A,MATCH($C1147,'Policy Characteristics'!$C:$C,0)))</f>
        <v>Research and Development</v>
      </c>
      <c r="B1147" s="340" t="str">
        <f>IF(ISBLANK(INDEX('Policy Characteristics'!B:B,MATCH($C1147,'Policy Characteristics'!$C:$C,0))),"",INDEX('Policy Characteristics'!B:B,MATCH($C1147,'Policy Characteristics'!$C:$C,0)))</f>
        <v>Fuel Use Reduction</v>
      </c>
      <c r="C1147" s="344" t="str">
        <f t="shared" si="63"/>
        <v>RnD Industry Fuel Use Perc Reduction</v>
      </c>
      <c r="D1147" s="188" t="s">
        <v>3195</v>
      </c>
      <c r="E1147" s="53"/>
      <c r="F1147" s="9" t="s">
        <v>3232</v>
      </c>
      <c r="G1147" s="53"/>
      <c r="H1147" s="54">
        <v>1493</v>
      </c>
      <c r="I1147" s="53" t="s">
        <v>45</v>
      </c>
      <c r="J1147" s="342" t="str">
        <f>IF(ISBLANK(INDEX('Policy Characteristics'!D:D,MATCH($C1147,'Policy Characteristics'!$C:$C,0))),"",INDEX('Policy Characteristics'!D:D,MATCH($C1147,'Policy Characteristics'!$C:$C,0)))</f>
        <v>R&amp;D Fuel Use Reductions</v>
      </c>
      <c r="K1147" s="340" t="str">
        <f>IF(ISBLANK(INDEX('Policy Characteristics'!E:E,MATCH($C1147,'Policy Characteristics'!$C:$C,0))),"",INDEX('Policy Characteristics'!E:E,MATCH($C1147,'Policy Characteristics'!$C:$C,0)))</f>
        <v>RnD industry fuel use reduction</v>
      </c>
      <c r="L1147" s="362">
        <f>IF(ISBLANK(INDEX('Policy Characteristics'!F:F,MATCH($C1147,'Policy Characteristics'!$C:$C,0))),"",INDEX('Policy Characteristics'!F:F,MATCH($C1147,'Policy Characteristics'!$C:$C,0)))</f>
        <v>0</v>
      </c>
      <c r="M1147" s="362">
        <f>IF(ISBLANK(INDEX('Policy Characteristics'!G:G,MATCH($C1147,'Policy Characteristics'!$C:$C,0))),"",INDEX('Policy Characteristics'!G:G,MATCH($C1147,'Policy Characteristics'!$C:$C,0)))</f>
        <v>0.4</v>
      </c>
      <c r="N1147" s="362">
        <f>IF(ISBLANK(INDEX('Policy Characteristics'!H:H,MATCH($C1147,'Policy Characteristics'!$C:$C,0))),"",INDEX('Policy Characteristics'!H:H,MATCH($C1147,'Policy Characteristics'!$C:$C,0)))</f>
        <v>0.01</v>
      </c>
      <c r="O1147" s="340" t="str">
        <f>IF(ISBLANK(INDEX('Policy Characteristics'!I:I,MATCH($C1147,'Policy Characteristics'!$C:$C,0))),"",INDEX('Policy Characteristics'!I:I,MATCH($C1147,'Policy Characteristics'!$C:$C,0)))</f>
        <v>% reduction in fuel use</v>
      </c>
      <c r="P1147" s="340"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40" t="str">
        <f>IF(ISBLANK(INDEX('Policy Characteristics'!K:K,MATCH($C1147,'Policy Characteristics'!$C:$C,0))),"",INDEX('Policy Characteristics'!K:K,MATCH($C1147,'Policy Characteristics'!$C:$C,0)))</f>
        <v>architectural-design.html#rnd</v>
      </c>
      <c r="R1147" s="340" t="str">
        <f>IF(ISBLANK(INDEX('Policy Characteristics'!L:L,MATCH($C1147,'Policy Characteristics'!$C:$C,0))),"",INDEX('Policy Characteristics'!L:L,MATCH($C1147,'Policy Characteristics'!$C:$C,0)))</f>
        <v>research-and-development.html</v>
      </c>
    </row>
    <row r="1148" spans="1:18" x14ac:dyDescent="0.25">
      <c r="A1148" s="340" t="str">
        <f>IF(ISBLANK(INDEX('Policy Characteristics'!A:A,MATCH($C1148,'Policy Characteristics'!$C:$C,0))),"",INDEX('Policy Characteristics'!A:A,MATCH($C1148,'Policy Characteristics'!$C:$C,0)))</f>
        <v>Research and Development</v>
      </c>
      <c r="B1148" s="340" t="str">
        <f>IF(ISBLANK(INDEX('Policy Characteristics'!B:B,MATCH($C1148,'Policy Characteristics'!$C:$C,0))),"",INDEX('Policy Characteristics'!B:B,MATCH($C1148,'Policy Characteristics'!$C:$C,0)))</f>
        <v>Fuel Use Reduction</v>
      </c>
      <c r="C1148" s="344" t="str">
        <f t="shared" si="63"/>
        <v>RnD Industry Fuel Use Perc Reduction</v>
      </c>
      <c r="D1148" s="188" t="s">
        <v>3196</v>
      </c>
      <c r="E1148" s="53"/>
      <c r="F1148" s="9" t="s">
        <v>3233</v>
      </c>
      <c r="G1148" s="53"/>
      <c r="H1148" s="54">
        <v>1494</v>
      </c>
      <c r="I1148" s="53" t="s">
        <v>45</v>
      </c>
      <c r="J1148" s="342" t="str">
        <f>IF(ISBLANK(INDEX('Policy Characteristics'!D:D,MATCH($C1148,'Policy Characteristics'!$C:$C,0))),"",INDEX('Policy Characteristics'!D:D,MATCH($C1148,'Policy Characteristics'!$C:$C,0)))</f>
        <v>R&amp;D Fuel Use Reductions</v>
      </c>
      <c r="K1148" s="340" t="str">
        <f>IF(ISBLANK(INDEX('Policy Characteristics'!E:E,MATCH($C1148,'Policy Characteristics'!$C:$C,0))),"",INDEX('Policy Characteristics'!E:E,MATCH($C1148,'Policy Characteristics'!$C:$C,0)))</f>
        <v>RnD industry fuel use reduction</v>
      </c>
      <c r="L1148" s="362">
        <f>IF(ISBLANK(INDEX('Policy Characteristics'!F:F,MATCH($C1148,'Policy Characteristics'!$C:$C,0))),"",INDEX('Policy Characteristics'!F:F,MATCH($C1148,'Policy Characteristics'!$C:$C,0)))</f>
        <v>0</v>
      </c>
      <c r="M1148" s="362">
        <f>IF(ISBLANK(INDEX('Policy Characteristics'!G:G,MATCH($C1148,'Policy Characteristics'!$C:$C,0))),"",INDEX('Policy Characteristics'!G:G,MATCH($C1148,'Policy Characteristics'!$C:$C,0)))</f>
        <v>0.4</v>
      </c>
      <c r="N1148" s="362">
        <f>IF(ISBLANK(INDEX('Policy Characteristics'!H:H,MATCH($C1148,'Policy Characteristics'!$C:$C,0))),"",INDEX('Policy Characteristics'!H:H,MATCH($C1148,'Policy Characteristics'!$C:$C,0)))</f>
        <v>0.01</v>
      </c>
      <c r="O1148" s="340" t="str">
        <f>IF(ISBLANK(INDEX('Policy Characteristics'!I:I,MATCH($C1148,'Policy Characteristics'!$C:$C,0))),"",INDEX('Policy Characteristics'!I:I,MATCH($C1148,'Policy Characteristics'!$C:$C,0)))</f>
        <v>% reduction in fuel use</v>
      </c>
      <c r="P1148" s="340"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40" t="str">
        <f>IF(ISBLANK(INDEX('Policy Characteristics'!K:K,MATCH($C1148,'Policy Characteristics'!$C:$C,0))),"",INDEX('Policy Characteristics'!K:K,MATCH($C1148,'Policy Characteristics'!$C:$C,0)))</f>
        <v>architectural-design.html#rnd</v>
      </c>
      <c r="R1148" s="340" t="str">
        <f>IF(ISBLANK(INDEX('Policy Characteristics'!L:L,MATCH($C1148,'Policy Characteristics'!$C:$C,0))),"",INDEX('Policy Characteristics'!L:L,MATCH($C1148,'Policy Characteristics'!$C:$C,0)))</f>
        <v>research-and-development.html</v>
      </c>
    </row>
    <row r="1149" spans="1:18" x14ac:dyDescent="0.25">
      <c r="A1149" s="340" t="str">
        <f>IF(ISBLANK(INDEX('Policy Characteristics'!A:A,MATCH($C1149,'Policy Characteristics'!$C:$C,0))),"",INDEX('Policy Characteristics'!A:A,MATCH($C1149,'Policy Characteristics'!$C:$C,0)))</f>
        <v>Research and Development</v>
      </c>
      <c r="B1149" s="340" t="str">
        <f>IF(ISBLANK(INDEX('Policy Characteristics'!B:B,MATCH($C1149,'Policy Characteristics'!$C:$C,0))),"",INDEX('Policy Characteristics'!B:B,MATCH($C1149,'Policy Characteristics'!$C:$C,0)))</f>
        <v>Fuel Use Reduction</v>
      </c>
      <c r="C1149" s="344" t="str">
        <f t="shared" si="63"/>
        <v>RnD Industry Fuel Use Perc Reduction</v>
      </c>
      <c r="D1149" s="188" t="s">
        <v>3197</v>
      </c>
      <c r="E1149" s="53"/>
      <c r="F1149" s="9" t="s">
        <v>3234</v>
      </c>
      <c r="G1149" s="53"/>
      <c r="H1149" s="54">
        <v>1495</v>
      </c>
      <c r="I1149" s="53" t="s">
        <v>45</v>
      </c>
      <c r="J1149" s="342" t="str">
        <f>IF(ISBLANK(INDEX('Policy Characteristics'!D:D,MATCH($C1149,'Policy Characteristics'!$C:$C,0))),"",INDEX('Policy Characteristics'!D:D,MATCH($C1149,'Policy Characteristics'!$C:$C,0)))</f>
        <v>R&amp;D Fuel Use Reductions</v>
      </c>
      <c r="K1149" s="340" t="str">
        <f>IF(ISBLANK(INDEX('Policy Characteristics'!E:E,MATCH($C1149,'Policy Characteristics'!$C:$C,0))),"",INDEX('Policy Characteristics'!E:E,MATCH($C1149,'Policy Characteristics'!$C:$C,0)))</f>
        <v>RnD industry fuel use reduction</v>
      </c>
      <c r="L1149" s="362">
        <f>IF(ISBLANK(INDEX('Policy Characteristics'!F:F,MATCH($C1149,'Policy Characteristics'!$C:$C,0))),"",INDEX('Policy Characteristics'!F:F,MATCH($C1149,'Policy Characteristics'!$C:$C,0)))</f>
        <v>0</v>
      </c>
      <c r="M1149" s="362">
        <f>IF(ISBLANK(INDEX('Policy Characteristics'!G:G,MATCH($C1149,'Policy Characteristics'!$C:$C,0))),"",INDEX('Policy Characteristics'!G:G,MATCH($C1149,'Policy Characteristics'!$C:$C,0)))</f>
        <v>0.4</v>
      </c>
      <c r="N1149" s="362">
        <f>IF(ISBLANK(INDEX('Policy Characteristics'!H:H,MATCH($C1149,'Policy Characteristics'!$C:$C,0))),"",INDEX('Policy Characteristics'!H:H,MATCH($C1149,'Policy Characteristics'!$C:$C,0)))</f>
        <v>0.01</v>
      </c>
      <c r="O1149" s="340" t="str">
        <f>IF(ISBLANK(INDEX('Policy Characteristics'!I:I,MATCH($C1149,'Policy Characteristics'!$C:$C,0))),"",INDEX('Policy Characteristics'!I:I,MATCH($C1149,'Policy Characteristics'!$C:$C,0)))</f>
        <v>% reduction in fuel use</v>
      </c>
      <c r="P1149" s="340"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40" t="str">
        <f>IF(ISBLANK(INDEX('Policy Characteristics'!K:K,MATCH($C1149,'Policy Characteristics'!$C:$C,0))),"",INDEX('Policy Characteristics'!K:K,MATCH($C1149,'Policy Characteristics'!$C:$C,0)))</f>
        <v>architectural-design.html#rnd</v>
      </c>
      <c r="R1149" s="340" t="str">
        <f>IF(ISBLANK(INDEX('Policy Characteristics'!L:L,MATCH($C1149,'Policy Characteristics'!$C:$C,0))),"",INDEX('Policy Characteristics'!L:L,MATCH($C1149,'Policy Characteristics'!$C:$C,0)))</f>
        <v>research-and-development.html</v>
      </c>
    </row>
    <row r="1150" spans="1:18" x14ac:dyDescent="0.25">
      <c r="A1150" s="340" t="str">
        <f>IF(ISBLANK(INDEX('Policy Characteristics'!A:A,MATCH($C1150,'Policy Characteristics'!$C:$C,0))),"",INDEX('Policy Characteristics'!A:A,MATCH($C1150,'Policy Characteristics'!$C:$C,0)))</f>
        <v>Research and Development</v>
      </c>
      <c r="B1150" s="340" t="str">
        <f>IF(ISBLANK(INDEX('Policy Characteristics'!B:B,MATCH($C1150,'Policy Characteristics'!$C:$C,0))),"",INDEX('Policy Characteristics'!B:B,MATCH($C1150,'Policy Characteristics'!$C:$C,0)))</f>
        <v>Fuel Use Reduction</v>
      </c>
      <c r="C1150" s="344" t="str">
        <f t="shared" si="63"/>
        <v>RnD Industry Fuel Use Perc Reduction</v>
      </c>
      <c r="D1150" s="188" t="s">
        <v>3198</v>
      </c>
      <c r="E1150" s="53"/>
      <c r="F1150" s="9" t="s">
        <v>348</v>
      </c>
      <c r="G1150" s="53"/>
      <c r="H1150" s="54">
        <v>1496</v>
      </c>
      <c r="I1150" s="53" t="s">
        <v>45</v>
      </c>
      <c r="J1150" s="342" t="str">
        <f>IF(ISBLANK(INDEX('Policy Characteristics'!D:D,MATCH($C1150,'Policy Characteristics'!$C:$C,0))),"",INDEX('Policy Characteristics'!D:D,MATCH($C1150,'Policy Characteristics'!$C:$C,0)))</f>
        <v>R&amp;D Fuel Use Reductions</v>
      </c>
      <c r="K1150" s="340" t="str">
        <f>IF(ISBLANK(INDEX('Policy Characteristics'!E:E,MATCH($C1150,'Policy Characteristics'!$C:$C,0))),"",INDEX('Policy Characteristics'!E:E,MATCH($C1150,'Policy Characteristics'!$C:$C,0)))</f>
        <v>RnD industry fuel use reduction</v>
      </c>
      <c r="L1150" s="362">
        <f>IF(ISBLANK(INDEX('Policy Characteristics'!F:F,MATCH($C1150,'Policy Characteristics'!$C:$C,0))),"",INDEX('Policy Characteristics'!F:F,MATCH($C1150,'Policy Characteristics'!$C:$C,0)))</f>
        <v>0</v>
      </c>
      <c r="M1150" s="362">
        <f>IF(ISBLANK(INDEX('Policy Characteristics'!G:G,MATCH($C1150,'Policy Characteristics'!$C:$C,0))),"",INDEX('Policy Characteristics'!G:G,MATCH($C1150,'Policy Characteristics'!$C:$C,0)))</f>
        <v>0.4</v>
      </c>
      <c r="N1150" s="362">
        <f>IF(ISBLANK(INDEX('Policy Characteristics'!H:H,MATCH($C1150,'Policy Characteristics'!$C:$C,0))),"",INDEX('Policy Characteristics'!H:H,MATCH($C1150,'Policy Characteristics'!$C:$C,0)))</f>
        <v>0.01</v>
      </c>
      <c r="O1150" s="340" t="str">
        <f>IF(ISBLANK(INDEX('Policy Characteristics'!I:I,MATCH($C1150,'Policy Characteristics'!$C:$C,0))),"",INDEX('Policy Characteristics'!I:I,MATCH($C1150,'Policy Characteristics'!$C:$C,0)))</f>
        <v>% reduction in fuel use</v>
      </c>
      <c r="P1150" s="340"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40" t="str">
        <f>IF(ISBLANK(INDEX('Policy Characteristics'!K:K,MATCH($C1150,'Policy Characteristics'!$C:$C,0))),"",INDEX('Policy Characteristics'!K:K,MATCH($C1150,'Policy Characteristics'!$C:$C,0)))</f>
        <v>architectural-design.html#rnd</v>
      </c>
      <c r="R1150" s="340" t="str">
        <f>IF(ISBLANK(INDEX('Policy Characteristics'!L:L,MATCH($C1150,'Policy Characteristics'!$C:$C,0))),"",INDEX('Policy Characteristics'!L:L,MATCH($C1150,'Policy Characteristics'!$C:$C,0)))</f>
        <v>research-and-development.html</v>
      </c>
    </row>
    <row r="1151" spans="1:18" x14ac:dyDescent="0.25">
      <c r="A1151" s="340" t="str">
        <f>IF(ISBLANK(INDEX('Policy Characteristics'!A:A,MATCH($C1151,'Policy Characteristics'!$C:$C,0))),"",INDEX('Policy Characteristics'!A:A,MATCH($C1151,'Policy Characteristics'!$C:$C,0)))</f>
        <v>Research and Development</v>
      </c>
      <c r="B1151" s="340" t="str">
        <f>IF(ISBLANK(INDEX('Policy Characteristics'!B:B,MATCH($C1151,'Policy Characteristics'!$C:$C,0))),"",INDEX('Policy Characteristics'!B:B,MATCH($C1151,'Policy Characteristics'!$C:$C,0)))</f>
        <v>Fuel Use Reduction</v>
      </c>
      <c r="C1151" s="344" t="str">
        <f t="shared" si="63"/>
        <v>RnD Industry Fuel Use Perc Reduction</v>
      </c>
      <c r="D1151" s="188" t="s">
        <v>3199</v>
      </c>
      <c r="E1151" s="53"/>
      <c r="F1151" s="9" t="s">
        <v>3235</v>
      </c>
      <c r="G1151" s="53"/>
      <c r="H1151" s="54">
        <v>1497</v>
      </c>
      <c r="I1151" s="53" t="s">
        <v>45</v>
      </c>
      <c r="J1151" s="342" t="str">
        <f>IF(ISBLANK(INDEX('Policy Characteristics'!D:D,MATCH($C1151,'Policy Characteristics'!$C:$C,0))),"",INDEX('Policy Characteristics'!D:D,MATCH($C1151,'Policy Characteristics'!$C:$C,0)))</f>
        <v>R&amp;D Fuel Use Reductions</v>
      </c>
      <c r="K1151" s="340" t="str">
        <f>IF(ISBLANK(INDEX('Policy Characteristics'!E:E,MATCH($C1151,'Policy Characteristics'!$C:$C,0))),"",INDEX('Policy Characteristics'!E:E,MATCH($C1151,'Policy Characteristics'!$C:$C,0)))</f>
        <v>RnD industry fuel use reduction</v>
      </c>
      <c r="L1151" s="362">
        <f>IF(ISBLANK(INDEX('Policy Characteristics'!F:F,MATCH($C1151,'Policy Characteristics'!$C:$C,0))),"",INDEX('Policy Characteristics'!F:F,MATCH($C1151,'Policy Characteristics'!$C:$C,0)))</f>
        <v>0</v>
      </c>
      <c r="M1151" s="362">
        <f>IF(ISBLANK(INDEX('Policy Characteristics'!G:G,MATCH($C1151,'Policy Characteristics'!$C:$C,0))),"",INDEX('Policy Characteristics'!G:G,MATCH($C1151,'Policy Characteristics'!$C:$C,0)))</f>
        <v>0.4</v>
      </c>
      <c r="N1151" s="362">
        <f>IF(ISBLANK(INDEX('Policy Characteristics'!H:H,MATCH($C1151,'Policy Characteristics'!$C:$C,0))),"",INDEX('Policy Characteristics'!H:H,MATCH($C1151,'Policy Characteristics'!$C:$C,0)))</f>
        <v>0.01</v>
      </c>
      <c r="O1151" s="340" t="str">
        <f>IF(ISBLANK(INDEX('Policy Characteristics'!I:I,MATCH($C1151,'Policy Characteristics'!$C:$C,0))),"",INDEX('Policy Characteristics'!I:I,MATCH($C1151,'Policy Characteristics'!$C:$C,0)))</f>
        <v>% reduction in fuel use</v>
      </c>
      <c r="P1151" s="340"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40" t="str">
        <f>IF(ISBLANK(INDEX('Policy Characteristics'!K:K,MATCH($C1151,'Policy Characteristics'!$C:$C,0))),"",INDEX('Policy Characteristics'!K:K,MATCH($C1151,'Policy Characteristics'!$C:$C,0)))</f>
        <v>architectural-design.html#rnd</v>
      </c>
      <c r="R1151" s="340" t="str">
        <f>IF(ISBLANK(INDEX('Policy Characteristics'!L:L,MATCH($C1151,'Policy Characteristics'!$C:$C,0))),"",INDEX('Policy Characteristics'!L:L,MATCH($C1151,'Policy Characteristics'!$C:$C,0)))</f>
        <v>research-and-development.html</v>
      </c>
    </row>
    <row r="1152" spans="1:18" x14ac:dyDescent="0.25">
      <c r="A1152" s="340" t="str">
        <f>IF(ISBLANK(INDEX('Policy Characteristics'!A:A,MATCH($C1152,'Policy Characteristics'!$C:$C,0))),"",INDEX('Policy Characteristics'!A:A,MATCH($C1152,'Policy Characteristics'!$C:$C,0)))</f>
        <v>Research and Development</v>
      </c>
      <c r="B1152" s="340" t="str">
        <f>IF(ISBLANK(INDEX('Policy Characteristics'!B:B,MATCH($C1152,'Policy Characteristics'!$C:$C,0))),"",INDEX('Policy Characteristics'!B:B,MATCH($C1152,'Policy Characteristics'!$C:$C,0)))</f>
        <v>Fuel Use Reduction</v>
      </c>
      <c r="C1152" s="344" t="str">
        <f t="shared" si="63"/>
        <v>RnD Industry Fuel Use Perc Reduction</v>
      </c>
      <c r="D1152" s="188" t="s">
        <v>3200</v>
      </c>
      <c r="E1152" s="53"/>
      <c r="F1152" s="9" t="s">
        <v>3236</v>
      </c>
      <c r="G1152" s="53"/>
      <c r="H1152" s="54">
        <v>1498</v>
      </c>
      <c r="I1152" s="53" t="s">
        <v>45</v>
      </c>
      <c r="J1152" s="342" t="str">
        <f>IF(ISBLANK(INDEX('Policy Characteristics'!D:D,MATCH($C1152,'Policy Characteristics'!$C:$C,0))),"",INDEX('Policy Characteristics'!D:D,MATCH($C1152,'Policy Characteristics'!$C:$C,0)))</f>
        <v>R&amp;D Fuel Use Reductions</v>
      </c>
      <c r="K1152" s="340" t="str">
        <f>IF(ISBLANK(INDEX('Policy Characteristics'!E:E,MATCH($C1152,'Policy Characteristics'!$C:$C,0))),"",INDEX('Policy Characteristics'!E:E,MATCH($C1152,'Policy Characteristics'!$C:$C,0)))</f>
        <v>RnD industry fuel use reduction</v>
      </c>
      <c r="L1152" s="362">
        <f>IF(ISBLANK(INDEX('Policy Characteristics'!F:F,MATCH($C1152,'Policy Characteristics'!$C:$C,0))),"",INDEX('Policy Characteristics'!F:F,MATCH($C1152,'Policy Characteristics'!$C:$C,0)))</f>
        <v>0</v>
      </c>
      <c r="M1152" s="362">
        <f>IF(ISBLANK(INDEX('Policy Characteristics'!G:G,MATCH($C1152,'Policy Characteristics'!$C:$C,0))),"",INDEX('Policy Characteristics'!G:G,MATCH($C1152,'Policy Characteristics'!$C:$C,0)))</f>
        <v>0.4</v>
      </c>
      <c r="N1152" s="362">
        <f>IF(ISBLANK(INDEX('Policy Characteristics'!H:H,MATCH($C1152,'Policy Characteristics'!$C:$C,0))),"",INDEX('Policy Characteristics'!H:H,MATCH($C1152,'Policy Characteristics'!$C:$C,0)))</f>
        <v>0.01</v>
      </c>
      <c r="O1152" s="340" t="str">
        <f>IF(ISBLANK(INDEX('Policy Characteristics'!I:I,MATCH($C1152,'Policy Characteristics'!$C:$C,0))),"",INDEX('Policy Characteristics'!I:I,MATCH($C1152,'Policy Characteristics'!$C:$C,0)))</f>
        <v>% reduction in fuel use</v>
      </c>
      <c r="P1152" s="340"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40" t="str">
        <f>IF(ISBLANK(INDEX('Policy Characteristics'!K:K,MATCH($C1152,'Policy Characteristics'!$C:$C,0))),"",INDEX('Policy Characteristics'!K:K,MATCH($C1152,'Policy Characteristics'!$C:$C,0)))</f>
        <v>architectural-design.html#rnd</v>
      </c>
      <c r="R1152" s="340" t="str">
        <f>IF(ISBLANK(INDEX('Policy Characteristics'!L:L,MATCH($C1152,'Policy Characteristics'!$C:$C,0))),"",INDEX('Policy Characteristics'!L:L,MATCH($C1152,'Policy Characteristics'!$C:$C,0)))</f>
        <v>research-and-development.html</v>
      </c>
    </row>
    <row r="1153" spans="1:18" x14ac:dyDescent="0.25">
      <c r="A1153" s="340" t="str">
        <f>IF(ISBLANK(INDEX('Policy Characteristics'!A:A,MATCH($C1153,'Policy Characteristics'!$C:$C,0))),"",INDEX('Policy Characteristics'!A:A,MATCH($C1153,'Policy Characteristics'!$C:$C,0)))</f>
        <v>Research and Development</v>
      </c>
      <c r="B1153" s="340" t="str">
        <f>IF(ISBLANK(INDEX('Policy Characteristics'!B:B,MATCH($C1153,'Policy Characteristics'!$C:$C,0))),"",INDEX('Policy Characteristics'!B:B,MATCH($C1153,'Policy Characteristics'!$C:$C,0)))</f>
        <v>Fuel Use Reduction</v>
      </c>
      <c r="C1153" s="344" t="str">
        <f t="shared" si="63"/>
        <v>RnD Industry Fuel Use Perc Reduction</v>
      </c>
      <c r="D1153" s="188" t="s">
        <v>3201</v>
      </c>
      <c r="E1153" s="53"/>
      <c r="F1153" s="9" t="s">
        <v>3237</v>
      </c>
      <c r="G1153" s="53"/>
      <c r="H1153" s="54">
        <v>1499</v>
      </c>
      <c r="I1153" s="53" t="s">
        <v>45</v>
      </c>
      <c r="J1153" s="342" t="str">
        <f>IF(ISBLANK(INDEX('Policy Characteristics'!D:D,MATCH($C1153,'Policy Characteristics'!$C:$C,0))),"",INDEX('Policy Characteristics'!D:D,MATCH($C1153,'Policy Characteristics'!$C:$C,0)))</f>
        <v>R&amp;D Fuel Use Reductions</v>
      </c>
      <c r="K1153" s="340" t="str">
        <f>IF(ISBLANK(INDEX('Policy Characteristics'!E:E,MATCH($C1153,'Policy Characteristics'!$C:$C,0))),"",INDEX('Policy Characteristics'!E:E,MATCH($C1153,'Policy Characteristics'!$C:$C,0)))</f>
        <v>RnD industry fuel use reduction</v>
      </c>
      <c r="L1153" s="362">
        <f>IF(ISBLANK(INDEX('Policy Characteristics'!F:F,MATCH($C1153,'Policy Characteristics'!$C:$C,0))),"",INDEX('Policy Characteristics'!F:F,MATCH($C1153,'Policy Characteristics'!$C:$C,0)))</f>
        <v>0</v>
      </c>
      <c r="M1153" s="362">
        <f>IF(ISBLANK(INDEX('Policy Characteristics'!G:G,MATCH($C1153,'Policy Characteristics'!$C:$C,0))),"",INDEX('Policy Characteristics'!G:G,MATCH($C1153,'Policy Characteristics'!$C:$C,0)))</f>
        <v>0.4</v>
      </c>
      <c r="N1153" s="362">
        <f>IF(ISBLANK(INDEX('Policy Characteristics'!H:H,MATCH($C1153,'Policy Characteristics'!$C:$C,0))),"",INDEX('Policy Characteristics'!H:H,MATCH($C1153,'Policy Characteristics'!$C:$C,0)))</f>
        <v>0.01</v>
      </c>
      <c r="O1153" s="340" t="str">
        <f>IF(ISBLANK(INDEX('Policy Characteristics'!I:I,MATCH($C1153,'Policy Characteristics'!$C:$C,0))),"",INDEX('Policy Characteristics'!I:I,MATCH($C1153,'Policy Characteristics'!$C:$C,0)))</f>
        <v>% reduction in fuel use</v>
      </c>
      <c r="P1153" s="340"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40" t="str">
        <f>IF(ISBLANK(INDEX('Policy Characteristics'!K:K,MATCH($C1153,'Policy Characteristics'!$C:$C,0))),"",INDEX('Policy Characteristics'!K:K,MATCH($C1153,'Policy Characteristics'!$C:$C,0)))</f>
        <v>architectural-design.html#rnd</v>
      </c>
      <c r="R1153" s="340" t="str">
        <f>IF(ISBLANK(INDEX('Policy Characteristics'!L:L,MATCH($C1153,'Policy Characteristics'!$C:$C,0))),"",INDEX('Policy Characteristics'!L:L,MATCH($C1153,'Policy Characteristics'!$C:$C,0)))</f>
        <v>research-and-development.html</v>
      </c>
    </row>
    <row r="1154" spans="1:18" x14ac:dyDescent="0.25">
      <c r="A1154" s="340" t="str">
        <f>IF(ISBLANK(INDEX('Policy Characteristics'!A:A,MATCH($C1154,'Policy Characteristics'!$C:$C,0))),"",INDEX('Policy Characteristics'!A:A,MATCH($C1154,'Policy Characteristics'!$C:$C,0)))</f>
        <v>Research and Development</v>
      </c>
      <c r="B1154" s="340" t="str">
        <f>IF(ISBLANK(INDEX('Policy Characteristics'!B:B,MATCH($C1154,'Policy Characteristics'!$C:$C,0))),"",INDEX('Policy Characteristics'!B:B,MATCH($C1154,'Policy Characteristics'!$C:$C,0)))</f>
        <v>Fuel Use Reduction</v>
      </c>
      <c r="C1154" s="344" t="str">
        <f t="shared" si="63"/>
        <v>RnD Industry Fuel Use Perc Reduction</v>
      </c>
      <c r="D1154" s="188" t="s">
        <v>3202</v>
      </c>
      <c r="E1154" s="53"/>
      <c r="F1154" s="9" t="s">
        <v>347</v>
      </c>
      <c r="G1154" s="53"/>
      <c r="H1154" s="54">
        <v>1500</v>
      </c>
      <c r="I1154" s="53" t="s">
        <v>45</v>
      </c>
      <c r="J1154" s="342" t="str">
        <f>IF(ISBLANK(INDEX('Policy Characteristics'!D:D,MATCH($C1154,'Policy Characteristics'!$C:$C,0))),"",INDEX('Policy Characteristics'!D:D,MATCH($C1154,'Policy Characteristics'!$C:$C,0)))</f>
        <v>R&amp;D Fuel Use Reductions</v>
      </c>
      <c r="K1154" s="340" t="str">
        <f>IF(ISBLANK(INDEX('Policy Characteristics'!E:E,MATCH($C1154,'Policy Characteristics'!$C:$C,0))),"",INDEX('Policy Characteristics'!E:E,MATCH($C1154,'Policy Characteristics'!$C:$C,0)))</f>
        <v>RnD industry fuel use reduction</v>
      </c>
      <c r="L1154" s="362">
        <f>IF(ISBLANK(INDEX('Policy Characteristics'!F:F,MATCH($C1154,'Policy Characteristics'!$C:$C,0))),"",INDEX('Policy Characteristics'!F:F,MATCH($C1154,'Policy Characteristics'!$C:$C,0)))</f>
        <v>0</v>
      </c>
      <c r="M1154" s="362">
        <f>IF(ISBLANK(INDEX('Policy Characteristics'!G:G,MATCH($C1154,'Policy Characteristics'!$C:$C,0))),"",INDEX('Policy Characteristics'!G:G,MATCH($C1154,'Policy Characteristics'!$C:$C,0)))</f>
        <v>0.4</v>
      </c>
      <c r="N1154" s="362">
        <f>IF(ISBLANK(INDEX('Policy Characteristics'!H:H,MATCH($C1154,'Policy Characteristics'!$C:$C,0))),"",INDEX('Policy Characteristics'!H:H,MATCH($C1154,'Policy Characteristics'!$C:$C,0)))</f>
        <v>0.01</v>
      </c>
      <c r="O1154" s="340" t="str">
        <f>IF(ISBLANK(INDEX('Policy Characteristics'!I:I,MATCH($C1154,'Policy Characteristics'!$C:$C,0))),"",INDEX('Policy Characteristics'!I:I,MATCH($C1154,'Policy Characteristics'!$C:$C,0)))</f>
        <v>% reduction in fuel use</v>
      </c>
      <c r="P1154" s="340"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40" t="str">
        <f>IF(ISBLANK(INDEX('Policy Characteristics'!K:K,MATCH($C1154,'Policy Characteristics'!$C:$C,0))),"",INDEX('Policy Characteristics'!K:K,MATCH($C1154,'Policy Characteristics'!$C:$C,0)))</f>
        <v>architectural-design.html#rnd</v>
      </c>
      <c r="R1154" s="340" t="str">
        <f>IF(ISBLANK(INDEX('Policy Characteristics'!L:L,MATCH($C1154,'Policy Characteristics'!$C:$C,0))),"",INDEX('Policy Characteristics'!L:L,MATCH($C1154,'Policy Characteristics'!$C:$C,0)))</f>
        <v>research-and-development.html</v>
      </c>
    </row>
    <row r="1155" spans="1:18" x14ac:dyDescent="0.25">
      <c r="A1155" s="340" t="str">
        <f>IF(ISBLANK(INDEX('Policy Characteristics'!A:A,MATCH($C1155,'Policy Characteristics'!$C:$C,0))),"",INDEX('Policy Characteristics'!A:A,MATCH($C1155,'Policy Characteristics'!$C:$C,0)))</f>
        <v>Research and Development</v>
      </c>
      <c r="B1155" s="340" t="str">
        <f>IF(ISBLANK(INDEX('Policy Characteristics'!B:B,MATCH($C1155,'Policy Characteristics'!$C:$C,0))),"",INDEX('Policy Characteristics'!B:B,MATCH($C1155,'Policy Characteristics'!$C:$C,0)))</f>
        <v>Fuel Use Reduction</v>
      </c>
      <c r="C1155" s="344" t="str">
        <f t="shared" si="63"/>
        <v>RnD Industry Fuel Use Perc Reduction</v>
      </c>
      <c r="D1155" s="188" t="s">
        <v>3203</v>
      </c>
      <c r="E1155" s="53"/>
      <c r="F1155" s="9" t="s">
        <v>3238</v>
      </c>
      <c r="G1155" s="53"/>
      <c r="H1155" s="54">
        <v>1501</v>
      </c>
      <c r="I1155" s="53" t="s">
        <v>45</v>
      </c>
      <c r="J1155" s="342" t="str">
        <f>IF(ISBLANK(INDEX('Policy Characteristics'!D:D,MATCH($C1155,'Policy Characteristics'!$C:$C,0))),"",INDEX('Policy Characteristics'!D:D,MATCH($C1155,'Policy Characteristics'!$C:$C,0)))</f>
        <v>R&amp;D Fuel Use Reductions</v>
      </c>
      <c r="K1155" s="340" t="str">
        <f>IF(ISBLANK(INDEX('Policy Characteristics'!E:E,MATCH($C1155,'Policy Characteristics'!$C:$C,0))),"",INDEX('Policy Characteristics'!E:E,MATCH($C1155,'Policy Characteristics'!$C:$C,0)))</f>
        <v>RnD industry fuel use reduction</v>
      </c>
      <c r="L1155" s="362">
        <f>IF(ISBLANK(INDEX('Policy Characteristics'!F:F,MATCH($C1155,'Policy Characteristics'!$C:$C,0))),"",INDEX('Policy Characteristics'!F:F,MATCH($C1155,'Policy Characteristics'!$C:$C,0)))</f>
        <v>0</v>
      </c>
      <c r="M1155" s="362">
        <f>IF(ISBLANK(INDEX('Policy Characteristics'!G:G,MATCH($C1155,'Policy Characteristics'!$C:$C,0))),"",INDEX('Policy Characteristics'!G:G,MATCH($C1155,'Policy Characteristics'!$C:$C,0)))</f>
        <v>0.4</v>
      </c>
      <c r="N1155" s="362">
        <f>IF(ISBLANK(INDEX('Policy Characteristics'!H:H,MATCH($C1155,'Policy Characteristics'!$C:$C,0))),"",INDEX('Policy Characteristics'!H:H,MATCH($C1155,'Policy Characteristics'!$C:$C,0)))</f>
        <v>0.01</v>
      </c>
      <c r="O1155" s="340" t="str">
        <f>IF(ISBLANK(INDEX('Policy Characteristics'!I:I,MATCH($C1155,'Policy Characteristics'!$C:$C,0))),"",INDEX('Policy Characteristics'!I:I,MATCH($C1155,'Policy Characteristics'!$C:$C,0)))</f>
        <v>% reduction in fuel use</v>
      </c>
      <c r="P1155" s="340"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40" t="str">
        <f>IF(ISBLANK(INDEX('Policy Characteristics'!K:K,MATCH($C1155,'Policy Characteristics'!$C:$C,0))),"",INDEX('Policy Characteristics'!K:K,MATCH($C1155,'Policy Characteristics'!$C:$C,0)))</f>
        <v>architectural-design.html#rnd</v>
      </c>
      <c r="R1155" s="340" t="str">
        <f>IF(ISBLANK(INDEX('Policy Characteristics'!L:L,MATCH($C1155,'Policy Characteristics'!$C:$C,0))),"",INDEX('Policy Characteristics'!L:L,MATCH($C1155,'Policy Characteristics'!$C:$C,0)))</f>
        <v>research-and-development.html</v>
      </c>
    </row>
    <row r="1156" spans="1:18" ht="30" x14ac:dyDescent="0.25">
      <c r="A1156" s="340" t="str">
        <f>IF(ISBLANK(INDEX('Policy Characteristics'!A:A,MATCH($C1156,'Policy Characteristics'!$C:$C,0))),"",INDEX('Policy Characteristics'!A:A,MATCH($C1156,'Policy Characteristics'!$C:$C,0)))</f>
        <v>Research and Development</v>
      </c>
      <c r="B1156" s="340" t="str">
        <f>IF(ISBLANK(INDEX('Policy Characteristics'!B:B,MATCH($C1156,'Policy Characteristics'!$C:$C,0))),"",INDEX('Policy Characteristics'!B:B,MATCH($C1156,'Policy Characteristics'!$C:$C,0)))</f>
        <v>Fuel Use Reduction</v>
      </c>
      <c r="C1156" s="344" t="str">
        <f t="shared" si="63"/>
        <v>RnD Industry Fuel Use Perc Reduction</v>
      </c>
      <c r="D1156" s="188" t="s">
        <v>3204</v>
      </c>
      <c r="E1156" s="53"/>
      <c r="F1156" s="9" t="s">
        <v>3239</v>
      </c>
      <c r="G1156" s="53"/>
      <c r="H1156" s="54">
        <v>1502</v>
      </c>
      <c r="I1156" s="53" t="s">
        <v>45</v>
      </c>
      <c r="J1156" s="342" t="str">
        <f>IF(ISBLANK(INDEX('Policy Characteristics'!D:D,MATCH($C1156,'Policy Characteristics'!$C:$C,0))),"",INDEX('Policy Characteristics'!D:D,MATCH($C1156,'Policy Characteristics'!$C:$C,0)))</f>
        <v>R&amp;D Fuel Use Reductions</v>
      </c>
      <c r="K1156" s="340" t="str">
        <f>IF(ISBLANK(INDEX('Policy Characteristics'!E:E,MATCH($C1156,'Policy Characteristics'!$C:$C,0))),"",INDEX('Policy Characteristics'!E:E,MATCH($C1156,'Policy Characteristics'!$C:$C,0)))</f>
        <v>RnD industry fuel use reduction</v>
      </c>
      <c r="L1156" s="362">
        <f>IF(ISBLANK(INDEX('Policy Characteristics'!F:F,MATCH($C1156,'Policy Characteristics'!$C:$C,0))),"",INDEX('Policy Characteristics'!F:F,MATCH($C1156,'Policy Characteristics'!$C:$C,0)))</f>
        <v>0</v>
      </c>
      <c r="M1156" s="362">
        <f>IF(ISBLANK(INDEX('Policy Characteristics'!G:G,MATCH($C1156,'Policy Characteristics'!$C:$C,0))),"",INDEX('Policy Characteristics'!G:G,MATCH($C1156,'Policy Characteristics'!$C:$C,0)))</f>
        <v>0.4</v>
      </c>
      <c r="N1156" s="362">
        <f>IF(ISBLANK(INDEX('Policy Characteristics'!H:H,MATCH($C1156,'Policy Characteristics'!$C:$C,0))),"",INDEX('Policy Characteristics'!H:H,MATCH($C1156,'Policy Characteristics'!$C:$C,0)))</f>
        <v>0.01</v>
      </c>
      <c r="O1156" s="340" t="str">
        <f>IF(ISBLANK(INDEX('Policy Characteristics'!I:I,MATCH($C1156,'Policy Characteristics'!$C:$C,0))),"",INDEX('Policy Characteristics'!I:I,MATCH($C1156,'Policy Characteristics'!$C:$C,0)))</f>
        <v>% reduction in fuel use</v>
      </c>
      <c r="P1156" s="340"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40" t="str">
        <f>IF(ISBLANK(INDEX('Policy Characteristics'!K:K,MATCH($C1156,'Policy Characteristics'!$C:$C,0))),"",INDEX('Policy Characteristics'!K:K,MATCH($C1156,'Policy Characteristics'!$C:$C,0)))</f>
        <v>architectural-design.html#rnd</v>
      </c>
      <c r="R1156" s="340" t="str">
        <f>IF(ISBLANK(INDEX('Policy Characteristics'!L:L,MATCH($C1156,'Policy Characteristics'!$C:$C,0))),"",INDEX('Policy Characteristics'!L:L,MATCH($C1156,'Policy Characteristics'!$C:$C,0)))</f>
        <v>research-and-development.html</v>
      </c>
    </row>
    <row r="1157" spans="1:18" x14ac:dyDescent="0.25">
      <c r="A1157" s="340" t="str">
        <f>IF(ISBLANK(INDEX('Policy Characteristics'!A:A,MATCH($C1157,'Policy Characteristics'!$C:$C,0))),"",INDEX('Policy Characteristics'!A:A,MATCH($C1157,'Policy Characteristics'!$C:$C,0)))</f>
        <v>Research and Development</v>
      </c>
      <c r="B1157" s="340" t="str">
        <f>IF(ISBLANK(INDEX('Policy Characteristics'!B:B,MATCH($C1157,'Policy Characteristics'!$C:$C,0))),"",INDEX('Policy Characteristics'!B:B,MATCH($C1157,'Policy Characteristics'!$C:$C,0)))</f>
        <v>Fuel Use Reduction</v>
      </c>
      <c r="C1157" s="344" t="str">
        <f t="shared" si="63"/>
        <v>RnD Industry Fuel Use Perc Reduction</v>
      </c>
      <c r="D1157" s="188" t="s">
        <v>3205</v>
      </c>
      <c r="E1157" s="53"/>
      <c r="F1157" s="9" t="s">
        <v>3240</v>
      </c>
      <c r="G1157" s="53"/>
      <c r="H1157" s="54">
        <v>1503</v>
      </c>
      <c r="I1157" s="53" t="s">
        <v>45</v>
      </c>
      <c r="J1157" s="342" t="str">
        <f>IF(ISBLANK(INDEX('Policy Characteristics'!D:D,MATCH($C1157,'Policy Characteristics'!$C:$C,0))),"",INDEX('Policy Characteristics'!D:D,MATCH($C1157,'Policy Characteristics'!$C:$C,0)))</f>
        <v>R&amp;D Fuel Use Reductions</v>
      </c>
      <c r="K1157" s="340" t="str">
        <f>IF(ISBLANK(INDEX('Policy Characteristics'!E:E,MATCH($C1157,'Policy Characteristics'!$C:$C,0))),"",INDEX('Policy Characteristics'!E:E,MATCH($C1157,'Policy Characteristics'!$C:$C,0)))</f>
        <v>RnD industry fuel use reduction</v>
      </c>
      <c r="L1157" s="362">
        <f>IF(ISBLANK(INDEX('Policy Characteristics'!F:F,MATCH($C1157,'Policy Characteristics'!$C:$C,0))),"",INDEX('Policy Characteristics'!F:F,MATCH($C1157,'Policy Characteristics'!$C:$C,0)))</f>
        <v>0</v>
      </c>
      <c r="M1157" s="362">
        <f>IF(ISBLANK(INDEX('Policy Characteristics'!G:G,MATCH($C1157,'Policy Characteristics'!$C:$C,0))),"",INDEX('Policy Characteristics'!G:G,MATCH($C1157,'Policy Characteristics'!$C:$C,0)))</f>
        <v>0.4</v>
      </c>
      <c r="N1157" s="362">
        <f>IF(ISBLANK(INDEX('Policy Characteristics'!H:H,MATCH($C1157,'Policy Characteristics'!$C:$C,0))),"",INDEX('Policy Characteristics'!H:H,MATCH($C1157,'Policy Characteristics'!$C:$C,0)))</f>
        <v>0.01</v>
      </c>
      <c r="O1157" s="340" t="str">
        <f>IF(ISBLANK(INDEX('Policy Characteristics'!I:I,MATCH($C1157,'Policy Characteristics'!$C:$C,0))),"",INDEX('Policy Characteristics'!I:I,MATCH($C1157,'Policy Characteristics'!$C:$C,0)))</f>
        <v>% reduction in fuel use</v>
      </c>
      <c r="P1157" s="340"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40" t="str">
        <f>IF(ISBLANK(INDEX('Policy Characteristics'!K:K,MATCH($C1157,'Policy Characteristics'!$C:$C,0))),"",INDEX('Policy Characteristics'!K:K,MATCH($C1157,'Policy Characteristics'!$C:$C,0)))</f>
        <v>architectural-design.html#rnd</v>
      </c>
      <c r="R1157" s="340" t="str">
        <f>IF(ISBLANK(INDEX('Policy Characteristics'!L:L,MATCH($C1157,'Policy Characteristics'!$C:$C,0))),"",INDEX('Policy Characteristics'!L:L,MATCH($C1157,'Policy Characteristics'!$C:$C,0)))</f>
        <v>research-and-development.html</v>
      </c>
    </row>
    <row r="1158" spans="1:18" x14ac:dyDescent="0.25">
      <c r="A1158" s="340" t="str">
        <f>IF(ISBLANK(INDEX('Policy Characteristics'!A:A,MATCH($C1158,'Policy Characteristics'!$C:$C,0))),"",INDEX('Policy Characteristics'!A:A,MATCH($C1158,'Policy Characteristics'!$C:$C,0)))</f>
        <v>Research and Development</v>
      </c>
      <c r="B1158" s="340" t="str">
        <f>IF(ISBLANK(INDEX('Policy Characteristics'!B:B,MATCH($C1158,'Policy Characteristics'!$C:$C,0))),"",INDEX('Policy Characteristics'!B:B,MATCH($C1158,'Policy Characteristics'!$C:$C,0)))</f>
        <v>Fuel Use Reduction</v>
      </c>
      <c r="C1158" s="344" t="str">
        <f t="shared" si="63"/>
        <v>RnD Industry Fuel Use Perc Reduction</v>
      </c>
      <c r="D1158" s="188" t="s">
        <v>3206</v>
      </c>
      <c r="E1158" s="53"/>
      <c r="F1158" s="9" t="s">
        <v>3241</v>
      </c>
      <c r="G1158" s="53"/>
      <c r="H1158" s="54">
        <v>1504</v>
      </c>
      <c r="I1158" s="53" t="s">
        <v>45</v>
      </c>
      <c r="J1158" s="342" t="str">
        <f>IF(ISBLANK(INDEX('Policy Characteristics'!D:D,MATCH($C1158,'Policy Characteristics'!$C:$C,0))),"",INDEX('Policy Characteristics'!D:D,MATCH($C1158,'Policy Characteristics'!$C:$C,0)))</f>
        <v>R&amp;D Fuel Use Reductions</v>
      </c>
      <c r="K1158" s="340" t="str">
        <f>IF(ISBLANK(INDEX('Policy Characteristics'!E:E,MATCH($C1158,'Policy Characteristics'!$C:$C,0))),"",INDEX('Policy Characteristics'!E:E,MATCH($C1158,'Policy Characteristics'!$C:$C,0)))</f>
        <v>RnD industry fuel use reduction</v>
      </c>
      <c r="L1158" s="362">
        <f>IF(ISBLANK(INDEX('Policy Characteristics'!F:F,MATCH($C1158,'Policy Characteristics'!$C:$C,0))),"",INDEX('Policy Characteristics'!F:F,MATCH($C1158,'Policy Characteristics'!$C:$C,0)))</f>
        <v>0</v>
      </c>
      <c r="M1158" s="362">
        <f>IF(ISBLANK(INDEX('Policy Characteristics'!G:G,MATCH($C1158,'Policy Characteristics'!$C:$C,0))),"",INDEX('Policy Characteristics'!G:G,MATCH($C1158,'Policy Characteristics'!$C:$C,0)))</f>
        <v>0.4</v>
      </c>
      <c r="N1158" s="362">
        <f>IF(ISBLANK(INDEX('Policy Characteristics'!H:H,MATCH($C1158,'Policy Characteristics'!$C:$C,0))),"",INDEX('Policy Characteristics'!H:H,MATCH($C1158,'Policy Characteristics'!$C:$C,0)))</f>
        <v>0.01</v>
      </c>
      <c r="O1158" s="340" t="str">
        <f>IF(ISBLANK(INDEX('Policy Characteristics'!I:I,MATCH($C1158,'Policy Characteristics'!$C:$C,0))),"",INDEX('Policy Characteristics'!I:I,MATCH($C1158,'Policy Characteristics'!$C:$C,0)))</f>
        <v>% reduction in fuel use</v>
      </c>
      <c r="P1158" s="340"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40" t="str">
        <f>IF(ISBLANK(INDEX('Policy Characteristics'!K:K,MATCH($C1158,'Policy Characteristics'!$C:$C,0))),"",INDEX('Policy Characteristics'!K:K,MATCH($C1158,'Policy Characteristics'!$C:$C,0)))</f>
        <v>architectural-design.html#rnd</v>
      </c>
      <c r="R1158" s="340" t="str">
        <f>IF(ISBLANK(INDEX('Policy Characteristics'!L:L,MATCH($C1158,'Policy Characteristics'!$C:$C,0))),"",INDEX('Policy Characteristics'!L:L,MATCH($C1158,'Policy Characteristics'!$C:$C,0)))</f>
        <v>research-and-development.html</v>
      </c>
    </row>
    <row r="1159" spans="1:18" x14ac:dyDescent="0.25">
      <c r="A1159" s="340" t="str">
        <f>IF(ISBLANK(INDEX('Policy Characteristics'!A:A,MATCH($C1159,'Policy Characteristics'!$C:$C,0))),"",INDEX('Policy Characteristics'!A:A,MATCH($C1159,'Policy Characteristics'!$C:$C,0)))</f>
        <v>Research and Development</v>
      </c>
      <c r="B1159" s="340" t="str">
        <f>IF(ISBLANK(INDEX('Policy Characteristics'!B:B,MATCH($C1159,'Policy Characteristics'!$C:$C,0))),"",INDEX('Policy Characteristics'!B:B,MATCH($C1159,'Policy Characteristics'!$C:$C,0)))</f>
        <v>Fuel Use Reduction</v>
      </c>
      <c r="C1159" s="344" t="str">
        <f t="shared" si="63"/>
        <v>RnD Industry Fuel Use Perc Reduction</v>
      </c>
      <c r="D1159" s="188" t="s">
        <v>3207</v>
      </c>
      <c r="E1159" s="53"/>
      <c r="F1159" s="9" t="s">
        <v>3242</v>
      </c>
      <c r="G1159" s="53"/>
      <c r="H1159" s="54">
        <v>1505</v>
      </c>
      <c r="I1159" s="53" t="s">
        <v>45</v>
      </c>
      <c r="J1159" s="342" t="str">
        <f>IF(ISBLANK(INDEX('Policy Characteristics'!D:D,MATCH($C1159,'Policy Characteristics'!$C:$C,0))),"",INDEX('Policy Characteristics'!D:D,MATCH($C1159,'Policy Characteristics'!$C:$C,0)))</f>
        <v>R&amp;D Fuel Use Reductions</v>
      </c>
      <c r="K1159" s="340" t="str">
        <f>IF(ISBLANK(INDEX('Policy Characteristics'!E:E,MATCH($C1159,'Policy Characteristics'!$C:$C,0))),"",INDEX('Policy Characteristics'!E:E,MATCH($C1159,'Policy Characteristics'!$C:$C,0)))</f>
        <v>RnD industry fuel use reduction</v>
      </c>
      <c r="L1159" s="362">
        <f>IF(ISBLANK(INDEX('Policy Characteristics'!F:F,MATCH($C1159,'Policy Characteristics'!$C:$C,0))),"",INDEX('Policy Characteristics'!F:F,MATCH($C1159,'Policy Characteristics'!$C:$C,0)))</f>
        <v>0</v>
      </c>
      <c r="M1159" s="362">
        <f>IF(ISBLANK(INDEX('Policy Characteristics'!G:G,MATCH($C1159,'Policy Characteristics'!$C:$C,0))),"",INDEX('Policy Characteristics'!G:G,MATCH($C1159,'Policy Characteristics'!$C:$C,0)))</f>
        <v>0.4</v>
      </c>
      <c r="N1159" s="362">
        <f>IF(ISBLANK(INDEX('Policy Characteristics'!H:H,MATCH($C1159,'Policy Characteristics'!$C:$C,0))),"",INDEX('Policy Characteristics'!H:H,MATCH($C1159,'Policy Characteristics'!$C:$C,0)))</f>
        <v>0.01</v>
      </c>
      <c r="O1159" s="340" t="str">
        <f>IF(ISBLANK(INDEX('Policy Characteristics'!I:I,MATCH($C1159,'Policy Characteristics'!$C:$C,0))),"",INDEX('Policy Characteristics'!I:I,MATCH($C1159,'Policy Characteristics'!$C:$C,0)))</f>
        <v>% reduction in fuel use</v>
      </c>
      <c r="P1159" s="340"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40" t="str">
        <f>IF(ISBLANK(INDEX('Policy Characteristics'!K:K,MATCH($C1159,'Policy Characteristics'!$C:$C,0))),"",INDEX('Policy Characteristics'!K:K,MATCH($C1159,'Policy Characteristics'!$C:$C,0)))</f>
        <v>architectural-design.html#rnd</v>
      </c>
      <c r="R1159" s="340" t="str">
        <f>IF(ISBLANK(INDEX('Policy Characteristics'!L:L,MATCH($C1159,'Policy Characteristics'!$C:$C,0))),"",INDEX('Policy Characteristics'!L:L,MATCH($C1159,'Policy Characteristics'!$C:$C,0)))</f>
        <v>research-and-development.html</v>
      </c>
    </row>
    <row r="1160" spans="1:18" x14ac:dyDescent="0.25">
      <c r="A1160" s="340" t="str">
        <f>IF(ISBLANK(INDEX('Policy Characteristics'!A:A,MATCH($C1160,'Policy Characteristics'!$C:$C,0))),"",INDEX('Policy Characteristics'!A:A,MATCH($C1160,'Policy Characteristics'!$C:$C,0)))</f>
        <v>Research and Development</v>
      </c>
      <c r="B1160" s="340" t="str">
        <f>IF(ISBLANK(INDEX('Policy Characteristics'!B:B,MATCH($C1160,'Policy Characteristics'!$C:$C,0))),"",INDEX('Policy Characteristics'!B:B,MATCH($C1160,'Policy Characteristics'!$C:$C,0)))</f>
        <v>Fuel Use Reduction</v>
      </c>
      <c r="C1160" s="344" t="str">
        <f t="shared" si="63"/>
        <v>RnD Industry Fuel Use Perc Reduction</v>
      </c>
      <c r="D1160" s="188" t="s">
        <v>3208</v>
      </c>
      <c r="E1160" s="53"/>
      <c r="F1160" s="9" t="s">
        <v>3243</v>
      </c>
      <c r="G1160" s="53"/>
      <c r="H1160" s="54">
        <v>1506</v>
      </c>
      <c r="I1160" s="53" t="s">
        <v>45</v>
      </c>
      <c r="J1160" s="342" t="str">
        <f>IF(ISBLANK(INDEX('Policy Characteristics'!D:D,MATCH($C1160,'Policy Characteristics'!$C:$C,0))),"",INDEX('Policy Characteristics'!D:D,MATCH($C1160,'Policy Characteristics'!$C:$C,0)))</f>
        <v>R&amp;D Fuel Use Reductions</v>
      </c>
      <c r="K1160" s="340" t="str">
        <f>IF(ISBLANK(INDEX('Policy Characteristics'!E:E,MATCH($C1160,'Policy Characteristics'!$C:$C,0))),"",INDEX('Policy Characteristics'!E:E,MATCH($C1160,'Policy Characteristics'!$C:$C,0)))</f>
        <v>RnD industry fuel use reduction</v>
      </c>
      <c r="L1160" s="362">
        <f>IF(ISBLANK(INDEX('Policy Characteristics'!F:F,MATCH($C1160,'Policy Characteristics'!$C:$C,0))),"",INDEX('Policy Characteristics'!F:F,MATCH($C1160,'Policy Characteristics'!$C:$C,0)))</f>
        <v>0</v>
      </c>
      <c r="M1160" s="362">
        <f>IF(ISBLANK(INDEX('Policy Characteristics'!G:G,MATCH($C1160,'Policy Characteristics'!$C:$C,0))),"",INDEX('Policy Characteristics'!G:G,MATCH($C1160,'Policy Characteristics'!$C:$C,0)))</f>
        <v>0.4</v>
      </c>
      <c r="N1160" s="362">
        <f>IF(ISBLANK(INDEX('Policy Characteristics'!H:H,MATCH($C1160,'Policy Characteristics'!$C:$C,0))),"",INDEX('Policy Characteristics'!H:H,MATCH($C1160,'Policy Characteristics'!$C:$C,0)))</f>
        <v>0.01</v>
      </c>
      <c r="O1160" s="340" t="str">
        <f>IF(ISBLANK(INDEX('Policy Characteristics'!I:I,MATCH($C1160,'Policy Characteristics'!$C:$C,0))),"",INDEX('Policy Characteristics'!I:I,MATCH($C1160,'Policy Characteristics'!$C:$C,0)))</f>
        <v>% reduction in fuel use</v>
      </c>
      <c r="P1160" s="340"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40" t="str">
        <f>IF(ISBLANK(INDEX('Policy Characteristics'!K:K,MATCH($C1160,'Policy Characteristics'!$C:$C,0))),"",INDEX('Policy Characteristics'!K:K,MATCH($C1160,'Policy Characteristics'!$C:$C,0)))</f>
        <v>architectural-design.html#rnd</v>
      </c>
      <c r="R1160" s="340" t="str">
        <f>IF(ISBLANK(INDEX('Policy Characteristics'!L:L,MATCH($C1160,'Policy Characteristics'!$C:$C,0))),"",INDEX('Policy Characteristics'!L:L,MATCH($C1160,'Policy Characteristics'!$C:$C,0)))</f>
        <v>research-and-development.html</v>
      </c>
    </row>
    <row r="1161" spans="1:18" x14ac:dyDescent="0.25">
      <c r="A1161" s="340" t="str">
        <f>IF(ISBLANK(INDEX('Policy Characteristics'!A:A,MATCH($C1161,'Policy Characteristics'!$C:$C,0))),"",INDEX('Policy Characteristics'!A:A,MATCH($C1161,'Policy Characteristics'!$C:$C,0)))</f>
        <v>Research and Development</v>
      </c>
      <c r="B1161" s="340" t="str">
        <f>IF(ISBLANK(INDEX('Policy Characteristics'!B:B,MATCH($C1161,'Policy Characteristics'!$C:$C,0))),"",INDEX('Policy Characteristics'!B:B,MATCH($C1161,'Policy Characteristics'!$C:$C,0)))</f>
        <v>Fuel Use Reduction</v>
      </c>
      <c r="C1161" s="344" t="str">
        <f t="shared" si="63"/>
        <v>RnD Industry Fuel Use Perc Reduction</v>
      </c>
      <c r="D1161" s="188" t="s">
        <v>3209</v>
      </c>
      <c r="E1161" s="53"/>
      <c r="F1161" s="9" t="s">
        <v>3244</v>
      </c>
      <c r="G1161" s="53"/>
      <c r="H1161" s="54">
        <v>1507</v>
      </c>
      <c r="I1161" s="53" t="s">
        <v>45</v>
      </c>
      <c r="J1161" s="342" t="str">
        <f>IF(ISBLANK(INDEX('Policy Characteristics'!D:D,MATCH($C1161,'Policy Characteristics'!$C:$C,0))),"",INDEX('Policy Characteristics'!D:D,MATCH($C1161,'Policy Characteristics'!$C:$C,0)))</f>
        <v>R&amp;D Fuel Use Reductions</v>
      </c>
      <c r="K1161" s="340" t="str">
        <f>IF(ISBLANK(INDEX('Policy Characteristics'!E:E,MATCH($C1161,'Policy Characteristics'!$C:$C,0))),"",INDEX('Policy Characteristics'!E:E,MATCH($C1161,'Policy Characteristics'!$C:$C,0)))</f>
        <v>RnD industry fuel use reduction</v>
      </c>
      <c r="L1161" s="362">
        <f>IF(ISBLANK(INDEX('Policy Characteristics'!F:F,MATCH($C1161,'Policy Characteristics'!$C:$C,0))),"",INDEX('Policy Characteristics'!F:F,MATCH($C1161,'Policy Characteristics'!$C:$C,0)))</f>
        <v>0</v>
      </c>
      <c r="M1161" s="362">
        <f>IF(ISBLANK(INDEX('Policy Characteristics'!G:G,MATCH($C1161,'Policy Characteristics'!$C:$C,0))),"",INDEX('Policy Characteristics'!G:G,MATCH($C1161,'Policy Characteristics'!$C:$C,0)))</f>
        <v>0.4</v>
      </c>
      <c r="N1161" s="362">
        <f>IF(ISBLANK(INDEX('Policy Characteristics'!H:H,MATCH($C1161,'Policy Characteristics'!$C:$C,0))),"",INDEX('Policy Characteristics'!H:H,MATCH($C1161,'Policy Characteristics'!$C:$C,0)))</f>
        <v>0.01</v>
      </c>
      <c r="O1161" s="340" t="str">
        <f>IF(ISBLANK(INDEX('Policy Characteristics'!I:I,MATCH($C1161,'Policy Characteristics'!$C:$C,0))),"",INDEX('Policy Characteristics'!I:I,MATCH($C1161,'Policy Characteristics'!$C:$C,0)))</f>
        <v>% reduction in fuel use</v>
      </c>
      <c r="P1161" s="340"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40" t="str">
        <f>IF(ISBLANK(INDEX('Policy Characteristics'!K:K,MATCH($C1161,'Policy Characteristics'!$C:$C,0))),"",INDEX('Policy Characteristics'!K:K,MATCH($C1161,'Policy Characteristics'!$C:$C,0)))</f>
        <v>architectural-design.html#rnd</v>
      </c>
      <c r="R1161" s="340" t="str">
        <f>IF(ISBLANK(INDEX('Policy Characteristics'!L:L,MATCH($C1161,'Policy Characteristics'!$C:$C,0))),"",INDEX('Policy Characteristics'!L:L,MATCH($C1161,'Policy Characteristics'!$C:$C,0)))</f>
        <v>research-and-development.html</v>
      </c>
    </row>
    <row r="1162" spans="1:18" x14ac:dyDescent="0.25">
      <c r="A1162" s="340" t="str">
        <f>IF(ISBLANK(INDEX('Policy Characteristics'!A:A,MATCH($C1162,'Policy Characteristics'!$C:$C,0))),"",INDEX('Policy Characteristics'!A:A,MATCH($C1162,'Policy Characteristics'!$C:$C,0)))</f>
        <v>Research and Development</v>
      </c>
      <c r="B1162" s="340" t="str">
        <f>IF(ISBLANK(INDEX('Policy Characteristics'!B:B,MATCH($C1162,'Policy Characteristics'!$C:$C,0))),"",INDEX('Policy Characteristics'!B:B,MATCH($C1162,'Policy Characteristics'!$C:$C,0)))</f>
        <v>Fuel Use Reduction</v>
      </c>
      <c r="C1162" s="344" t="str">
        <f t="shared" si="63"/>
        <v>RnD Industry Fuel Use Perc Reduction</v>
      </c>
      <c r="D1162" s="188" t="s">
        <v>3210</v>
      </c>
      <c r="E1162" s="53"/>
      <c r="F1162" s="9" t="s">
        <v>3245</v>
      </c>
      <c r="G1162" s="53"/>
      <c r="H1162" s="54">
        <v>1508</v>
      </c>
      <c r="I1162" s="53" t="s">
        <v>45</v>
      </c>
      <c r="J1162" s="342" t="str">
        <f>IF(ISBLANK(INDEX('Policy Characteristics'!D:D,MATCH($C1162,'Policy Characteristics'!$C:$C,0))),"",INDEX('Policy Characteristics'!D:D,MATCH($C1162,'Policy Characteristics'!$C:$C,0)))</f>
        <v>R&amp;D Fuel Use Reductions</v>
      </c>
      <c r="K1162" s="340" t="str">
        <f>IF(ISBLANK(INDEX('Policy Characteristics'!E:E,MATCH($C1162,'Policy Characteristics'!$C:$C,0))),"",INDEX('Policy Characteristics'!E:E,MATCH($C1162,'Policy Characteristics'!$C:$C,0)))</f>
        <v>RnD industry fuel use reduction</v>
      </c>
      <c r="L1162" s="362">
        <f>IF(ISBLANK(INDEX('Policy Characteristics'!F:F,MATCH($C1162,'Policy Characteristics'!$C:$C,0))),"",INDEX('Policy Characteristics'!F:F,MATCH($C1162,'Policy Characteristics'!$C:$C,0)))</f>
        <v>0</v>
      </c>
      <c r="M1162" s="362">
        <f>IF(ISBLANK(INDEX('Policy Characteristics'!G:G,MATCH($C1162,'Policy Characteristics'!$C:$C,0))),"",INDEX('Policy Characteristics'!G:G,MATCH($C1162,'Policy Characteristics'!$C:$C,0)))</f>
        <v>0.4</v>
      </c>
      <c r="N1162" s="362">
        <f>IF(ISBLANK(INDEX('Policy Characteristics'!H:H,MATCH($C1162,'Policy Characteristics'!$C:$C,0))),"",INDEX('Policy Characteristics'!H:H,MATCH($C1162,'Policy Characteristics'!$C:$C,0)))</f>
        <v>0.01</v>
      </c>
      <c r="O1162" s="340" t="str">
        <f>IF(ISBLANK(INDEX('Policy Characteristics'!I:I,MATCH($C1162,'Policy Characteristics'!$C:$C,0))),"",INDEX('Policy Characteristics'!I:I,MATCH($C1162,'Policy Characteristics'!$C:$C,0)))</f>
        <v>% reduction in fuel use</v>
      </c>
      <c r="P1162" s="340"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40" t="str">
        <f>IF(ISBLANK(INDEX('Policy Characteristics'!K:K,MATCH($C1162,'Policy Characteristics'!$C:$C,0))),"",INDEX('Policy Characteristics'!K:K,MATCH($C1162,'Policy Characteristics'!$C:$C,0)))</f>
        <v>architectural-design.html#rnd</v>
      </c>
      <c r="R1162" s="340" t="str">
        <f>IF(ISBLANK(INDEX('Policy Characteristics'!L:L,MATCH($C1162,'Policy Characteristics'!$C:$C,0))),"",INDEX('Policy Characteristics'!L:L,MATCH($C1162,'Policy Characteristics'!$C:$C,0)))</f>
        <v>research-and-development.html</v>
      </c>
    </row>
    <row r="1163" spans="1:18" x14ac:dyDescent="0.25">
      <c r="A1163" s="340" t="str">
        <f>IF(ISBLANK(INDEX('Policy Characteristics'!A:A,MATCH($C1163,'Policy Characteristics'!$C:$C,0))),"",INDEX('Policy Characteristics'!A:A,MATCH($C1163,'Policy Characteristics'!$C:$C,0)))</f>
        <v>Research and Development</v>
      </c>
      <c r="B1163" s="340" t="str">
        <f>IF(ISBLANK(INDEX('Policy Characteristics'!B:B,MATCH($C1163,'Policy Characteristics'!$C:$C,0))),"",INDEX('Policy Characteristics'!B:B,MATCH($C1163,'Policy Characteristics'!$C:$C,0)))</f>
        <v>Fuel Use Reduction</v>
      </c>
      <c r="C1163" s="344" t="str">
        <f t="shared" si="63"/>
        <v>RnD Industry Fuel Use Perc Reduction</v>
      </c>
      <c r="D1163" s="188" t="s">
        <v>3211</v>
      </c>
      <c r="E1163" s="53"/>
      <c r="F1163" s="9" t="s">
        <v>3246</v>
      </c>
      <c r="G1163" s="53"/>
      <c r="H1163" s="54">
        <v>1509</v>
      </c>
      <c r="I1163" s="53" t="s">
        <v>45</v>
      </c>
      <c r="J1163" s="342" t="str">
        <f>IF(ISBLANK(INDEX('Policy Characteristics'!D:D,MATCH($C1163,'Policy Characteristics'!$C:$C,0))),"",INDEX('Policy Characteristics'!D:D,MATCH($C1163,'Policy Characteristics'!$C:$C,0)))</f>
        <v>R&amp;D Fuel Use Reductions</v>
      </c>
      <c r="K1163" s="340" t="str">
        <f>IF(ISBLANK(INDEX('Policy Characteristics'!E:E,MATCH($C1163,'Policy Characteristics'!$C:$C,0))),"",INDEX('Policy Characteristics'!E:E,MATCH($C1163,'Policy Characteristics'!$C:$C,0)))</f>
        <v>RnD industry fuel use reduction</v>
      </c>
      <c r="L1163" s="362">
        <f>IF(ISBLANK(INDEX('Policy Characteristics'!F:F,MATCH($C1163,'Policy Characteristics'!$C:$C,0))),"",INDEX('Policy Characteristics'!F:F,MATCH($C1163,'Policy Characteristics'!$C:$C,0)))</f>
        <v>0</v>
      </c>
      <c r="M1163" s="362">
        <f>IF(ISBLANK(INDEX('Policy Characteristics'!G:G,MATCH($C1163,'Policy Characteristics'!$C:$C,0))),"",INDEX('Policy Characteristics'!G:G,MATCH($C1163,'Policy Characteristics'!$C:$C,0)))</f>
        <v>0.4</v>
      </c>
      <c r="N1163" s="362">
        <f>IF(ISBLANK(INDEX('Policy Characteristics'!H:H,MATCH($C1163,'Policy Characteristics'!$C:$C,0))),"",INDEX('Policy Characteristics'!H:H,MATCH($C1163,'Policy Characteristics'!$C:$C,0)))</f>
        <v>0.01</v>
      </c>
      <c r="O1163" s="340" t="str">
        <f>IF(ISBLANK(INDEX('Policy Characteristics'!I:I,MATCH($C1163,'Policy Characteristics'!$C:$C,0))),"",INDEX('Policy Characteristics'!I:I,MATCH($C1163,'Policy Characteristics'!$C:$C,0)))</f>
        <v>% reduction in fuel use</v>
      </c>
      <c r="P1163" s="340"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40" t="str">
        <f>IF(ISBLANK(INDEX('Policy Characteristics'!K:K,MATCH($C1163,'Policy Characteristics'!$C:$C,0))),"",INDEX('Policy Characteristics'!K:K,MATCH($C1163,'Policy Characteristics'!$C:$C,0)))</f>
        <v>architectural-design.html#rnd</v>
      </c>
      <c r="R1163" s="340" t="str">
        <f>IF(ISBLANK(INDEX('Policy Characteristics'!L:L,MATCH($C1163,'Policy Characteristics'!$C:$C,0))),"",INDEX('Policy Characteristics'!L:L,MATCH($C1163,'Policy Characteristics'!$C:$C,0)))</f>
        <v>research-and-development.html</v>
      </c>
    </row>
    <row r="1164" spans="1:18" x14ac:dyDescent="0.25">
      <c r="A1164" s="340" t="str">
        <f>IF(ISBLANK(INDEX('Policy Characteristics'!A:A,MATCH($C1164,'Policy Characteristics'!$C:$C,0))),"",INDEX('Policy Characteristics'!A:A,MATCH($C1164,'Policy Characteristics'!$C:$C,0)))</f>
        <v>Research and Development</v>
      </c>
      <c r="B1164" s="340" t="str">
        <f>IF(ISBLANK(INDEX('Policy Characteristics'!B:B,MATCH($C1164,'Policy Characteristics'!$C:$C,0))),"",INDEX('Policy Characteristics'!B:B,MATCH($C1164,'Policy Characteristics'!$C:$C,0)))</f>
        <v>Fuel Use Reduction</v>
      </c>
      <c r="C1164" s="344" t="str">
        <f t="shared" si="63"/>
        <v>RnD Industry Fuel Use Perc Reduction</v>
      </c>
      <c r="D1164" s="188" t="s">
        <v>3212</v>
      </c>
      <c r="E1164" s="53"/>
      <c r="F1164" s="9" t="s">
        <v>3247</v>
      </c>
      <c r="G1164" s="53"/>
      <c r="H1164" s="54">
        <v>1510</v>
      </c>
      <c r="I1164" s="53" t="s">
        <v>45</v>
      </c>
      <c r="J1164" s="342" t="str">
        <f>IF(ISBLANK(INDEX('Policy Characteristics'!D:D,MATCH($C1164,'Policy Characteristics'!$C:$C,0))),"",INDEX('Policy Characteristics'!D:D,MATCH($C1164,'Policy Characteristics'!$C:$C,0)))</f>
        <v>R&amp;D Fuel Use Reductions</v>
      </c>
      <c r="K1164" s="340" t="str">
        <f>IF(ISBLANK(INDEX('Policy Characteristics'!E:E,MATCH($C1164,'Policy Characteristics'!$C:$C,0))),"",INDEX('Policy Characteristics'!E:E,MATCH($C1164,'Policy Characteristics'!$C:$C,0)))</f>
        <v>RnD industry fuel use reduction</v>
      </c>
      <c r="L1164" s="362">
        <f>IF(ISBLANK(INDEX('Policy Characteristics'!F:F,MATCH($C1164,'Policy Characteristics'!$C:$C,0))),"",INDEX('Policy Characteristics'!F:F,MATCH($C1164,'Policy Characteristics'!$C:$C,0)))</f>
        <v>0</v>
      </c>
      <c r="M1164" s="362">
        <f>IF(ISBLANK(INDEX('Policy Characteristics'!G:G,MATCH($C1164,'Policy Characteristics'!$C:$C,0))),"",INDEX('Policy Characteristics'!G:G,MATCH($C1164,'Policy Characteristics'!$C:$C,0)))</f>
        <v>0.4</v>
      </c>
      <c r="N1164" s="362">
        <f>IF(ISBLANK(INDEX('Policy Characteristics'!H:H,MATCH($C1164,'Policy Characteristics'!$C:$C,0))),"",INDEX('Policy Characteristics'!H:H,MATCH($C1164,'Policy Characteristics'!$C:$C,0)))</f>
        <v>0.01</v>
      </c>
      <c r="O1164" s="340" t="str">
        <f>IF(ISBLANK(INDEX('Policy Characteristics'!I:I,MATCH($C1164,'Policy Characteristics'!$C:$C,0))),"",INDEX('Policy Characteristics'!I:I,MATCH($C1164,'Policy Characteristics'!$C:$C,0)))</f>
        <v>% reduction in fuel use</v>
      </c>
      <c r="P1164" s="340"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40" t="str">
        <f>IF(ISBLANK(INDEX('Policy Characteristics'!K:K,MATCH($C1164,'Policy Characteristics'!$C:$C,0))),"",INDEX('Policy Characteristics'!K:K,MATCH($C1164,'Policy Characteristics'!$C:$C,0)))</f>
        <v>architectural-design.html#rnd</v>
      </c>
      <c r="R1164" s="340" t="str">
        <f>IF(ISBLANK(INDEX('Policy Characteristics'!L:L,MATCH($C1164,'Policy Characteristics'!$C:$C,0))),"",INDEX('Policy Characteristics'!L:L,MATCH($C1164,'Policy Characteristics'!$C:$C,0)))</f>
        <v>research-and-development.html</v>
      </c>
    </row>
    <row r="1165" spans="1:18" x14ac:dyDescent="0.25">
      <c r="A1165" s="340" t="str">
        <f>IF(ISBLANK(INDEX('Policy Characteristics'!A:A,MATCH($C1165,'Policy Characteristics'!$C:$C,0))),"",INDEX('Policy Characteristics'!A:A,MATCH($C1165,'Policy Characteristics'!$C:$C,0)))</f>
        <v>Research and Development</v>
      </c>
      <c r="B1165" s="340" t="str">
        <f>IF(ISBLANK(INDEX('Policy Characteristics'!B:B,MATCH($C1165,'Policy Characteristics'!$C:$C,0))),"",INDEX('Policy Characteristics'!B:B,MATCH($C1165,'Policy Characteristics'!$C:$C,0)))</f>
        <v>Fuel Use Reduction</v>
      </c>
      <c r="C1165" s="344" t="str">
        <f t="shared" si="63"/>
        <v>RnD Industry Fuel Use Perc Reduction</v>
      </c>
      <c r="D1165" s="188" t="s">
        <v>3213</v>
      </c>
      <c r="E1165" s="53"/>
      <c r="F1165" s="9" t="s">
        <v>3248</v>
      </c>
      <c r="G1165" s="53"/>
      <c r="H1165" s="54">
        <v>1511</v>
      </c>
      <c r="I1165" s="53" t="s">
        <v>45</v>
      </c>
      <c r="J1165" s="342" t="str">
        <f>IF(ISBLANK(INDEX('Policy Characteristics'!D:D,MATCH($C1165,'Policy Characteristics'!$C:$C,0))),"",INDEX('Policy Characteristics'!D:D,MATCH($C1165,'Policy Characteristics'!$C:$C,0)))</f>
        <v>R&amp;D Fuel Use Reductions</v>
      </c>
      <c r="K1165" s="340" t="str">
        <f>IF(ISBLANK(INDEX('Policy Characteristics'!E:E,MATCH($C1165,'Policy Characteristics'!$C:$C,0))),"",INDEX('Policy Characteristics'!E:E,MATCH($C1165,'Policy Characteristics'!$C:$C,0)))</f>
        <v>RnD industry fuel use reduction</v>
      </c>
      <c r="L1165" s="362">
        <f>IF(ISBLANK(INDEX('Policy Characteristics'!F:F,MATCH($C1165,'Policy Characteristics'!$C:$C,0))),"",INDEX('Policy Characteristics'!F:F,MATCH($C1165,'Policy Characteristics'!$C:$C,0)))</f>
        <v>0</v>
      </c>
      <c r="M1165" s="362">
        <f>IF(ISBLANK(INDEX('Policy Characteristics'!G:G,MATCH($C1165,'Policy Characteristics'!$C:$C,0))),"",INDEX('Policy Characteristics'!G:G,MATCH($C1165,'Policy Characteristics'!$C:$C,0)))</f>
        <v>0.4</v>
      </c>
      <c r="N1165" s="362">
        <f>IF(ISBLANK(INDEX('Policy Characteristics'!H:H,MATCH($C1165,'Policy Characteristics'!$C:$C,0))),"",INDEX('Policy Characteristics'!H:H,MATCH($C1165,'Policy Characteristics'!$C:$C,0)))</f>
        <v>0.01</v>
      </c>
      <c r="O1165" s="340" t="str">
        <f>IF(ISBLANK(INDEX('Policy Characteristics'!I:I,MATCH($C1165,'Policy Characteristics'!$C:$C,0))),"",INDEX('Policy Characteristics'!I:I,MATCH($C1165,'Policy Characteristics'!$C:$C,0)))</f>
        <v>% reduction in fuel use</v>
      </c>
      <c r="P1165" s="340"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40" t="str">
        <f>IF(ISBLANK(INDEX('Policy Characteristics'!K:K,MATCH($C1165,'Policy Characteristics'!$C:$C,0))),"",INDEX('Policy Characteristics'!K:K,MATCH($C1165,'Policy Characteristics'!$C:$C,0)))</f>
        <v>architectural-design.html#rnd</v>
      </c>
      <c r="R1165" s="340" t="str">
        <f>IF(ISBLANK(INDEX('Policy Characteristics'!L:L,MATCH($C1165,'Policy Characteristics'!$C:$C,0))),"",INDEX('Policy Characteristics'!L:L,MATCH($C1165,'Policy Characteristics'!$C:$C,0)))</f>
        <v>research-and-development.html</v>
      </c>
    </row>
    <row r="1166" spans="1:18" x14ac:dyDescent="0.25">
      <c r="A1166" s="340" t="str">
        <f>IF(ISBLANK(INDEX('Policy Characteristics'!A:A,MATCH($C1166,'Policy Characteristics'!$C:$C,0))),"",INDEX('Policy Characteristics'!A:A,MATCH($C1166,'Policy Characteristics'!$C:$C,0)))</f>
        <v>Research and Development</v>
      </c>
      <c r="B1166" s="340" t="str">
        <f>IF(ISBLANK(INDEX('Policy Characteristics'!B:B,MATCH($C1166,'Policy Characteristics'!$C:$C,0))),"",INDEX('Policy Characteristics'!B:B,MATCH($C1166,'Policy Characteristics'!$C:$C,0)))</f>
        <v>Fuel Use Reduction</v>
      </c>
      <c r="C1166" s="345" t="s">
        <v>314</v>
      </c>
      <c r="D1166" s="53" t="s">
        <v>2273</v>
      </c>
      <c r="E1166" s="53"/>
      <c r="F1166" s="53" t="s">
        <v>498</v>
      </c>
      <c r="G1166" s="53"/>
      <c r="H1166" s="54">
        <v>133</v>
      </c>
      <c r="I1166" s="53" t="s">
        <v>45</v>
      </c>
      <c r="J1166" s="342" t="str">
        <f>IF(ISBLANK(INDEX('Policy Characteristics'!D:D,MATCH($C1166,'Policy Characteristics'!$C:$C,0))),"",INDEX('Policy Characteristics'!D:D,MATCH($C1166,'Policy Characteristics'!$C:$C,0)))</f>
        <v>R&amp;D Fuel Use Reductions</v>
      </c>
      <c r="K1166" s="340" t="str">
        <f>IF(ISBLANK(INDEX('Policy Characteristics'!E:E,MATCH($C1166,'Policy Characteristics'!$C:$C,0))),"",INDEX('Policy Characteristics'!E:E,MATCH($C1166,'Policy Characteristics'!$C:$C,0)))</f>
        <v>RnD transportation fuel use reduction</v>
      </c>
      <c r="L1166" s="362">
        <f>IF(ISBLANK(INDEX('Policy Characteristics'!F:F,MATCH($C1166,'Policy Characteristics'!$C:$C,0))),"",INDEX('Policy Characteristics'!F:F,MATCH($C1166,'Policy Characteristics'!$C:$C,0)))</f>
        <v>0</v>
      </c>
      <c r="M1166" s="362">
        <f>IF(ISBLANK(INDEX('Policy Characteristics'!G:G,MATCH($C1166,'Policy Characteristics'!$C:$C,0))),"",INDEX('Policy Characteristics'!G:G,MATCH($C1166,'Policy Characteristics'!$C:$C,0)))</f>
        <v>0.4</v>
      </c>
      <c r="N1166" s="362">
        <f>IF(ISBLANK(INDEX('Policy Characteristics'!H:H,MATCH($C1166,'Policy Characteristics'!$C:$C,0))),"",INDEX('Policy Characteristics'!H:H,MATCH($C1166,'Policy Characteristics'!$C:$C,0)))</f>
        <v>0.01</v>
      </c>
      <c r="O1166" s="340" t="str">
        <f>IF(ISBLANK(INDEX('Policy Characteristics'!I:I,MATCH($C1166,'Policy Characteristics'!$C:$C,0))),"",INDEX('Policy Characteristics'!I:I,MATCH($C1166,'Policy Characteristics'!$C:$C,0)))</f>
        <v>% reduction in fuel use</v>
      </c>
      <c r="P1166" s="340"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40" t="str">
        <f>IF(ISBLANK(INDEX('Policy Characteristics'!K:K,MATCH($C1166,'Policy Characteristics'!$C:$C,0))),"",INDEX('Policy Characteristics'!K:K,MATCH($C1166,'Policy Characteristics'!$C:$C,0)))</f>
        <v>architectural-design.html#rnd</v>
      </c>
      <c r="R1166" s="340" t="str">
        <f>IF(ISBLANK(INDEX('Policy Characteristics'!L:L,MATCH($C1166,'Policy Characteristics'!$C:$C,0))),"",INDEX('Policy Characteristics'!L:L,MATCH($C1166,'Policy Characteristics'!$C:$C,0)))</f>
        <v>research-and-development.html</v>
      </c>
    </row>
    <row r="1167" spans="1:18" x14ac:dyDescent="0.25">
      <c r="A1167" s="340" t="str">
        <f>IF(ISBLANK(INDEX('Policy Characteristics'!A:A,MATCH($C1167,'Policy Characteristics'!$C:$C,0))),"",INDEX('Policy Characteristics'!A:A,MATCH($C1167,'Policy Characteristics'!$C:$C,0)))</f>
        <v>Research and Development</v>
      </c>
      <c r="B1167" s="340" t="str">
        <f>IF(ISBLANK(INDEX('Policy Characteristics'!B:B,MATCH($C1167,'Policy Characteristics'!$C:$C,0))),"",INDEX('Policy Characteristics'!B:B,MATCH($C1167,'Policy Characteristics'!$C:$C,0)))</f>
        <v>Fuel Use Reduction</v>
      </c>
      <c r="C1167" s="344" t="str">
        <f t="shared" ref="C1167:C1172" si="64">C$1166</f>
        <v>RnD Transportation Fuel Use Perc Reduction</v>
      </c>
      <c r="D1167" s="53" t="s">
        <v>2274</v>
      </c>
      <c r="E1167" s="53"/>
      <c r="F1167" s="53" t="s">
        <v>499</v>
      </c>
      <c r="G1167" s="53"/>
      <c r="H1167" s="54">
        <v>134</v>
      </c>
      <c r="I1167" s="53" t="s">
        <v>45</v>
      </c>
      <c r="J1167" s="342" t="str">
        <f>IF(ISBLANK(INDEX('Policy Characteristics'!D:D,MATCH($C1167,'Policy Characteristics'!$C:$C,0))),"",INDEX('Policy Characteristics'!D:D,MATCH($C1167,'Policy Characteristics'!$C:$C,0)))</f>
        <v>R&amp;D Fuel Use Reductions</v>
      </c>
      <c r="K1167" s="340" t="str">
        <f>IF(ISBLANK(INDEX('Policy Characteristics'!E:E,MATCH($C1167,'Policy Characteristics'!$C:$C,0))),"",INDEX('Policy Characteristics'!E:E,MATCH($C1167,'Policy Characteristics'!$C:$C,0)))</f>
        <v>RnD transportation fuel use reduction</v>
      </c>
      <c r="L1167" s="362">
        <f>IF(ISBLANK(INDEX('Policy Characteristics'!F:F,MATCH($C1167,'Policy Characteristics'!$C:$C,0))),"",INDEX('Policy Characteristics'!F:F,MATCH($C1167,'Policy Characteristics'!$C:$C,0)))</f>
        <v>0</v>
      </c>
      <c r="M1167" s="362">
        <f>IF(ISBLANK(INDEX('Policy Characteristics'!G:G,MATCH($C1167,'Policy Characteristics'!$C:$C,0))),"",INDEX('Policy Characteristics'!G:G,MATCH($C1167,'Policy Characteristics'!$C:$C,0)))</f>
        <v>0.4</v>
      </c>
      <c r="N1167" s="362">
        <f>IF(ISBLANK(INDEX('Policy Characteristics'!H:H,MATCH($C1167,'Policy Characteristics'!$C:$C,0))),"",INDEX('Policy Characteristics'!H:H,MATCH($C1167,'Policy Characteristics'!$C:$C,0)))</f>
        <v>0.01</v>
      </c>
      <c r="O1167" s="340" t="str">
        <f>IF(ISBLANK(INDEX('Policy Characteristics'!I:I,MATCH($C1167,'Policy Characteristics'!$C:$C,0))),"",INDEX('Policy Characteristics'!I:I,MATCH($C1167,'Policy Characteristics'!$C:$C,0)))</f>
        <v>% reduction in fuel use</v>
      </c>
      <c r="P1167" s="340"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40" t="str">
        <f>IF(ISBLANK(INDEX('Policy Characteristics'!K:K,MATCH($C1167,'Policy Characteristics'!$C:$C,0))),"",INDEX('Policy Characteristics'!K:K,MATCH($C1167,'Policy Characteristics'!$C:$C,0)))</f>
        <v>architectural-design.html#rnd</v>
      </c>
      <c r="R1167" s="340" t="str">
        <f>IF(ISBLANK(INDEX('Policy Characteristics'!L:L,MATCH($C1167,'Policy Characteristics'!$C:$C,0))),"",INDEX('Policy Characteristics'!L:L,MATCH($C1167,'Policy Characteristics'!$C:$C,0)))</f>
        <v>research-and-development.html</v>
      </c>
    </row>
    <row r="1168" spans="1:18" x14ac:dyDescent="0.25">
      <c r="A1168" s="340" t="str">
        <f>IF(ISBLANK(INDEX('Policy Characteristics'!A:A,MATCH($C1168,'Policy Characteristics'!$C:$C,0))),"",INDEX('Policy Characteristics'!A:A,MATCH($C1168,'Policy Characteristics'!$C:$C,0)))</f>
        <v>Research and Development</v>
      </c>
      <c r="B1168" s="340" t="str">
        <f>IF(ISBLANK(INDEX('Policy Characteristics'!B:B,MATCH($C1168,'Policy Characteristics'!$C:$C,0))),"",INDEX('Policy Characteristics'!B:B,MATCH($C1168,'Policy Characteristics'!$C:$C,0)))</f>
        <v>Fuel Use Reduction</v>
      </c>
      <c r="C1168" s="344" t="str">
        <f t="shared" si="64"/>
        <v>RnD Transportation Fuel Use Perc Reduction</v>
      </c>
      <c r="D1168" s="53" t="s">
        <v>2275</v>
      </c>
      <c r="E1168" s="53"/>
      <c r="F1168" s="53" t="s">
        <v>500</v>
      </c>
      <c r="G1168" s="53"/>
      <c r="H1168" s="54">
        <v>135</v>
      </c>
      <c r="I1168" s="53" t="s">
        <v>45</v>
      </c>
      <c r="J1168" s="342" t="str">
        <f>IF(ISBLANK(INDEX('Policy Characteristics'!D:D,MATCH($C1168,'Policy Characteristics'!$C:$C,0))),"",INDEX('Policy Characteristics'!D:D,MATCH($C1168,'Policy Characteristics'!$C:$C,0)))</f>
        <v>R&amp;D Fuel Use Reductions</v>
      </c>
      <c r="K1168" s="340" t="str">
        <f>IF(ISBLANK(INDEX('Policy Characteristics'!E:E,MATCH($C1168,'Policy Characteristics'!$C:$C,0))),"",INDEX('Policy Characteristics'!E:E,MATCH($C1168,'Policy Characteristics'!$C:$C,0)))</f>
        <v>RnD transportation fuel use reduction</v>
      </c>
      <c r="L1168" s="362">
        <f>IF(ISBLANK(INDEX('Policy Characteristics'!F:F,MATCH($C1168,'Policy Characteristics'!$C:$C,0))),"",INDEX('Policy Characteristics'!F:F,MATCH($C1168,'Policy Characteristics'!$C:$C,0)))</f>
        <v>0</v>
      </c>
      <c r="M1168" s="362">
        <f>IF(ISBLANK(INDEX('Policy Characteristics'!G:G,MATCH($C1168,'Policy Characteristics'!$C:$C,0))),"",INDEX('Policy Characteristics'!G:G,MATCH($C1168,'Policy Characteristics'!$C:$C,0)))</f>
        <v>0.4</v>
      </c>
      <c r="N1168" s="362">
        <f>IF(ISBLANK(INDEX('Policy Characteristics'!H:H,MATCH($C1168,'Policy Characteristics'!$C:$C,0))),"",INDEX('Policy Characteristics'!H:H,MATCH($C1168,'Policy Characteristics'!$C:$C,0)))</f>
        <v>0.01</v>
      </c>
      <c r="O1168" s="340" t="str">
        <f>IF(ISBLANK(INDEX('Policy Characteristics'!I:I,MATCH($C1168,'Policy Characteristics'!$C:$C,0))),"",INDEX('Policy Characteristics'!I:I,MATCH($C1168,'Policy Characteristics'!$C:$C,0)))</f>
        <v>% reduction in fuel use</v>
      </c>
      <c r="P1168" s="340"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40" t="str">
        <f>IF(ISBLANK(INDEX('Policy Characteristics'!K:K,MATCH($C1168,'Policy Characteristics'!$C:$C,0))),"",INDEX('Policy Characteristics'!K:K,MATCH($C1168,'Policy Characteristics'!$C:$C,0)))</f>
        <v>architectural-design.html#rnd</v>
      </c>
      <c r="R1168" s="340" t="str">
        <f>IF(ISBLANK(INDEX('Policy Characteristics'!L:L,MATCH($C1168,'Policy Characteristics'!$C:$C,0))),"",INDEX('Policy Characteristics'!L:L,MATCH($C1168,'Policy Characteristics'!$C:$C,0)))</f>
        <v>research-and-development.html</v>
      </c>
    </row>
    <row r="1169" spans="1:18" x14ac:dyDescent="0.25">
      <c r="A1169" s="340" t="str">
        <f>IF(ISBLANK(INDEX('Policy Characteristics'!A:A,MATCH($C1169,'Policy Characteristics'!$C:$C,0))),"",INDEX('Policy Characteristics'!A:A,MATCH($C1169,'Policy Characteristics'!$C:$C,0)))</f>
        <v>Research and Development</v>
      </c>
      <c r="B1169" s="340" t="str">
        <f>IF(ISBLANK(INDEX('Policy Characteristics'!B:B,MATCH($C1169,'Policy Characteristics'!$C:$C,0))),"",INDEX('Policy Characteristics'!B:B,MATCH($C1169,'Policy Characteristics'!$C:$C,0)))</f>
        <v>Fuel Use Reduction</v>
      </c>
      <c r="C1169" s="344" t="str">
        <f t="shared" si="64"/>
        <v>RnD Transportation Fuel Use Perc Reduction</v>
      </c>
      <c r="D1169" s="53" t="s">
        <v>2276</v>
      </c>
      <c r="E1169" s="53"/>
      <c r="F1169" s="53" t="s">
        <v>501</v>
      </c>
      <c r="G1169" s="53"/>
      <c r="H1169" s="54">
        <v>136</v>
      </c>
      <c r="I1169" s="53" t="s">
        <v>45</v>
      </c>
      <c r="J1169" s="342" t="str">
        <f>IF(ISBLANK(INDEX('Policy Characteristics'!D:D,MATCH($C1169,'Policy Characteristics'!$C:$C,0))),"",INDEX('Policy Characteristics'!D:D,MATCH($C1169,'Policy Characteristics'!$C:$C,0)))</f>
        <v>R&amp;D Fuel Use Reductions</v>
      </c>
      <c r="K1169" s="340" t="str">
        <f>IF(ISBLANK(INDEX('Policy Characteristics'!E:E,MATCH($C1169,'Policy Characteristics'!$C:$C,0))),"",INDEX('Policy Characteristics'!E:E,MATCH($C1169,'Policy Characteristics'!$C:$C,0)))</f>
        <v>RnD transportation fuel use reduction</v>
      </c>
      <c r="L1169" s="362">
        <f>IF(ISBLANK(INDEX('Policy Characteristics'!F:F,MATCH($C1169,'Policy Characteristics'!$C:$C,0))),"",INDEX('Policy Characteristics'!F:F,MATCH($C1169,'Policy Characteristics'!$C:$C,0)))</f>
        <v>0</v>
      </c>
      <c r="M1169" s="362">
        <f>IF(ISBLANK(INDEX('Policy Characteristics'!G:G,MATCH($C1169,'Policy Characteristics'!$C:$C,0))),"",INDEX('Policy Characteristics'!G:G,MATCH($C1169,'Policy Characteristics'!$C:$C,0)))</f>
        <v>0.4</v>
      </c>
      <c r="N1169" s="362">
        <f>IF(ISBLANK(INDEX('Policy Characteristics'!H:H,MATCH($C1169,'Policy Characteristics'!$C:$C,0))),"",INDEX('Policy Characteristics'!H:H,MATCH($C1169,'Policy Characteristics'!$C:$C,0)))</f>
        <v>0.01</v>
      </c>
      <c r="O1169" s="340" t="str">
        <f>IF(ISBLANK(INDEX('Policy Characteristics'!I:I,MATCH($C1169,'Policy Characteristics'!$C:$C,0))),"",INDEX('Policy Characteristics'!I:I,MATCH($C1169,'Policy Characteristics'!$C:$C,0)))</f>
        <v>% reduction in fuel use</v>
      </c>
      <c r="P1169" s="340"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40" t="str">
        <f>IF(ISBLANK(INDEX('Policy Characteristics'!K:K,MATCH($C1169,'Policy Characteristics'!$C:$C,0))),"",INDEX('Policy Characteristics'!K:K,MATCH($C1169,'Policy Characteristics'!$C:$C,0)))</f>
        <v>architectural-design.html#rnd</v>
      </c>
      <c r="R1169" s="340" t="str">
        <f>IF(ISBLANK(INDEX('Policy Characteristics'!L:L,MATCH($C1169,'Policy Characteristics'!$C:$C,0))),"",INDEX('Policy Characteristics'!L:L,MATCH($C1169,'Policy Characteristics'!$C:$C,0)))</f>
        <v>research-and-development.html</v>
      </c>
    </row>
    <row r="1170" spans="1:18" x14ac:dyDescent="0.25">
      <c r="A1170" s="340" t="str">
        <f>IF(ISBLANK(INDEX('Policy Characteristics'!A:A,MATCH($C1170,'Policy Characteristics'!$C:$C,0))),"",INDEX('Policy Characteristics'!A:A,MATCH($C1170,'Policy Characteristics'!$C:$C,0)))</f>
        <v>Research and Development</v>
      </c>
      <c r="B1170" s="340" t="str">
        <f>IF(ISBLANK(INDEX('Policy Characteristics'!B:B,MATCH($C1170,'Policy Characteristics'!$C:$C,0))),"",INDEX('Policy Characteristics'!B:B,MATCH($C1170,'Policy Characteristics'!$C:$C,0)))</f>
        <v>Fuel Use Reduction</v>
      </c>
      <c r="C1170" s="344" t="str">
        <f t="shared" si="64"/>
        <v>RnD Transportation Fuel Use Perc Reduction</v>
      </c>
      <c r="D1170" s="53" t="s">
        <v>2277</v>
      </c>
      <c r="E1170" s="53"/>
      <c r="F1170" s="53" t="s">
        <v>502</v>
      </c>
      <c r="G1170" s="53"/>
      <c r="H1170" s="54">
        <v>137</v>
      </c>
      <c r="I1170" s="53" t="s">
        <v>45</v>
      </c>
      <c r="J1170" s="342" t="str">
        <f>IF(ISBLANK(INDEX('Policy Characteristics'!D:D,MATCH($C1170,'Policy Characteristics'!$C:$C,0))),"",INDEX('Policy Characteristics'!D:D,MATCH($C1170,'Policy Characteristics'!$C:$C,0)))</f>
        <v>R&amp;D Fuel Use Reductions</v>
      </c>
      <c r="K1170" s="340" t="str">
        <f>IF(ISBLANK(INDEX('Policy Characteristics'!E:E,MATCH($C1170,'Policy Characteristics'!$C:$C,0))),"",INDEX('Policy Characteristics'!E:E,MATCH($C1170,'Policy Characteristics'!$C:$C,0)))</f>
        <v>RnD transportation fuel use reduction</v>
      </c>
      <c r="L1170" s="362">
        <f>IF(ISBLANK(INDEX('Policy Characteristics'!F:F,MATCH($C1170,'Policy Characteristics'!$C:$C,0))),"",INDEX('Policy Characteristics'!F:F,MATCH($C1170,'Policy Characteristics'!$C:$C,0)))</f>
        <v>0</v>
      </c>
      <c r="M1170" s="362">
        <f>IF(ISBLANK(INDEX('Policy Characteristics'!G:G,MATCH($C1170,'Policy Characteristics'!$C:$C,0))),"",INDEX('Policy Characteristics'!G:G,MATCH($C1170,'Policy Characteristics'!$C:$C,0)))</f>
        <v>0.4</v>
      </c>
      <c r="N1170" s="362">
        <f>IF(ISBLANK(INDEX('Policy Characteristics'!H:H,MATCH($C1170,'Policy Characteristics'!$C:$C,0))),"",INDEX('Policy Characteristics'!H:H,MATCH($C1170,'Policy Characteristics'!$C:$C,0)))</f>
        <v>0.01</v>
      </c>
      <c r="O1170" s="340" t="str">
        <f>IF(ISBLANK(INDEX('Policy Characteristics'!I:I,MATCH($C1170,'Policy Characteristics'!$C:$C,0))),"",INDEX('Policy Characteristics'!I:I,MATCH($C1170,'Policy Characteristics'!$C:$C,0)))</f>
        <v>% reduction in fuel use</v>
      </c>
      <c r="P1170" s="340"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40" t="str">
        <f>IF(ISBLANK(INDEX('Policy Characteristics'!K:K,MATCH($C1170,'Policy Characteristics'!$C:$C,0))),"",INDEX('Policy Characteristics'!K:K,MATCH($C1170,'Policy Characteristics'!$C:$C,0)))</f>
        <v>architectural-design.html#rnd</v>
      </c>
      <c r="R1170" s="340" t="str">
        <f>IF(ISBLANK(INDEX('Policy Characteristics'!L:L,MATCH($C1170,'Policy Characteristics'!$C:$C,0))),"",INDEX('Policy Characteristics'!L:L,MATCH($C1170,'Policy Characteristics'!$C:$C,0)))</f>
        <v>research-and-development.html</v>
      </c>
    </row>
    <row r="1171" spans="1:18" x14ac:dyDescent="0.25">
      <c r="A1171" s="340" t="str">
        <f>IF(ISBLANK(INDEX('Policy Characteristics'!A:A,MATCH($C1171,'Policy Characteristics'!$C:$C,0))),"",INDEX('Policy Characteristics'!A:A,MATCH($C1171,'Policy Characteristics'!$C:$C,0)))</f>
        <v>Research and Development</v>
      </c>
      <c r="B1171" s="340" t="str">
        <f>IF(ISBLANK(INDEX('Policy Characteristics'!B:B,MATCH($C1171,'Policy Characteristics'!$C:$C,0))),"",INDEX('Policy Characteristics'!B:B,MATCH($C1171,'Policy Characteristics'!$C:$C,0)))</f>
        <v>Fuel Use Reduction</v>
      </c>
      <c r="C1171" s="344" t="str">
        <f t="shared" si="64"/>
        <v>RnD Transportation Fuel Use Perc Reduction</v>
      </c>
      <c r="D1171" s="53" t="s">
        <v>2587</v>
      </c>
      <c r="E1171" s="53"/>
      <c r="F1171" s="53" t="s">
        <v>2892</v>
      </c>
      <c r="G1171" s="53"/>
      <c r="H1171" s="54">
        <v>138</v>
      </c>
      <c r="I1171" s="53" t="s">
        <v>45</v>
      </c>
      <c r="J1171" s="342" t="str">
        <f>IF(ISBLANK(INDEX('Policy Characteristics'!D:D,MATCH($C1171,'Policy Characteristics'!$C:$C,0))),"",INDEX('Policy Characteristics'!D:D,MATCH($C1171,'Policy Characteristics'!$C:$C,0)))</f>
        <v>R&amp;D Fuel Use Reductions</v>
      </c>
      <c r="K1171" s="340" t="str">
        <f>IF(ISBLANK(INDEX('Policy Characteristics'!E:E,MATCH($C1171,'Policy Characteristics'!$C:$C,0))),"",INDEX('Policy Characteristics'!E:E,MATCH($C1171,'Policy Characteristics'!$C:$C,0)))</f>
        <v>RnD transportation fuel use reduction</v>
      </c>
      <c r="L1171" s="362">
        <f>IF(ISBLANK(INDEX('Policy Characteristics'!F:F,MATCH($C1171,'Policy Characteristics'!$C:$C,0))),"",INDEX('Policy Characteristics'!F:F,MATCH($C1171,'Policy Characteristics'!$C:$C,0)))</f>
        <v>0</v>
      </c>
      <c r="M1171" s="362">
        <f>IF(ISBLANK(INDEX('Policy Characteristics'!G:G,MATCH($C1171,'Policy Characteristics'!$C:$C,0))),"",INDEX('Policy Characteristics'!G:G,MATCH($C1171,'Policy Characteristics'!$C:$C,0)))</f>
        <v>0.4</v>
      </c>
      <c r="N1171" s="362">
        <f>IF(ISBLANK(INDEX('Policy Characteristics'!H:H,MATCH($C1171,'Policy Characteristics'!$C:$C,0))),"",INDEX('Policy Characteristics'!H:H,MATCH($C1171,'Policy Characteristics'!$C:$C,0)))</f>
        <v>0.01</v>
      </c>
      <c r="O1171" s="340" t="str">
        <f>IF(ISBLANK(INDEX('Policy Characteristics'!I:I,MATCH($C1171,'Policy Characteristics'!$C:$C,0))),"",INDEX('Policy Characteristics'!I:I,MATCH($C1171,'Policy Characteristics'!$C:$C,0)))</f>
        <v>% reduction in fuel use</v>
      </c>
      <c r="P1171" s="340"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40" t="str">
        <f>IF(ISBLANK(INDEX('Policy Characteristics'!K:K,MATCH($C1171,'Policy Characteristics'!$C:$C,0))),"",INDEX('Policy Characteristics'!K:K,MATCH($C1171,'Policy Characteristics'!$C:$C,0)))</f>
        <v>architectural-design.html#rnd</v>
      </c>
      <c r="R1171" s="340" t="str">
        <f>IF(ISBLANK(INDEX('Policy Characteristics'!L:L,MATCH($C1171,'Policy Characteristics'!$C:$C,0))),"",INDEX('Policy Characteristics'!L:L,MATCH($C1171,'Policy Characteristics'!$C:$C,0)))</f>
        <v>research-and-development.html</v>
      </c>
    </row>
    <row r="1172" spans="1:18" x14ac:dyDescent="0.25">
      <c r="A1172" s="340" t="str">
        <f>IF(ISBLANK(INDEX('Policy Characteristics'!A:A,MATCH($C1172,'Policy Characteristics'!$C:$C,0))),"",INDEX('Policy Characteristics'!A:A,MATCH($C1172,'Policy Characteristics'!$C:$C,0)))</f>
        <v>Research and Development</v>
      </c>
      <c r="B1172" s="340" t="str">
        <f>IF(ISBLANK(INDEX('Policy Characteristics'!B:B,MATCH($C1172,'Policy Characteristics'!$C:$C,0))),"",INDEX('Policy Characteristics'!B:B,MATCH($C1172,'Policy Characteristics'!$C:$C,0)))</f>
        <v>Fuel Use Reduction</v>
      </c>
      <c r="C1172" s="344" t="str">
        <f t="shared" si="64"/>
        <v>RnD Transportation Fuel Use Perc Reduction</v>
      </c>
      <c r="D1172" s="53" t="s">
        <v>2586</v>
      </c>
      <c r="E1172" s="53"/>
      <c r="F1172" s="53" t="s">
        <v>2893</v>
      </c>
      <c r="G1172" s="53"/>
      <c r="H1172" s="54">
        <v>524</v>
      </c>
      <c r="I1172" s="53" t="s">
        <v>45</v>
      </c>
      <c r="J1172" s="342" t="str">
        <f>IF(ISBLANK(INDEX('Policy Characteristics'!D:D,MATCH($C1172,'Policy Characteristics'!$C:$C,0))),"",INDEX('Policy Characteristics'!D:D,MATCH($C1172,'Policy Characteristics'!$C:$C,0)))</f>
        <v>R&amp;D Fuel Use Reductions</v>
      </c>
      <c r="K1172" s="340" t="str">
        <f>IF(ISBLANK(INDEX('Policy Characteristics'!E:E,MATCH($C1172,'Policy Characteristics'!$C:$C,0))),"",INDEX('Policy Characteristics'!E:E,MATCH($C1172,'Policy Characteristics'!$C:$C,0)))</f>
        <v>RnD transportation fuel use reduction</v>
      </c>
      <c r="L1172" s="362">
        <f>IF(ISBLANK(INDEX('Policy Characteristics'!F:F,MATCH($C1172,'Policy Characteristics'!$C:$C,0))),"",INDEX('Policy Characteristics'!F:F,MATCH($C1172,'Policy Characteristics'!$C:$C,0)))</f>
        <v>0</v>
      </c>
      <c r="M1172" s="362">
        <f>IF(ISBLANK(INDEX('Policy Characteristics'!G:G,MATCH($C1172,'Policy Characteristics'!$C:$C,0))),"",INDEX('Policy Characteristics'!G:G,MATCH($C1172,'Policy Characteristics'!$C:$C,0)))</f>
        <v>0.4</v>
      </c>
      <c r="N1172" s="362">
        <f>IF(ISBLANK(INDEX('Policy Characteristics'!H:H,MATCH($C1172,'Policy Characteristics'!$C:$C,0))),"",INDEX('Policy Characteristics'!H:H,MATCH($C1172,'Policy Characteristics'!$C:$C,0)))</f>
        <v>0.01</v>
      </c>
      <c r="O1172" s="340" t="str">
        <f>IF(ISBLANK(INDEX('Policy Characteristics'!I:I,MATCH($C1172,'Policy Characteristics'!$C:$C,0))),"",INDEX('Policy Characteristics'!I:I,MATCH($C1172,'Policy Characteristics'!$C:$C,0)))</f>
        <v>% reduction in fuel use</v>
      </c>
      <c r="P1172" s="340"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40" t="str">
        <f>IF(ISBLANK(INDEX('Policy Characteristics'!K:K,MATCH($C1172,'Policy Characteristics'!$C:$C,0))),"",INDEX('Policy Characteristics'!K:K,MATCH($C1172,'Policy Characteristics'!$C:$C,0)))</f>
        <v>architectural-design.html#rnd</v>
      </c>
      <c r="R1172" s="340" t="str">
        <f>IF(ISBLANK(INDEX('Policy Characteristics'!L:L,MATCH($C1172,'Policy Characteristics'!$C:$C,0))),"",INDEX('Policy Characteristics'!L:L,MATCH($C1172,'Policy Characteristics'!$C:$C,0)))</f>
        <v>research-and-development.html</v>
      </c>
    </row>
    <row r="1173" spans="1:18" x14ac:dyDescent="0.25">
      <c r="A1173" s="340" t="str">
        <f>IF(ISBLANK(INDEX('Policy Characteristics'!A:A,MATCH($C1173,'Policy Characteristics'!$C:$C,0))),"",INDEX('Policy Characteristics'!A:A,MATCH($C1173,'Policy Characteristics'!$C:$C,0)))</f>
        <v>Control Settings</v>
      </c>
      <c r="B1173" s="340" t="str">
        <f>IF(ISBLANK(INDEX('Policy Characteristics'!B:B,MATCH($C1173,'Policy Characteristics'!$C:$C,0))),"",INDEX('Policy Characteristics'!B:B,MATCH($C1173,'Policy Characteristics'!$C:$C,0)))</f>
        <v>COVID-19 Recession</v>
      </c>
      <c r="C1173" s="349" t="s">
        <v>2928</v>
      </c>
      <c r="H1173" s="246">
        <v>543</v>
      </c>
      <c r="I1173" s="4" t="s">
        <v>3486</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settings exogenous GDP adjustment</v>
      </c>
      <c r="L1173" s="362">
        <f>IF(ISBLANK(INDEX('Policy Characteristics'!F:F,MATCH($C1173,'Policy Characteristics'!$C:$C,0))),"",INDEX('Policy Characteristics'!F:F,MATCH($C1173,'Policy Characteristics'!$C:$C,0)))</f>
        <v>-0.08</v>
      </c>
      <c r="M1173" s="362">
        <f>IF(ISBLANK(INDEX('Policy Characteristics'!G:G,MATCH($C1173,'Policy Characteristics'!$C:$C,0))),"",INDEX('Policy Characteristics'!G:G,MATCH($C1173,'Policy Characteristics'!$C:$C,0)))</f>
        <v>0.02</v>
      </c>
      <c r="N1173" s="362">
        <f>IF(ISBLANK(INDEX('Policy Characteristics'!H:H,MATCH($C1173,'Policy Characteristics'!$C:$C,0))),"",INDEX('Policy Characteristics'!H:H,MATCH($C1173,'Policy Characteristics'!$C:$C,0)))</f>
        <v>1E-3</v>
      </c>
      <c r="O1173" s="340" t="str">
        <f>IF(ISBLANK(INDEX('Policy Characteristics'!I:I,MATCH($C1173,'Policy Characteristics'!$C:$C,0))),"",INDEX('Policy Characteristics'!I:I,MATCH($C1173,'Policy Characteristics'!$C:$C,0)))</f>
        <v>GDP growth rate (%)</v>
      </c>
      <c r="P1173" s="340" t="str">
        <f>IF(ISBLANK(INDEX('Policy Characteristics'!J:J,MATCH($C1173,'Policy Characteristics'!$C:$C,0))),"",INDEX('Policy Characteristics'!J:J,MATCH($C1173,'Policy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73" s="340" t="str">
        <f>IF(ISBLANK(INDEX('Policy Characteristics'!K:K,MATCH($C1173,'Policy Characteristics'!$C:$C,0))),"",INDEX('Policy Characteristics'!K:K,MATCH($C1173,'Policy Characteristics'!$C:$C,0)))</f>
        <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Carbon Tax Revenue</v>
      </c>
      <c r="C1174" s="349" t="s">
        <v>3062</v>
      </c>
      <c r="D1174" s="4" t="s">
        <v>3071</v>
      </c>
      <c r="F1174" s="4" t="s">
        <v>3076</v>
      </c>
      <c r="H1174" s="254">
        <v>545</v>
      </c>
      <c r="I1174" s="4" t="s">
        <v>45</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carbon tax revenue</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Carbon Tax Revenue</v>
      </c>
      <c r="C1175" s="350" t="str">
        <f t="shared" ref="C1175" si="65">C$1174</f>
        <v>GRA for Carbon Tax Revenue</v>
      </c>
      <c r="D1175" s="4" t="s">
        <v>3072</v>
      </c>
      <c r="F1175" s="4" t="s">
        <v>3099</v>
      </c>
      <c r="H1175" s="257">
        <v>546</v>
      </c>
      <c r="I1175" s="5" t="str">
        <f t="shared" ref="I1175:I1178" si="66">I$1174</f>
        <v>Yes</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carbon tax revenue</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Carbon Tax Revenue</v>
      </c>
      <c r="C1176" s="350" t="str">
        <f t="shared" ref="C1176:C1178" si="67">C$1174</f>
        <v>GRA for Carbon Tax Revenue</v>
      </c>
      <c r="D1176" s="4" t="s">
        <v>3073</v>
      </c>
      <c r="F1176" s="4" t="s">
        <v>3077</v>
      </c>
      <c r="H1176" s="257">
        <v>547</v>
      </c>
      <c r="I1176" s="5" t="str">
        <f t="shared" si="66"/>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carbon tax revenue</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Carbon Tax Revenue</v>
      </c>
      <c r="C1177" s="350" t="str">
        <f t="shared" si="67"/>
        <v>GRA for Carbon Tax Revenue</v>
      </c>
      <c r="D1177" s="4" t="s">
        <v>3074</v>
      </c>
      <c r="F1177" s="4" t="s">
        <v>3078</v>
      </c>
      <c r="H1177" s="257">
        <v>548</v>
      </c>
      <c r="I1177" s="5" t="str">
        <f t="shared" si="66"/>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carbon tax revenue</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Carbon Tax Revenue</v>
      </c>
      <c r="C1178" s="350" t="str">
        <f t="shared" si="67"/>
        <v>GRA for Carbon Tax Revenue</v>
      </c>
      <c r="D1178" s="4" t="s">
        <v>3075</v>
      </c>
      <c r="F1178" s="4" t="s">
        <v>3079</v>
      </c>
      <c r="H1178" s="257">
        <v>549</v>
      </c>
      <c r="I1178" s="5" t="str">
        <f t="shared" si="66"/>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carbon tax revenue</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Tax Revenue</v>
      </c>
      <c r="C1179" s="349" t="s">
        <v>3063</v>
      </c>
      <c r="D1179" s="4" t="s">
        <v>3071</v>
      </c>
      <c r="F1179" s="4" t="s">
        <v>3076</v>
      </c>
      <c r="H1179" s="257">
        <v>550</v>
      </c>
      <c r="I1179" s="4" t="s">
        <v>45</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tax revenue</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Fuel Tax Revenue</v>
      </c>
      <c r="C1180" s="350" t="str">
        <f t="shared" ref="C1180:C1183" si="68">C$1179</f>
        <v>GRA for Fuel Tax Revenue</v>
      </c>
      <c r="D1180" s="4" t="s">
        <v>3072</v>
      </c>
      <c r="F1180" s="4" t="s">
        <v>3099</v>
      </c>
      <c r="H1180" s="257">
        <v>551</v>
      </c>
      <c r="I1180" s="5" t="str">
        <f t="shared" ref="I1180:I1183" si="69">I$1179</f>
        <v>Yes</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fuel tax revenue</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Fuel Tax Revenue</v>
      </c>
      <c r="C1181" s="350" t="str">
        <f t="shared" si="68"/>
        <v>GRA for Fuel Tax Revenue</v>
      </c>
      <c r="D1181" s="4" t="s">
        <v>3073</v>
      </c>
      <c r="F1181" s="4" t="s">
        <v>3077</v>
      </c>
      <c r="H1181" s="257">
        <v>552</v>
      </c>
      <c r="I1181" s="5" t="str">
        <f t="shared" si="69"/>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fuel tax revenue</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Fuel Tax Revenue</v>
      </c>
      <c r="C1182" s="350" t="str">
        <f t="shared" si="68"/>
        <v>GRA for Fuel Tax Revenue</v>
      </c>
      <c r="D1182" s="4" t="s">
        <v>3074</v>
      </c>
      <c r="F1182" s="4" t="s">
        <v>3078</v>
      </c>
      <c r="H1182" s="257">
        <v>553</v>
      </c>
      <c r="I1182" s="5" t="str">
        <f t="shared" si="69"/>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fuel tax revenue</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Fuel Tax Revenue</v>
      </c>
      <c r="C1183" s="350" t="str">
        <f t="shared" si="68"/>
        <v>GRA for Fuel Tax Revenue</v>
      </c>
      <c r="D1183" s="4" t="s">
        <v>3075</v>
      </c>
      <c r="F1183" s="4" t="s">
        <v>3079</v>
      </c>
      <c r="H1183" s="257">
        <v>554</v>
      </c>
      <c r="I1183" s="5" t="str">
        <f t="shared" si="69"/>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fuel tax revenue</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EV Subsidy</v>
      </c>
      <c r="C1184" s="349" t="s">
        <v>3064</v>
      </c>
      <c r="D1184" s="4" t="s">
        <v>3071</v>
      </c>
      <c r="F1184" s="4" t="s">
        <v>3076</v>
      </c>
      <c r="H1184" s="257">
        <v>555</v>
      </c>
      <c r="I1184" s="4" t="s">
        <v>45</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EV subsidy</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EV Subsidy</v>
      </c>
      <c r="C1185" s="350" t="str">
        <f t="shared" ref="C1185:C1188" si="70">C$1184</f>
        <v>GRA for EV Subsidy</v>
      </c>
      <c r="D1185" s="4" t="s">
        <v>3072</v>
      </c>
      <c r="F1185" s="4" t="s">
        <v>3099</v>
      </c>
      <c r="H1185" s="257">
        <v>556</v>
      </c>
      <c r="I1185" s="5" t="str">
        <f t="shared" ref="I1185:I1188" si="71">I$1184</f>
        <v>Yes</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EV subsidy</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EV Subsidy</v>
      </c>
      <c r="C1186" s="350" t="str">
        <f t="shared" si="70"/>
        <v>GRA for EV Subsidy</v>
      </c>
      <c r="D1186" s="4" t="s">
        <v>3073</v>
      </c>
      <c r="F1186" s="4" t="s">
        <v>3077</v>
      </c>
      <c r="H1186" s="257">
        <v>557</v>
      </c>
      <c r="I1186" s="5" t="str">
        <f t="shared" si="71"/>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EV subsidy</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EV Subsidy</v>
      </c>
      <c r="C1187" s="350" t="str">
        <f t="shared" si="70"/>
        <v>GRA for EV Subsidy</v>
      </c>
      <c r="D1187" s="4" t="s">
        <v>3074</v>
      </c>
      <c r="F1187" s="4" t="s">
        <v>3078</v>
      </c>
      <c r="H1187" s="257">
        <v>558</v>
      </c>
      <c r="I1187" s="5" t="str">
        <f t="shared" si="71"/>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EV subsidy</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EV Subsidy</v>
      </c>
      <c r="C1188" s="350" t="str">
        <f t="shared" si="70"/>
        <v>GRA for EV Subsidy</v>
      </c>
      <c r="D1188" s="4" t="s">
        <v>3075</v>
      </c>
      <c r="F1188" s="4" t="s">
        <v>3079</v>
      </c>
      <c r="H1188" s="257">
        <v>559</v>
      </c>
      <c r="I1188" s="5" t="str">
        <f t="shared" si="71"/>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EV subsidy</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Electricity Generation Subsidy</v>
      </c>
      <c r="C1189" s="349" t="s">
        <v>3065</v>
      </c>
      <c r="D1189" s="4" t="s">
        <v>3071</v>
      </c>
      <c r="F1189" s="4" t="s">
        <v>3076</v>
      </c>
      <c r="H1189" s="257">
        <v>560</v>
      </c>
      <c r="I1189" s="4" t="s">
        <v>45</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elec gen subsidy</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row r="1190" spans="1:18" x14ac:dyDescent="0.25">
      <c r="A1190" s="340" t="str">
        <f>IF(ISBLANK(INDEX('Policy Characteristics'!A:A,MATCH($C1190,'Policy Characteristics'!$C:$C,0))),"",INDEX('Policy Characteristics'!A:A,MATCH($C1190,'Policy Characteristics'!$C:$C,0)))</f>
        <v>Government Revenue Accounting</v>
      </c>
      <c r="B1190" s="340" t="str">
        <f>IF(ISBLANK(INDEX('Policy Characteristics'!B:B,MATCH($C1190,'Policy Characteristics'!$C:$C,0))),"",INDEX('Policy Characteristics'!B:B,MATCH($C1190,'Policy Characteristics'!$C:$C,0)))</f>
        <v>Electricity Generation Subsidy</v>
      </c>
      <c r="C1190" s="350" t="str">
        <f t="shared" ref="C1190:C1193" si="72">C$1189</f>
        <v>GRA for Electricity Generation Subsidies</v>
      </c>
      <c r="D1190" s="4" t="s">
        <v>3072</v>
      </c>
      <c r="F1190" s="4" t="s">
        <v>3099</v>
      </c>
      <c r="H1190" s="257">
        <v>561</v>
      </c>
      <c r="I1190" s="5" t="str">
        <f t="shared" ref="I1190:I1193" si="73">I$1189</f>
        <v>Yes</v>
      </c>
      <c r="J1190" s="342" t="str">
        <f>IF(ISBLANK(INDEX('Policy Characteristics'!D:D,MATCH($C1190,'Policy Characteristics'!$C:$C,0))),"",INDEX('Policy Characteristics'!D:D,MATCH($C1190,'Policy Characteristics'!$C:$C,0)))</f>
        <v/>
      </c>
      <c r="K1190" s="340" t="str">
        <f>IF(ISBLANK(INDEX('Policy Characteristics'!E:E,MATCH($C1190,'Policy Characteristics'!$C:$C,0))),"",INDEX('Policy Characteristics'!E:E,MATCH($C1190,'Policy Characteristics'!$C:$C,0)))</f>
        <v>GRA elec gen subsidy</v>
      </c>
      <c r="L1190" s="340">
        <f>IF(ISBLANK(INDEX('Policy Characteristics'!F:F,MATCH($C1190,'Policy Characteristics'!$C:$C,0))),"",INDEX('Policy Characteristics'!F:F,MATCH($C1190,'Policy Characteristics'!$C:$C,0)))</f>
        <v>0</v>
      </c>
      <c r="M1190" s="340">
        <f>IF(ISBLANK(INDEX('Policy Characteristics'!G:G,MATCH($C1190,'Policy Characteristics'!$C:$C,0))),"",INDEX('Policy Characteristics'!G:G,MATCH($C1190,'Policy Characteristics'!$C:$C,0)))</f>
        <v>10</v>
      </c>
      <c r="N1190" s="340">
        <f>IF(ISBLANK(INDEX('Policy Characteristics'!H:H,MATCH($C1190,'Policy Characteristics'!$C:$C,0))),"",INDEX('Policy Characteristics'!H:H,MATCH($C1190,'Policy Characteristics'!$C:$C,0)))</f>
        <v>1</v>
      </c>
      <c r="O1190" s="340" t="str">
        <f>IF(ISBLANK(INDEX('Policy Characteristics'!I:I,MATCH($C1190,'Policy Characteristics'!$C:$C,0))),"",INDEX('Policy Characteristics'!I:I,MATCH($C1190,'Policy Characteristics'!$C:$C,0)))</f>
        <v>weight</v>
      </c>
      <c r="P1190" s="340" t="str">
        <f>IF(ISBLANK(INDEX('Policy Characteristics'!J:J,MATCH($C1190,'Policy Characteristics'!$C:$C,0))),"",INDEX('Policy Characteristics'!J:J,MATCH($C1190,'Policy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40" t="str">
        <f>IF(ISBLANK(INDEX('Policy Characteristics'!K:K,MATCH($C1190,'Policy Characteristics'!$C:$C,0))),"",INDEX('Policy Characteristics'!K:K,MATCH($C1190,'Policy Characteristics'!$C:$C,0)))</f>
        <v>io-model.html</v>
      </c>
      <c r="R1190" s="340" t="str">
        <f>IF(ISBLANK(INDEX('Policy Characteristics'!L:L,MATCH($C1190,'Policy Characteristics'!$C:$C,0))),"",INDEX('Policy Characteristics'!L:L,MATCH($C1190,'Policy Characteristics'!$C:$C,0)))</f>
        <v/>
      </c>
    </row>
    <row r="1191" spans="1:18" x14ac:dyDescent="0.25">
      <c r="A1191" s="340" t="str">
        <f>IF(ISBLANK(INDEX('Policy Characteristics'!A:A,MATCH($C1191,'Policy Characteristics'!$C:$C,0))),"",INDEX('Policy Characteristics'!A:A,MATCH($C1191,'Policy Characteristics'!$C:$C,0)))</f>
        <v>Government Revenue Accounting</v>
      </c>
      <c r="B1191" s="340" t="str">
        <f>IF(ISBLANK(INDEX('Policy Characteristics'!B:B,MATCH($C1191,'Policy Characteristics'!$C:$C,0))),"",INDEX('Policy Characteristics'!B:B,MATCH($C1191,'Policy Characteristics'!$C:$C,0)))</f>
        <v>Electricity Generation Subsidy</v>
      </c>
      <c r="C1191" s="350" t="str">
        <f t="shared" si="72"/>
        <v>GRA for Electricity Generation Subsidies</v>
      </c>
      <c r="D1191" s="4" t="s">
        <v>3073</v>
      </c>
      <c r="F1191" s="4" t="s">
        <v>3077</v>
      </c>
      <c r="H1191" s="257">
        <v>562</v>
      </c>
      <c r="I1191" s="5" t="str">
        <f t="shared" si="73"/>
        <v>Yes</v>
      </c>
      <c r="J1191" s="342" t="str">
        <f>IF(ISBLANK(INDEX('Policy Characteristics'!D:D,MATCH($C1191,'Policy Characteristics'!$C:$C,0))),"",INDEX('Policy Characteristics'!D:D,MATCH($C1191,'Policy Characteristics'!$C:$C,0)))</f>
        <v/>
      </c>
      <c r="K1191" s="340" t="str">
        <f>IF(ISBLANK(INDEX('Policy Characteristics'!E:E,MATCH($C1191,'Policy Characteristics'!$C:$C,0))),"",INDEX('Policy Characteristics'!E:E,MATCH($C1191,'Policy Characteristics'!$C:$C,0)))</f>
        <v>GRA elec gen subsidy</v>
      </c>
      <c r="L1191" s="340">
        <f>IF(ISBLANK(INDEX('Policy Characteristics'!F:F,MATCH($C1191,'Policy Characteristics'!$C:$C,0))),"",INDEX('Policy Characteristics'!F:F,MATCH($C1191,'Policy Characteristics'!$C:$C,0)))</f>
        <v>0</v>
      </c>
      <c r="M1191" s="340">
        <f>IF(ISBLANK(INDEX('Policy Characteristics'!G:G,MATCH($C1191,'Policy Characteristics'!$C:$C,0))),"",INDEX('Policy Characteristics'!G:G,MATCH($C1191,'Policy Characteristics'!$C:$C,0)))</f>
        <v>10</v>
      </c>
      <c r="N1191" s="340">
        <f>IF(ISBLANK(INDEX('Policy Characteristics'!H:H,MATCH($C1191,'Policy Characteristics'!$C:$C,0))),"",INDEX('Policy Characteristics'!H:H,MATCH($C1191,'Policy Characteristics'!$C:$C,0)))</f>
        <v>1</v>
      </c>
      <c r="O1191" s="340" t="str">
        <f>IF(ISBLANK(INDEX('Policy Characteristics'!I:I,MATCH($C1191,'Policy Characteristics'!$C:$C,0))),"",INDEX('Policy Characteristics'!I:I,MATCH($C1191,'Policy Characteristics'!$C:$C,0)))</f>
        <v>weight</v>
      </c>
      <c r="P1191" s="340" t="str">
        <f>IF(ISBLANK(INDEX('Policy Characteristics'!J:J,MATCH($C1191,'Policy Characteristics'!$C:$C,0))),"",INDEX('Policy Characteristics'!J:J,MATCH($C1191,'Policy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40" t="str">
        <f>IF(ISBLANK(INDEX('Policy Characteristics'!K:K,MATCH($C1191,'Policy Characteristics'!$C:$C,0))),"",INDEX('Policy Characteristics'!K:K,MATCH($C1191,'Policy Characteristics'!$C:$C,0)))</f>
        <v>io-model.html</v>
      </c>
      <c r="R1191" s="340" t="str">
        <f>IF(ISBLANK(INDEX('Policy Characteristics'!L:L,MATCH($C1191,'Policy Characteristics'!$C:$C,0))),"",INDEX('Policy Characteristics'!L:L,MATCH($C1191,'Policy Characteristics'!$C:$C,0)))</f>
        <v/>
      </c>
    </row>
    <row r="1192" spans="1:18" x14ac:dyDescent="0.25">
      <c r="A1192" s="340" t="str">
        <f>IF(ISBLANK(INDEX('Policy Characteristics'!A:A,MATCH($C1192,'Policy Characteristics'!$C:$C,0))),"",INDEX('Policy Characteristics'!A:A,MATCH($C1192,'Policy Characteristics'!$C:$C,0)))</f>
        <v>Government Revenue Accounting</v>
      </c>
      <c r="B1192" s="340" t="str">
        <f>IF(ISBLANK(INDEX('Policy Characteristics'!B:B,MATCH($C1192,'Policy Characteristics'!$C:$C,0))),"",INDEX('Policy Characteristics'!B:B,MATCH($C1192,'Policy Characteristics'!$C:$C,0)))</f>
        <v>Electricity Generation Subsidy</v>
      </c>
      <c r="C1192" s="350" t="str">
        <f t="shared" si="72"/>
        <v>GRA for Electricity Generation Subsidies</v>
      </c>
      <c r="D1192" s="4" t="s">
        <v>3074</v>
      </c>
      <c r="F1192" s="4" t="s">
        <v>3078</v>
      </c>
      <c r="H1192" s="257">
        <v>563</v>
      </c>
      <c r="I1192" s="5" t="str">
        <f t="shared" si="73"/>
        <v>Yes</v>
      </c>
      <c r="J1192" s="342" t="str">
        <f>IF(ISBLANK(INDEX('Policy Characteristics'!D:D,MATCH($C1192,'Policy Characteristics'!$C:$C,0))),"",INDEX('Policy Characteristics'!D:D,MATCH($C1192,'Policy Characteristics'!$C:$C,0)))</f>
        <v/>
      </c>
      <c r="K1192" s="340" t="str">
        <f>IF(ISBLANK(INDEX('Policy Characteristics'!E:E,MATCH($C1192,'Policy Characteristics'!$C:$C,0))),"",INDEX('Policy Characteristics'!E:E,MATCH($C1192,'Policy Characteristics'!$C:$C,0)))</f>
        <v>GRA elec gen subsidy</v>
      </c>
      <c r="L1192" s="340">
        <f>IF(ISBLANK(INDEX('Policy Characteristics'!F:F,MATCH($C1192,'Policy Characteristics'!$C:$C,0))),"",INDEX('Policy Characteristics'!F:F,MATCH($C1192,'Policy Characteristics'!$C:$C,0)))</f>
        <v>0</v>
      </c>
      <c r="M1192" s="340">
        <f>IF(ISBLANK(INDEX('Policy Characteristics'!G:G,MATCH($C1192,'Policy Characteristics'!$C:$C,0))),"",INDEX('Policy Characteristics'!G:G,MATCH($C1192,'Policy Characteristics'!$C:$C,0)))</f>
        <v>10</v>
      </c>
      <c r="N1192" s="340">
        <f>IF(ISBLANK(INDEX('Policy Characteristics'!H:H,MATCH($C1192,'Policy Characteristics'!$C:$C,0))),"",INDEX('Policy Characteristics'!H:H,MATCH($C1192,'Policy Characteristics'!$C:$C,0)))</f>
        <v>1</v>
      </c>
      <c r="O1192" s="340" t="str">
        <f>IF(ISBLANK(INDEX('Policy Characteristics'!I:I,MATCH($C1192,'Policy Characteristics'!$C:$C,0))),"",INDEX('Policy Characteristics'!I:I,MATCH($C1192,'Policy Characteristics'!$C:$C,0)))</f>
        <v>weight</v>
      </c>
      <c r="P1192" s="340" t="str">
        <f>IF(ISBLANK(INDEX('Policy Characteristics'!J:J,MATCH($C1192,'Policy Characteristics'!$C:$C,0))),"",INDEX('Policy Characteristics'!J:J,MATCH($C1192,'Policy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40" t="str">
        <f>IF(ISBLANK(INDEX('Policy Characteristics'!K:K,MATCH($C1192,'Policy Characteristics'!$C:$C,0))),"",INDEX('Policy Characteristics'!K:K,MATCH($C1192,'Policy Characteristics'!$C:$C,0)))</f>
        <v>io-model.html</v>
      </c>
      <c r="R1192" s="340" t="str">
        <f>IF(ISBLANK(INDEX('Policy Characteristics'!L:L,MATCH($C1192,'Policy Characteristics'!$C:$C,0))),"",INDEX('Policy Characteristics'!L:L,MATCH($C1192,'Policy Characteristics'!$C:$C,0)))</f>
        <v/>
      </c>
    </row>
    <row r="1193" spans="1:18" x14ac:dyDescent="0.25">
      <c r="A1193" s="340" t="str">
        <f>IF(ISBLANK(INDEX('Policy Characteristics'!A:A,MATCH($C1193,'Policy Characteristics'!$C:$C,0))),"",INDEX('Policy Characteristics'!A:A,MATCH($C1193,'Policy Characteristics'!$C:$C,0)))</f>
        <v>Government Revenue Accounting</v>
      </c>
      <c r="B1193" s="340" t="str">
        <f>IF(ISBLANK(INDEX('Policy Characteristics'!B:B,MATCH($C1193,'Policy Characteristics'!$C:$C,0))),"",INDEX('Policy Characteristics'!B:B,MATCH($C1193,'Policy Characteristics'!$C:$C,0)))</f>
        <v>Electricity Generation Subsidy</v>
      </c>
      <c r="C1193" s="350" t="str">
        <f t="shared" si="72"/>
        <v>GRA for Electricity Generation Subsidies</v>
      </c>
      <c r="D1193" s="4" t="s">
        <v>3075</v>
      </c>
      <c r="F1193" s="4" t="s">
        <v>3079</v>
      </c>
      <c r="H1193" s="257">
        <v>564</v>
      </c>
      <c r="I1193" s="5" t="str">
        <f t="shared" si="73"/>
        <v>Yes</v>
      </c>
      <c r="J1193" s="342" t="str">
        <f>IF(ISBLANK(INDEX('Policy Characteristics'!D:D,MATCH($C1193,'Policy Characteristics'!$C:$C,0))),"",INDEX('Policy Characteristics'!D:D,MATCH($C1193,'Policy Characteristics'!$C:$C,0)))</f>
        <v/>
      </c>
      <c r="K1193" s="340" t="str">
        <f>IF(ISBLANK(INDEX('Policy Characteristics'!E:E,MATCH($C1193,'Policy Characteristics'!$C:$C,0))),"",INDEX('Policy Characteristics'!E:E,MATCH($C1193,'Policy Characteristics'!$C:$C,0)))</f>
        <v>GRA elec gen subsidy</v>
      </c>
      <c r="L1193" s="340">
        <f>IF(ISBLANK(INDEX('Policy Characteristics'!F:F,MATCH($C1193,'Policy Characteristics'!$C:$C,0))),"",INDEX('Policy Characteristics'!F:F,MATCH($C1193,'Policy Characteristics'!$C:$C,0)))</f>
        <v>0</v>
      </c>
      <c r="M1193" s="340">
        <f>IF(ISBLANK(INDEX('Policy Characteristics'!G:G,MATCH($C1193,'Policy Characteristics'!$C:$C,0))),"",INDEX('Policy Characteristics'!G:G,MATCH($C1193,'Policy Characteristics'!$C:$C,0)))</f>
        <v>10</v>
      </c>
      <c r="N1193" s="340">
        <f>IF(ISBLANK(INDEX('Policy Characteristics'!H:H,MATCH($C1193,'Policy Characteristics'!$C:$C,0))),"",INDEX('Policy Characteristics'!H:H,MATCH($C1193,'Policy Characteristics'!$C:$C,0)))</f>
        <v>1</v>
      </c>
      <c r="O1193" s="340" t="str">
        <f>IF(ISBLANK(INDEX('Policy Characteristics'!I:I,MATCH($C1193,'Policy Characteristics'!$C:$C,0))),"",INDEX('Policy Characteristics'!I:I,MATCH($C1193,'Policy Characteristics'!$C:$C,0)))</f>
        <v>weight</v>
      </c>
      <c r="P1193" s="340" t="str">
        <f>IF(ISBLANK(INDEX('Policy Characteristics'!J:J,MATCH($C1193,'Policy Characteristics'!$C:$C,0))),"",INDEX('Policy Characteristics'!J:J,MATCH($C1193,'Policy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40" t="str">
        <f>IF(ISBLANK(INDEX('Policy Characteristics'!K:K,MATCH($C1193,'Policy Characteristics'!$C:$C,0))),"",INDEX('Policy Characteristics'!K:K,MATCH($C1193,'Policy Characteristics'!$C:$C,0)))</f>
        <v>io-model.html</v>
      </c>
      <c r="R1193" s="340" t="str">
        <f>IF(ISBLANK(INDEX('Policy Characteristics'!L:L,MATCH($C1193,'Policy Characteristics'!$C:$C,0))),"",INDEX('Policy Characteristics'!L:L,MATCH($C1193,'Policy Characteristics'!$C:$C,0)))</f>
        <v/>
      </c>
    </row>
    <row r="1194" spans="1:18" x14ac:dyDescent="0.25">
      <c r="A1194" s="340" t="str">
        <f>IF(ISBLANK(INDEX('Policy Characteristics'!A:A,MATCH($C1194,'Policy Characteristics'!$C:$C,0))),"",INDEX('Policy Characteristics'!A:A,MATCH($C1194,'Policy Characteristics'!$C:$C,0)))</f>
        <v>Government Revenue Accounting</v>
      </c>
      <c r="B1194" s="340" t="str">
        <f>IF(ISBLANK(INDEX('Policy Characteristics'!B:B,MATCH($C1194,'Policy Characteristics'!$C:$C,0))),"",INDEX('Policy Characteristics'!B:B,MATCH($C1194,'Policy Characteristics'!$C:$C,0)))</f>
        <v>Electricity Capacity Construction Subsidy</v>
      </c>
      <c r="C1194" s="349" t="s">
        <v>3066</v>
      </c>
      <c r="D1194" s="4" t="s">
        <v>3071</v>
      </c>
      <c r="F1194" s="4" t="s">
        <v>3076</v>
      </c>
      <c r="H1194" s="257">
        <v>565</v>
      </c>
      <c r="I1194" s="4" t="s">
        <v>45</v>
      </c>
      <c r="J1194" s="342" t="str">
        <f>IF(ISBLANK(INDEX('Policy Characteristics'!D:D,MATCH($C1194,'Policy Characteristics'!$C:$C,0))),"",INDEX('Policy Characteristics'!D:D,MATCH($C1194,'Policy Characteristics'!$C:$C,0)))</f>
        <v/>
      </c>
      <c r="K1194" s="340" t="str">
        <f>IF(ISBLANK(INDEX('Policy Characteristics'!E:E,MATCH($C1194,'Policy Characteristics'!$C:$C,0))),"",INDEX('Policy Characteristics'!E:E,MATCH($C1194,'Policy Characteristics'!$C:$C,0)))</f>
        <v>GRA elec cap const subsidy</v>
      </c>
      <c r="L1194" s="340">
        <f>IF(ISBLANK(INDEX('Policy Characteristics'!F:F,MATCH($C1194,'Policy Characteristics'!$C:$C,0))),"",INDEX('Policy Characteristics'!F:F,MATCH($C1194,'Policy Characteristics'!$C:$C,0)))</f>
        <v>0</v>
      </c>
      <c r="M1194" s="340">
        <f>IF(ISBLANK(INDEX('Policy Characteristics'!G:G,MATCH($C1194,'Policy Characteristics'!$C:$C,0))),"",INDEX('Policy Characteristics'!G:G,MATCH($C1194,'Policy Characteristics'!$C:$C,0)))</f>
        <v>10</v>
      </c>
      <c r="N1194" s="340">
        <f>IF(ISBLANK(INDEX('Policy Characteristics'!H:H,MATCH($C1194,'Policy Characteristics'!$C:$C,0))),"",INDEX('Policy Characteristics'!H:H,MATCH($C1194,'Policy Characteristics'!$C:$C,0)))</f>
        <v>1</v>
      </c>
      <c r="O1194" s="340" t="str">
        <f>IF(ISBLANK(INDEX('Policy Characteristics'!I:I,MATCH($C1194,'Policy Characteristics'!$C:$C,0))),"",INDEX('Policy Characteristics'!I:I,MATCH($C1194,'Policy Characteristics'!$C:$C,0)))</f>
        <v>weight</v>
      </c>
      <c r="P1194" s="340" t="str">
        <f>IF(ISBLANK(INDEX('Policy Characteristics'!J:J,MATCH($C1194,'Policy Characteristics'!$C:$C,0))),"",INDEX('Policy Characteristics'!J:J,MATCH($C1194,'Policy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40" t="str">
        <f>IF(ISBLANK(INDEX('Policy Characteristics'!K:K,MATCH($C1194,'Policy Characteristics'!$C:$C,0))),"",INDEX('Policy Characteristics'!K:K,MATCH($C1194,'Policy Characteristics'!$C:$C,0)))</f>
        <v>io-model.html</v>
      </c>
      <c r="R1194" s="340" t="str">
        <f>IF(ISBLANK(INDEX('Policy Characteristics'!L:L,MATCH($C1194,'Policy Characteristics'!$C:$C,0))),"",INDEX('Policy Characteristics'!L:L,MATCH($C1194,'Policy Characteristics'!$C:$C,0)))</f>
        <v/>
      </c>
    </row>
    <row r="1195" spans="1:18" x14ac:dyDescent="0.25">
      <c r="A1195" s="340" t="str">
        <f>IF(ISBLANK(INDEX('Policy Characteristics'!A:A,MATCH($C1195,'Policy Characteristics'!$C:$C,0))),"",INDEX('Policy Characteristics'!A:A,MATCH($C1195,'Policy Characteristics'!$C:$C,0)))</f>
        <v>Government Revenue Accounting</v>
      </c>
      <c r="B1195" s="340" t="str">
        <f>IF(ISBLANK(INDEX('Policy Characteristics'!B:B,MATCH($C1195,'Policy Characteristics'!$C:$C,0))),"",INDEX('Policy Characteristics'!B:B,MATCH($C1195,'Policy Characteristics'!$C:$C,0)))</f>
        <v>Electricity Capacity Construction Subsidy</v>
      </c>
      <c r="C1195" s="350" t="str">
        <f t="shared" ref="C1195:C1198" si="74">C$1194</f>
        <v>GRA for Electricity Capacity Construction Subsidies</v>
      </c>
      <c r="D1195" s="4" t="s">
        <v>3072</v>
      </c>
      <c r="F1195" s="4" t="s">
        <v>3099</v>
      </c>
      <c r="H1195" s="257">
        <v>566</v>
      </c>
      <c r="I1195" s="5" t="str">
        <f t="shared" ref="I1195:I1198" si="75">I$1194</f>
        <v>Yes</v>
      </c>
      <c r="J1195" s="342" t="str">
        <f>IF(ISBLANK(INDEX('Policy Characteristics'!D:D,MATCH($C1195,'Policy Characteristics'!$C:$C,0))),"",INDEX('Policy Characteristics'!D:D,MATCH($C1195,'Policy Characteristics'!$C:$C,0)))</f>
        <v/>
      </c>
      <c r="K1195" s="340" t="str">
        <f>IF(ISBLANK(INDEX('Policy Characteristics'!E:E,MATCH($C1195,'Policy Characteristics'!$C:$C,0))),"",INDEX('Policy Characteristics'!E:E,MATCH($C1195,'Policy Characteristics'!$C:$C,0)))</f>
        <v>GRA elec cap const subsidy</v>
      </c>
      <c r="L1195" s="340">
        <f>IF(ISBLANK(INDEX('Policy Characteristics'!F:F,MATCH($C1195,'Policy Characteristics'!$C:$C,0))),"",INDEX('Policy Characteristics'!F:F,MATCH($C1195,'Policy Characteristics'!$C:$C,0)))</f>
        <v>0</v>
      </c>
      <c r="M1195" s="340">
        <f>IF(ISBLANK(INDEX('Policy Characteristics'!G:G,MATCH($C1195,'Policy Characteristics'!$C:$C,0))),"",INDEX('Policy Characteristics'!G:G,MATCH($C1195,'Policy Characteristics'!$C:$C,0)))</f>
        <v>10</v>
      </c>
      <c r="N1195" s="340">
        <f>IF(ISBLANK(INDEX('Policy Characteristics'!H:H,MATCH($C1195,'Policy Characteristics'!$C:$C,0))),"",INDEX('Policy Characteristics'!H:H,MATCH($C1195,'Policy Characteristics'!$C:$C,0)))</f>
        <v>1</v>
      </c>
      <c r="O1195" s="340" t="str">
        <f>IF(ISBLANK(INDEX('Policy Characteristics'!I:I,MATCH($C1195,'Policy Characteristics'!$C:$C,0))),"",INDEX('Policy Characteristics'!I:I,MATCH($C1195,'Policy Characteristics'!$C:$C,0)))</f>
        <v>weight</v>
      </c>
      <c r="P1195" s="340" t="str">
        <f>IF(ISBLANK(INDEX('Policy Characteristics'!J:J,MATCH($C1195,'Policy Characteristics'!$C:$C,0))),"",INDEX('Policy Characteristics'!J:J,MATCH($C1195,'Policy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40" t="str">
        <f>IF(ISBLANK(INDEX('Policy Characteristics'!K:K,MATCH($C1195,'Policy Characteristics'!$C:$C,0))),"",INDEX('Policy Characteristics'!K:K,MATCH($C1195,'Policy Characteristics'!$C:$C,0)))</f>
        <v>io-model.html</v>
      </c>
      <c r="R1195" s="340" t="str">
        <f>IF(ISBLANK(INDEX('Policy Characteristics'!L:L,MATCH($C1195,'Policy Characteristics'!$C:$C,0))),"",INDEX('Policy Characteristics'!L:L,MATCH($C1195,'Policy Characteristics'!$C:$C,0)))</f>
        <v/>
      </c>
    </row>
    <row r="1196" spans="1:18" x14ac:dyDescent="0.25">
      <c r="A1196" s="340" t="str">
        <f>IF(ISBLANK(INDEX('Policy Characteristics'!A:A,MATCH($C1196,'Policy Characteristics'!$C:$C,0))),"",INDEX('Policy Characteristics'!A:A,MATCH($C1196,'Policy Characteristics'!$C:$C,0)))</f>
        <v>Government Revenue Accounting</v>
      </c>
      <c r="B1196" s="340" t="str">
        <f>IF(ISBLANK(INDEX('Policy Characteristics'!B:B,MATCH($C1196,'Policy Characteristics'!$C:$C,0))),"",INDEX('Policy Characteristics'!B:B,MATCH($C1196,'Policy Characteristics'!$C:$C,0)))</f>
        <v>Electricity Capacity Construction Subsidy</v>
      </c>
      <c r="C1196" s="350" t="str">
        <f t="shared" si="74"/>
        <v>GRA for Electricity Capacity Construction Subsidies</v>
      </c>
      <c r="D1196" s="4" t="s">
        <v>3073</v>
      </c>
      <c r="F1196" s="4" t="s">
        <v>3077</v>
      </c>
      <c r="H1196" s="257">
        <v>567</v>
      </c>
      <c r="I1196" s="5" t="str">
        <f t="shared" si="75"/>
        <v>Yes</v>
      </c>
      <c r="J1196" s="342" t="str">
        <f>IF(ISBLANK(INDEX('Policy Characteristics'!D:D,MATCH($C1196,'Policy Characteristics'!$C:$C,0))),"",INDEX('Policy Characteristics'!D:D,MATCH($C1196,'Policy Characteristics'!$C:$C,0)))</f>
        <v/>
      </c>
      <c r="K1196" s="340" t="str">
        <f>IF(ISBLANK(INDEX('Policy Characteristics'!E:E,MATCH($C1196,'Policy Characteristics'!$C:$C,0))),"",INDEX('Policy Characteristics'!E:E,MATCH($C1196,'Policy Characteristics'!$C:$C,0)))</f>
        <v>GRA elec cap const subsidy</v>
      </c>
      <c r="L1196" s="340">
        <f>IF(ISBLANK(INDEX('Policy Characteristics'!F:F,MATCH($C1196,'Policy Characteristics'!$C:$C,0))),"",INDEX('Policy Characteristics'!F:F,MATCH($C1196,'Policy Characteristics'!$C:$C,0)))</f>
        <v>0</v>
      </c>
      <c r="M1196" s="340">
        <f>IF(ISBLANK(INDEX('Policy Characteristics'!G:G,MATCH($C1196,'Policy Characteristics'!$C:$C,0))),"",INDEX('Policy Characteristics'!G:G,MATCH($C1196,'Policy Characteristics'!$C:$C,0)))</f>
        <v>10</v>
      </c>
      <c r="N1196" s="340">
        <f>IF(ISBLANK(INDEX('Policy Characteristics'!H:H,MATCH($C1196,'Policy Characteristics'!$C:$C,0))),"",INDEX('Policy Characteristics'!H:H,MATCH($C1196,'Policy Characteristics'!$C:$C,0)))</f>
        <v>1</v>
      </c>
      <c r="O1196" s="340" t="str">
        <f>IF(ISBLANK(INDEX('Policy Characteristics'!I:I,MATCH($C1196,'Policy Characteristics'!$C:$C,0))),"",INDEX('Policy Characteristics'!I:I,MATCH($C1196,'Policy Characteristics'!$C:$C,0)))</f>
        <v>weight</v>
      </c>
      <c r="P1196" s="340" t="str">
        <f>IF(ISBLANK(INDEX('Policy Characteristics'!J:J,MATCH($C1196,'Policy Characteristics'!$C:$C,0))),"",INDEX('Policy Characteristics'!J:J,MATCH($C1196,'Policy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40" t="str">
        <f>IF(ISBLANK(INDEX('Policy Characteristics'!K:K,MATCH($C1196,'Policy Characteristics'!$C:$C,0))),"",INDEX('Policy Characteristics'!K:K,MATCH($C1196,'Policy Characteristics'!$C:$C,0)))</f>
        <v>io-model.html</v>
      </c>
      <c r="R1196" s="340" t="str">
        <f>IF(ISBLANK(INDEX('Policy Characteristics'!L:L,MATCH($C1196,'Policy Characteristics'!$C:$C,0))),"",INDEX('Policy Characteristics'!L:L,MATCH($C1196,'Policy Characteristics'!$C:$C,0)))</f>
        <v/>
      </c>
    </row>
    <row r="1197" spans="1:18" x14ac:dyDescent="0.25">
      <c r="A1197" s="340" t="str">
        <f>IF(ISBLANK(INDEX('Policy Characteristics'!A:A,MATCH($C1197,'Policy Characteristics'!$C:$C,0))),"",INDEX('Policy Characteristics'!A:A,MATCH($C1197,'Policy Characteristics'!$C:$C,0)))</f>
        <v>Government Revenue Accounting</v>
      </c>
      <c r="B1197" s="340" t="str">
        <f>IF(ISBLANK(INDEX('Policy Characteristics'!B:B,MATCH($C1197,'Policy Characteristics'!$C:$C,0))),"",INDEX('Policy Characteristics'!B:B,MATCH($C1197,'Policy Characteristics'!$C:$C,0)))</f>
        <v>Electricity Capacity Construction Subsidy</v>
      </c>
      <c r="C1197" s="350" t="str">
        <f t="shared" si="74"/>
        <v>GRA for Electricity Capacity Construction Subsidies</v>
      </c>
      <c r="D1197" s="4" t="s">
        <v>3074</v>
      </c>
      <c r="F1197" s="4" t="s">
        <v>3078</v>
      </c>
      <c r="H1197" s="257">
        <v>568</v>
      </c>
      <c r="I1197" s="5" t="str">
        <f t="shared" si="75"/>
        <v>Yes</v>
      </c>
      <c r="J1197" s="342" t="str">
        <f>IF(ISBLANK(INDEX('Policy Characteristics'!D:D,MATCH($C1197,'Policy Characteristics'!$C:$C,0))),"",INDEX('Policy Characteristics'!D:D,MATCH($C1197,'Policy Characteristics'!$C:$C,0)))</f>
        <v/>
      </c>
      <c r="K1197" s="340" t="str">
        <f>IF(ISBLANK(INDEX('Policy Characteristics'!E:E,MATCH($C1197,'Policy Characteristics'!$C:$C,0))),"",INDEX('Policy Characteristics'!E:E,MATCH($C1197,'Policy Characteristics'!$C:$C,0)))</f>
        <v>GRA elec cap const subsidy</v>
      </c>
      <c r="L1197" s="340">
        <f>IF(ISBLANK(INDEX('Policy Characteristics'!F:F,MATCH($C1197,'Policy Characteristics'!$C:$C,0))),"",INDEX('Policy Characteristics'!F:F,MATCH($C1197,'Policy Characteristics'!$C:$C,0)))</f>
        <v>0</v>
      </c>
      <c r="M1197" s="340">
        <f>IF(ISBLANK(INDEX('Policy Characteristics'!G:G,MATCH($C1197,'Policy Characteristics'!$C:$C,0))),"",INDEX('Policy Characteristics'!G:G,MATCH($C1197,'Policy Characteristics'!$C:$C,0)))</f>
        <v>10</v>
      </c>
      <c r="N1197" s="340">
        <f>IF(ISBLANK(INDEX('Policy Characteristics'!H:H,MATCH($C1197,'Policy Characteristics'!$C:$C,0))),"",INDEX('Policy Characteristics'!H:H,MATCH($C1197,'Policy Characteristics'!$C:$C,0)))</f>
        <v>1</v>
      </c>
      <c r="O1197" s="340" t="str">
        <f>IF(ISBLANK(INDEX('Policy Characteristics'!I:I,MATCH($C1197,'Policy Characteristics'!$C:$C,0))),"",INDEX('Policy Characteristics'!I:I,MATCH($C1197,'Policy Characteristics'!$C:$C,0)))</f>
        <v>weight</v>
      </c>
      <c r="P1197" s="340" t="str">
        <f>IF(ISBLANK(INDEX('Policy Characteristics'!J:J,MATCH($C1197,'Policy Characteristics'!$C:$C,0))),"",INDEX('Policy Characteristics'!J:J,MATCH($C1197,'Policy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40" t="str">
        <f>IF(ISBLANK(INDEX('Policy Characteristics'!K:K,MATCH($C1197,'Policy Characteristics'!$C:$C,0))),"",INDEX('Policy Characteristics'!K:K,MATCH($C1197,'Policy Characteristics'!$C:$C,0)))</f>
        <v>io-model.html</v>
      </c>
      <c r="R1197" s="340" t="str">
        <f>IF(ISBLANK(INDEX('Policy Characteristics'!L:L,MATCH($C1197,'Policy Characteristics'!$C:$C,0))),"",INDEX('Policy Characteristics'!L:L,MATCH($C1197,'Policy Characteristics'!$C:$C,0)))</f>
        <v/>
      </c>
    </row>
    <row r="1198" spans="1:18" x14ac:dyDescent="0.25">
      <c r="A1198" s="340" t="str">
        <f>IF(ISBLANK(INDEX('Policy Characteristics'!A:A,MATCH($C1198,'Policy Characteristics'!$C:$C,0))),"",INDEX('Policy Characteristics'!A:A,MATCH($C1198,'Policy Characteristics'!$C:$C,0)))</f>
        <v>Government Revenue Accounting</v>
      </c>
      <c r="B1198" s="340" t="str">
        <f>IF(ISBLANK(INDEX('Policy Characteristics'!B:B,MATCH($C1198,'Policy Characteristics'!$C:$C,0))),"",INDEX('Policy Characteristics'!B:B,MATCH($C1198,'Policy Characteristics'!$C:$C,0)))</f>
        <v>Electricity Capacity Construction Subsidy</v>
      </c>
      <c r="C1198" s="350" t="str">
        <f t="shared" si="74"/>
        <v>GRA for Electricity Capacity Construction Subsidies</v>
      </c>
      <c r="D1198" s="4" t="s">
        <v>3075</v>
      </c>
      <c r="F1198" s="4" t="s">
        <v>3079</v>
      </c>
      <c r="H1198" s="257">
        <v>569</v>
      </c>
      <c r="I1198" s="5" t="str">
        <f t="shared" si="75"/>
        <v>Yes</v>
      </c>
      <c r="J1198" s="342" t="str">
        <f>IF(ISBLANK(INDEX('Policy Characteristics'!D:D,MATCH($C1198,'Policy Characteristics'!$C:$C,0))),"",INDEX('Policy Characteristics'!D:D,MATCH($C1198,'Policy Characteristics'!$C:$C,0)))</f>
        <v/>
      </c>
      <c r="K1198" s="340" t="str">
        <f>IF(ISBLANK(INDEX('Policy Characteristics'!E:E,MATCH($C1198,'Policy Characteristics'!$C:$C,0))),"",INDEX('Policy Characteristics'!E:E,MATCH($C1198,'Policy Characteristics'!$C:$C,0)))</f>
        <v>GRA elec cap const subsidy</v>
      </c>
      <c r="L1198" s="340">
        <f>IF(ISBLANK(INDEX('Policy Characteristics'!F:F,MATCH($C1198,'Policy Characteristics'!$C:$C,0))),"",INDEX('Policy Characteristics'!F:F,MATCH($C1198,'Policy Characteristics'!$C:$C,0)))</f>
        <v>0</v>
      </c>
      <c r="M1198" s="340">
        <f>IF(ISBLANK(INDEX('Policy Characteristics'!G:G,MATCH($C1198,'Policy Characteristics'!$C:$C,0))),"",INDEX('Policy Characteristics'!G:G,MATCH($C1198,'Policy Characteristics'!$C:$C,0)))</f>
        <v>10</v>
      </c>
      <c r="N1198" s="340">
        <f>IF(ISBLANK(INDEX('Policy Characteristics'!H:H,MATCH($C1198,'Policy Characteristics'!$C:$C,0))),"",INDEX('Policy Characteristics'!H:H,MATCH($C1198,'Policy Characteristics'!$C:$C,0)))</f>
        <v>1</v>
      </c>
      <c r="O1198" s="340" t="str">
        <f>IF(ISBLANK(INDEX('Policy Characteristics'!I:I,MATCH($C1198,'Policy Characteristics'!$C:$C,0))),"",INDEX('Policy Characteristics'!I:I,MATCH($C1198,'Policy Characteristics'!$C:$C,0)))</f>
        <v>weight</v>
      </c>
      <c r="P1198" s="340" t="str">
        <f>IF(ISBLANK(INDEX('Policy Characteristics'!J:J,MATCH($C1198,'Policy Characteristics'!$C:$C,0))),"",INDEX('Policy Characteristics'!J:J,MATCH($C1198,'Policy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40" t="str">
        <f>IF(ISBLANK(INDEX('Policy Characteristics'!K:K,MATCH($C1198,'Policy Characteristics'!$C:$C,0))),"",INDEX('Policy Characteristics'!K:K,MATCH($C1198,'Policy Characteristics'!$C:$C,0)))</f>
        <v>io-model.html</v>
      </c>
      <c r="R1198" s="340" t="str">
        <f>IF(ISBLANK(INDEX('Policy Characteristics'!L:L,MATCH($C1198,'Policy Characteristics'!$C:$C,0))),"",INDEX('Policy Characteristics'!L:L,MATCH($C1198,'Policy Characteristics'!$C:$C,0)))</f>
        <v/>
      </c>
    </row>
    <row r="1199" spans="1:18" x14ac:dyDescent="0.25">
      <c r="A1199" s="340" t="str">
        <f>IF(ISBLANK(INDEX('Policy Characteristics'!A:A,MATCH($C1199,'Policy Characteristics'!$C:$C,0))),"",INDEX('Policy Characteristics'!A:A,MATCH($C1199,'Policy Characteristics'!$C:$C,0)))</f>
        <v>Government Revenue Accounting</v>
      </c>
      <c r="B1199" s="340" t="str">
        <f>IF(ISBLANK(INDEX('Policy Characteristics'!B:B,MATCH($C1199,'Policy Characteristics'!$C:$C,0))),"",INDEX('Policy Characteristics'!B:B,MATCH($C1199,'Policy Characteristics'!$C:$C,0)))</f>
        <v>Distributed Solar Subsidy</v>
      </c>
      <c r="C1199" s="349" t="s">
        <v>3067</v>
      </c>
      <c r="D1199" s="4" t="s">
        <v>3071</v>
      </c>
      <c r="F1199" s="4" t="s">
        <v>3076</v>
      </c>
      <c r="H1199" s="257">
        <v>570</v>
      </c>
      <c r="I1199" s="4" t="s">
        <v>45</v>
      </c>
      <c r="J1199" s="342" t="str">
        <f>IF(ISBLANK(INDEX('Policy Characteristics'!D:D,MATCH($C1199,'Policy Characteristics'!$C:$C,0))),"",INDEX('Policy Characteristics'!D:D,MATCH($C1199,'Policy Characteristics'!$C:$C,0)))</f>
        <v/>
      </c>
      <c r="K1199" s="340" t="str">
        <f>IF(ISBLANK(INDEX('Policy Characteristics'!E:E,MATCH($C1199,'Policy Characteristics'!$C:$C,0))),"",INDEX('Policy Characteristics'!E:E,MATCH($C1199,'Policy Characteristics'!$C:$C,0)))</f>
        <v>GRA dist solar subsidy</v>
      </c>
      <c r="L1199" s="340">
        <f>IF(ISBLANK(INDEX('Policy Characteristics'!F:F,MATCH($C1199,'Policy Characteristics'!$C:$C,0))),"",INDEX('Policy Characteristics'!F:F,MATCH($C1199,'Policy Characteristics'!$C:$C,0)))</f>
        <v>0</v>
      </c>
      <c r="M1199" s="340">
        <f>IF(ISBLANK(INDEX('Policy Characteristics'!G:G,MATCH($C1199,'Policy Characteristics'!$C:$C,0))),"",INDEX('Policy Characteristics'!G:G,MATCH($C1199,'Policy Characteristics'!$C:$C,0)))</f>
        <v>10</v>
      </c>
      <c r="N1199" s="340">
        <f>IF(ISBLANK(INDEX('Policy Characteristics'!H:H,MATCH($C1199,'Policy Characteristics'!$C:$C,0))),"",INDEX('Policy Characteristics'!H:H,MATCH($C1199,'Policy Characteristics'!$C:$C,0)))</f>
        <v>1</v>
      </c>
      <c r="O1199" s="340" t="str">
        <f>IF(ISBLANK(INDEX('Policy Characteristics'!I:I,MATCH($C1199,'Policy Characteristics'!$C:$C,0))),"",INDEX('Policy Characteristics'!I:I,MATCH($C1199,'Policy Characteristics'!$C:$C,0)))</f>
        <v>weight</v>
      </c>
      <c r="P1199" s="340" t="str">
        <f>IF(ISBLANK(INDEX('Policy Characteristics'!J:J,MATCH($C1199,'Policy Characteristics'!$C:$C,0))),"",INDEX('Policy Characteristics'!J:J,MATCH($C1199,'Policy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40" t="str">
        <f>IF(ISBLANK(INDEX('Policy Characteristics'!K:K,MATCH($C1199,'Policy Characteristics'!$C:$C,0))),"",INDEX('Policy Characteristics'!K:K,MATCH($C1199,'Policy Characteristics'!$C:$C,0)))</f>
        <v>io-model.html</v>
      </c>
      <c r="R1199" s="340" t="str">
        <f>IF(ISBLANK(INDEX('Policy Characteristics'!L:L,MATCH($C1199,'Policy Characteristics'!$C:$C,0))),"",INDEX('Policy Characteristics'!L:L,MATCH($C1199,'Policy Characteristics'!$C:$C,0)))</f>
        <v/>
      </c>
    </row>
    <row r="1200" spans="1:18" x14ac:dyDescent="0.25">
      <c r="A1200" s="340" t="str">
        <f>IF(ISBLANK(INDEX('Policy Characteristics'!A:A,MATCH($C1200,'Policy Characteristics'!$C:$C,0))),"",INDEX('Policy Characteristics'!A:A,MATCH($C1200,'Policy Characteristics'!$C:$C,0)))</f>
        <v>Government Revenue Accounting</v>
      </c>
      <c r="B1200" s="340" t="str">
        <f>IF(ISBLANK(INDEX('Policy Characteristics'!B:B,MATCH($C1200,'Policy Characteristics'!$C:$C,0))),"",INDEX('Policy Characteristics'!B:B,MATCH($C1200,'Policy Characteristics'!$C:$C,0)))</f>
        <v>Distributed Solar Subsidy</v>
      </c>
      <c r="C1200" s="350" t="str">
        <f t="shared" ref="C1200:C1203" si="76">C$1199</f>
        <v>GRA for Distributed Solar Subsidy</v>
      </c>
      <c r="D1200" s="4" t="s">
        <v>3072</v>
      </c>
      <c r="F1200" s="4" t="s">
        <v>3099</v>
      </c>
      <c r="H1200" s="257">
        <v>571</v>
      </c>
      <c r="I1200" s="5" t="str">
        <f t="shared" ref="I1200:I1203" si="77">I$1199</f>
        <v>Yes</v>
      </c>
      <c r="J1200" s="342" t="str">
        <f>IF(ISBLANK(INDEX('Policy Characteristics'!D:D,MATCH($C1200,'Policy Characteristics'!$C:$C,0))),"",INDEX('Policy Characteristics'!D:D,MATCH($C1200,'Policy Characteristics'!$C:$C,0)))</f>
        <v/>
      </c>
      <c r="K1200" s="340" t="str">
        <f>IF(ISBLANK(INDEX('Policy Characteristics'!E:E,MATCH($C1200,'Policy Characteristics'!$C:$C,0))),"",INDEX('Policy Characteristics'!E:E,MATCH($C1200,'Policy Characteristics'!$C:$C,0)))</f>
        <v>GRA dist solar subsidy</v>
      </c>
      <c r="L1200" s="340">
        <f>IF(ISBLANK(INDEX('Policy Characteristics'!F:F,MATCH($C1200,'Policy Characteristics'!$C:$C,0))),"",INDEX('Policy Characteristics'!F:F,MATCH($C1200,'Policy Characteristics'!$C:$C,0)))</f>
        <v>0</v>
      </c>
      <c r="M1200" s="340">
        <f>IF(ISBLANK(INDEX('Policy Characteristics'!G:G,MATCH($C1200,'Policy Characteristics'!$C:$C,0))),"",INDEX('Policy Characteristics'!G:G,MATCH($C1200,'Policy Characteristics'!$C:$C,0)))</f>
        <v>10</v>
      </c>
      <c r="N1200" s="340">
        <f>IF(ISBLANK(INDEX('Policy Characteristics'!H:H,MATCH($C1200,'Policy Characteristics'!$C:$C,0))),"",INDEX('Policy Characteristics'!H:H,MATCH($C1200,'Policy Characteristics'!$C:$C,0)))</f>
        <v>1</v>
      </c>
      <c r="O1200" s="340" t="str">
        <f>IF(ISBLANK(INDEX('Policy Characteristics'!I:I,MATCH($C1200,'Policy Characteristics'!$C:$C,0))),"",INDEX('Policy Characteristics'!I:I,MATCH($C1200,'Policy Characteristics'!$C:$C,0)))</f>
        <v>weight</v>
      </c>
      <c r="P1200" s="340" t="str">
        <f>IF(ISBLANK(INDEX('Policy Characteristics'!J:J,MATCH($C1200,'Policy Characteristics'!$C:$C,0))),"",INDEX('Policy Characteristics'!J:J,MATCH($C1200,'Policy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40" t="str">
        <f>IF(ISBLANK(INDEX('Policy Characteristics'!K:K,MATCH($C1200,'Policy Characteristics'!$C:$C,0))),"",INDEX('Policy Characteristics'!K:K,MATCH($C1200,'Policy Characteristics'!$C:$C,0)))</f>
        <v>io-model.html</v>
      </c>
      <c r="R1200" s="340" t="str">
        <f>IF(ISBLANK(INDEX('Policy Characteristics'!L:L,MATCH($C1200,'Policy Characteristics'!$C:$C,0))),"",INDEX('Policy Characteristics'!L:L,MATCH($C1200,'Policy Characteristics'!$C:$C,0)))</f>
        <v/>
      </c>
    </row>
    <row r="1201" spans="1:18" x14ac:dyDescent="0.25">
      <c r="A1201" s="340" t="str">
        <f>IF(ISBLANK(INDEX('Policy Characteristics'!A:A,MATCH($C1201,'Policy Characteristics'!$C:$C,0))),"",INDEX('Policy Characteristics'!A:A,MATCH($C1201,'Policy Characteristics'!$C:$C,0)))</f>
        <v>Government Revenue Accounting</v>
      </c>
      <c r="B1201" s="340" t="str">
        <f>IF(ISBLANK(INDEX('Policy Characteristics'!B:B,MATCH($C1201,'Policy Characteristics'!$C:$C,0))),"",INDEX('Policy Characteristics'!B:B,MATCH($C1201,'Policy Characteristics'!$C:$C,0)))</f>
        <v>Distributed Solar Subsidy</v>
      </c>
      <c r="C1201" s="350" t="str">
        <f t="shared" si="76"/>
        <v>GRA for Distributed Solar Subsidy</v>
      </c>
      <c r="D1201" s="4" t="s">
        <v>3073</v>
      </c>
      <c r="F1201" s="4" t="s">
        <v>3077</v>
      </c>
      <c r="H1201" s="257">
        <v>572</v>
      </c>
      <c r="I1201" s="5" t="str">
        <f t="shared" si="77"/>
        <v>Yes</v>
      </c>
      <c r="J1201" s="342" t="str">
        <f>IF(ISBLANK(INDEX('Policy Characteristics'!D:D,MATCH($C1201,'Policy Characteristics'!$C:$C,0))),"",INDEX('Policy Characteristics'!D:D,MATCH($C1201,'Policy Characteristics'!$C:$C,0)))</f>
        <v/>
      </c>
      <c r="K1201" s="340" t="str">
        <f>IF(ISBLANK(INDEX('Policy Characteristics'!E:E,MATCH($C1201,'Policy Characteristics'!$C:$C,0))),"",INDEX('Policy Characteristics'!E:E,MATCH($C1201,'Policy Characteristics'!$C:$C,0)))</f>
        <v>GRA dist solar subsidy</v>
      </c>
      <c r="L1201" s="340">
        <f>IF(ISBLANK(INDEX('Policy Characteristics'!F:F,MATCH($C1201,'Policy Characteristics'!$C:$C,0))),"",INDEX('Policy Characteristics'!F:F,MATCH($C1201,'Policy Characteristics'!$C:$C,0)))</f>
        <v>0</v>
      </c>
      <c r="M1201" s="340">
        <f>IF(ISBLANK(INDEX('Policy Characteristics'!G:G,MATCH($C1201,'Policy Characteristics'!$C:$C,0))),"",INDEX('Policy Characteristics'!G:G,MATCH($C1201,'Policy Characteristics'!$C:$C,0)))</f>
        <v>10</v>
      </c>
      <c r="N1201" s="340">
        <f>IF(ISBLANK(INDEX('Policy Characteristics'!H:H,MATCH($C1201,'Policy Characteristics'!$C:$C,0))),"",INDEX('Policy Characteristics'!H:H,MATCH($C1201,'Policy Characteristics'!$C:$C,0)))</f>
        <v>1</v>
      </c>
      <c r="O1201" s="340" t="str">
        <f>IF(ISBLANK(INDEX('Policy Characteristics'!I:I,MATCH($C1201,'Policy Characteristics'!$C:$C,0))),"",INDEX('Policy Characteristics'!I:I,MATCH($C1201,'Policy Characteristics'!$C:$C,0)))</f>
        <v>weight</v>
      </c>
      <c r="P1201" s="340" t="str">
        <f>IF(ISBLANK(INDEX('Policy Characteristics'!J:J,MATCH($C1201,'Policy Characteristics'!$C:$C,0))),"",INDEX('Policy Characteristics'!J:J,MATCH($C1201,'Policy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40" t="str">
        <f>IF(ISBLANK(INDEX('Policy Characteristics'!K:K,MATCH($C1201,'Policy Characteristics'!$C:$C,0))),"",INDEX('Policy Characteristics'!K:K,MATCH($C1201,'Policy Characteristics'!$C:$C,0)))</f>
        <v>io-model.html</v>
      </c>
      <c r="R1201" s="340" t="str">
        <f>IF(ISBLANK(INDEX('Policy Characteristics'!L:L,MATCH($C1201,'Policy Characteristics'!$C:$C,0))),"",INDEX('Policy Characteristics'!L:L,MATCH($C1201,'Policy Characteristics'!$C:$C,0)))</f>
        <v/>
      </c>
    </row>
    <row r="1202" spans="1:18" x14ac:dyDescent="0.25">
      <c r="A1202" s="340" t="str">
        <f>IF(ISBLANK(INDEX('Policy Characteristics'!A:A,MATCH($C1202,'Policy Characteristics'!$C:$C,0))),"",INDEX('Policy Characteristics'!A:A,MATCH($C1202,'Policy Characteristics'!$C:$C,0)))</f>
        <v>Government Revenue Accounting</v>
      </c>
      <c r="B1202" s="340" t="str">
        <f>IF(ISBLANK(INDEX('Policy Characteristics'!B:B,MATCH($C1202,'Policy Characteristics'!$C:$C,0))),"",INDEX('Policy Characteristics'!B:B,MATCH($C1202,'Policy Characteristics'!$C:$C,0)))</f>
        <v>Distributed Solar Subsidy</v>
      </c>
      <c r="C1202" s="350" t="str">
        <f t="shared" si="76"/>
        <v>GRA for Distributed Solar Subsidy</v>
      </c>
      <c r="D1202" s="4" t="s">
        <v>3074</v>
      </c>
      <c r="F1202" s="4" t="s">
        <v>3078</v>
      </c>
      <c r="H1202" s="257">
        <v>573</v>
      </c>
      <c r="I1202" s="5" t="str">
        <f t="shared" si="77"/>
        <v>Yes</v>
      </c>
      <c r="J1202" s="342" t="str">
        <f>IF(ISBLANK(INDEX('Policy Characteristics'!D:D,MATCH($C1202,'Policy Characteristics'!$C:$C,0))),"",INDEX('Policy Characteristics'!D:D,MATCH($C1202,'Policy Characteristics'!$C:$C,0)))</f>
        <v/>
      </c>
      <c r="K1202" s="340" t="str">
        <f>IF(ISBLANK(INDEX('Policy Characteristics'!E:E,MATCH($C1202,'Policy Characteristics'!$C:$C,0))),"",INDEX('Policy Characteristics'!E:E,MATCH($C1202,'Policy Characteristics'!$C:$C,0)))</f>
        <v>GRA dist solar subsidy</v>
      </c>
      <c r="L1202" s="340">
        <f>IF(ISBLANK(INDEX('Policy Characteristics'!F:F,MATCH($C1202,'Policy Characteristics'!$C:$C,0))),"",INDEX('Policy Characteristics'!F:F,MATCH($C1202,'Policy Characteristics'!$C:$C,0)))</f>
        <v>0</v>
      </c>
      <c r="M1202" s="340">
        <f>IF(ISBLANK(INDEX('Policy Characteristics'!G:G,MATCH($C1202,'Policy Characteristics'!$C:$C,0))),"",INDEX('Policy Characteristics'!G:G,MATCH($C1202,'Policy Characteristics'!$C:$C,0)))</f>
        <v>10</v>
      </c>
      <c r="N1202" s="340">
        <f>IF(ISBLANK(INDEX('Policy Characteristics'!H:H,MATCH($C1202,'Policy Characteristics'!$C:$C,0))),"",INDEX('Policy Characteristics'!H:H,MATCH($C1202,'Policy Characteristics'!$C:$C,0)))</f>
        <v>1</v>
      </c>
      <c r="O1202" s="340" t="str">
        <f>IF(ISBLANK(INDEX('Policy Characteristics'!I:I,MATCH($C1202,'Policy Characteristics'!$C:$C,0))),"",INDEX('Policy Characteristics'!I:I,MATCH($C1202,'Policy Characteristics'!$C:$C,0)))</f>
        <v>weight</v>
      </c>
      <c r="P1202" s="340" t="str">
        <f>IF(ISBLANK(INDEX('Policy Characteristics'!J:J,MATCH($C1202,'Policy Characteristics'!$C:$C,0))),"",INDEX('Policy Characteristics'!J:J,MATCH($C1202,'Policy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40" t="str">
        <f>IF(ISBLANK(INDEX('Policy Characteristics'!K:K,MATCH($C1202,'Policy Characteristics'!$C:$C,0))),"",INDEX('Policy Characteristics'!K:K,MATCH($C1202,'Policy Characteristics'!$C:$C,0)))</f>
        <v>io-model.html</v>
      </c>
      <c r="R1202" s="340" t="str">
        <f>IF(ISBLANK(INDEX('Policy Characteristics'!L:L,MATCH($C1202,'Policy Characteristics'!$C:$C,0))),"",INDEX('Policy Characteristics'!L:L,MATCH($C1202,'Policy Characteristics'!$C:$C,0)))</f>
        <v/>
      </c>
    </row>
    <row r="1203" spans="1:18" x14ac:dyDescent="0.25">
      <c r="A1203" s="340" t="str">
        <f>IF(ISBLANK(INDEX('Policy Characteristics'!A:A,MATCH($C1203,'Policy Characteristics'!$C:$C,0))),"",INDEX('Policy Characteristics'!A:A,MATCH($C1203,'Policy Characteristics'!$C:$C,0)))</f>
        <v>Government Revenue Accounting</v>
      </c>
      <c r="B1203" s="340" t="str">
        <f>IF(ISBLANK(INDEX('Policy Characteristics'!B:B,MATCH($C1203,'Policy Characteristics'!$C:$C,0))),"",INDEX('Policy Characteristics'!B:B,MATCH($C1203,'Policy Characteristics'!$C:$C,0)))</f>
        <v>Distributed Solar Subsidy</v>
      </c>
      <c r="C1203" s="350" t="str">
        <f t="shared" si="76"/>
        <v>GRA for Distributed Solar Subsidy</v>
      </c>
      <c r="D1203" s="4" t="s">
        <v>3075</v>
      </c>
      <c r="F1203" s="4" t="s">
        <v>3079</v>
      </c>
      <c r="H1203" s="257">
        <v>574</v>
      </c>
      <c r="I1203" s="5" t="str">
        <f t="shared" si="77"/>
        <v>Yes</v>
      </c>
      <c r="J1203" s="342" t="str">
        <f>IF(ISBLANK(INDEX('Policy Characteristics'!D:D,MATCH($C1203,'Policy Characteristics'!$C:$C,0))),"",INDEX('Policy Characteristics'!D:D,MATCH($C1203,'Policy Characteristics'!$C:$C,0)))</f>
        <v/>
      </c>
      <c r="K1203" s="340" t="str">
        <f>IF(ISBLANK(INDEX('Policy Characteristics'!E:E,MATCH($C1203,'Policy Characteristics'!$C:$C,0))),"",INDEX('Policy Characteristics'!E:E,MATCH($C1203,'Policy Characteristics'!$C:$C,0)))</f>
        <v>GRA dist solar subsidy</v>
      </c>
      <c r="L1203" s="340">
        <f>IF(ISBLANK(INDEX('Policy Characteristics'!F:F,MATCH($C1203,'Policy Characteristics'!$C:$C,0))),"",INDEX('Policy Characteristics'!F:F,MATCH($C1203,'Policy Characteristics'!$C:$C,0)))</f>
        <v>0</v>
      </c>
      <c r="M1203" s="340">
        <f>IF(ISBLANK(INDEX('Policy Characteristics'!G:G,MATCH($C1203,'Policy Characteristics'!$C:$C,0))),"",INDEX('Policy Characteristics'!G:G,MATCH($C1203,'Policy Characteristics'!$C:$C,0)))</f>
        <v>10</v>
      </c>
      <c r="N1203" s="340">
        <f>IF(ISBLANK(INDEX('Policy Characteristics'!H:H,MATCH($C1203,'Policy Characteristics'!$C:$C,0))),"",INDEX('Policy Characteristics'!H:H,MATCH($C1203,'Policy Characteristics'!$C:$C,0)))</f>
        <v>1</v>
      </c>
      <c r="O1203" s="340" t="str">
        <f>IF(ISBLANK(INDEX('Policy Characteristics'!I:I,MATCH($C1203,'Policy Characteristics'!$C:$C,0))),"",INDEX('Policy Characteristics'!I:I,MATCH($C1203,'Policy Characteristics'!$C:$C,0)))</f>
        <v>weight</v>
      </c>
      <c r="P1203" s="340" t="str">
        <f>IF(ISBLANK(INDEX('Policy Characteristics'!J:J,MATCH($C1203,'Policy Characteristics'!$C:$C,0))),"",INDEX('Policy Characteristics'!J:J,MATCH($C1203,'Policy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40" t="str">
        <f>IF(ISBLANK(INDEX('Policy Characteristics'!K:K,MATCH($C1203,'Policy Characteristics'!$C:$C,0))),"",INDEX('Policy Characteristics'!K:K,MATCH($C1203,'Policy Characteristics'!$C:$C,0)))</f>
        <v>io-model.html</v>
      </c>
      <c r="R1203" s="340" t="str">
        <f>IF(ISBLANK(INDEX('Policy Characteristics'!L:L,MATCH($C1203,'Policy Characteristics'!$C:$C,0))),"",INDEX('Policy Characteristics'!L:L,MATCH($C1203,'Policy Characteristics'!$C:$C,0)))</f>
        <v/>
      </c>
    </row>
    <row r="1204" spans="1:18" x14ac:dyDescent="0.25">
      <c r="A1204" s="340" t="str">
        <f>IF(ISBLANK(INDEX('Policy Characteristics'!A:A,MATCH($C1204,'Policy Characteristics'!$C:$C,0))),"",INDEX('Policy Characteristics'!A:A,MATCH($C1204,'Policy Characteristics'!$C:$C,0)))</f>
        <v>Government Revenue Accounting</v>
      </c>
      <c r="B1204" s="340" t="str">
        <f>IF(ISBLANK(INDEX('Policy Characteristics'!B:B,MATCH($C1204,'Policy Characteristics'!$C:$C,0))),"",INDEX('Policy Characteristics'!B:B,MATCH($C1204,'Policy Characteristics'!$C:$C,0)))</f>
        <v>Fuel Subsidy</v>
      </c>
      <c r="C1204" s="349" t="s">
        <v>3068</v>
      </c>
      <c r="D1204" s="4" t="s">
        <v>3071</v>
      </c>
      <c r="F1204" s="4" t="s">
        <v>3076</v>
      </c>
      <c r="H1204" s="257">
        <v>575</v>
      </c>
      <c r="I1204" s="4" t="s">
        <v>45</v>
      </c>
      <c r="J1204" s="342" t="str">
        <f>IF(ISBLANK(INDEX('Policy Characteristics'!D:D,MATCH($C1204,'Policy Characteristics'!$C:$C,0))),"",INDEX('Policy Characteristics'!D:D,MATCH($C1204,'Policy Characteristics'!$C:$C,0)))</f>
        <v/>
      </c>
      <c r="K1204" s="340" t="str">
        <f>IF(ISBLANK(INDEX('Policy Characteristics'!E:E,MATCH($C1204,'Policy Characteristics'!$C:$C,0))),"",INDEX('Policy Characteristics'!E:E,MATCH($C1204,'Policy Characteristics'!$C:$C,0)))</f>
        <v>GRA fuel subsidy</v>
      </c>
      <c r="L1204" s="340">
        <f>IF(ISBLANK(INDEX('Policy Characteristics'!F:F,MATCH($C1204,'Policy Characteristics'!$C:$C,0))),"",INDEX('Policy Characteristics'!F:F,MATCH($C1204,'Policy Characteristics'!$C:$C,0)))</f>
        <v>0</v>
      </c>
      <c r="M1204" s="340">
        <f>IF(ISBLANK(INDEX('Policy Characteristics'!G:G,MATCH($C1204,'Policy Characteristics'!$C:$C,0))),"",INDEX('Policy Characteristics'!G:G,MATCH($C1204,'Policy Characteristics'!$C:$C,0)))</f>
        <v>10</v>
      </c>
      <c r="N1204" s="340">
        <f>IF(ISBLANK(INDEX('Policy Characteristics'!H:H,MATCH($C1204,'Policy Characteristics'!$C:$C,0))),"",INDEX('Policy Characteristics'!H:H,MATCH($C1204,'Policy Characteristics'!$C:$C,0)))</f>
        <v>1</v>
      </c>
      <c r="O1204" s="340" t="str">
        <f>IF(ISBLANK(INDEX('Policy Characteristics'!I:I,MATCH($C1204,'Policy Characteristics'!$C:$C,0))),"",INDEX('Policy Characteristics'!I:I,MATCH($C1204,'Policy Characteristics'!$C:$C,0)))</f>
        <v>weight</v>
      </c>
      <c r="P1204" s="340" t="str">
        <f>IF(ISBLANK(INDEX('Policy Characteristics'!J:J,MATCH($C1204,'Policy Characteristics'!$C:$C,0))),"",INDEX('Policy Characteristics'!J:J,MATCH($C1204,'Policy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40" t="str">
        <f>IF(ISBLANK(INDEX('Policy Characteristics'!K:K,MATCH($C1204,'Policy Characteristics'!$C:$C,0))),"",INDEX('Policy Characteristics'!K:K,MATCH($C1204,'Policy Characteristics'!$C:$C,0)))</f>
        <v>io-model.html</v>
      </c>
      <c r="R1204" s="340" t="str">
        <f>IF(ISBLANK(INDEX('Policy Characteristics'!L:L,MATCH($C1204,'Policy Characteristics'!$C:$C,0))),"",INDEX('Policy Characteristics'!L:L,MATCH($C1204,'Policy Characteristics'!$C:$C,0)))</f>
        <v/>
      </c>
    </row>
    <row r="1205" spans="1:18" x14ac:dyDescent="0.25">
      <c r="A1205" s="340" t="str">
        <f>IF(ISBLANK(INDEX('Policy Characteristics'!A:A,MATCH($C1205,'Policy Characteristics'!$C:$C,0))),"",INDEX('Policy Characteristics'!A:A,MATCH($C1205,'Policy Characteristics'!$C:$C,0)))</f>
        <v>Government Revenue Accounting</v>
      </c>
      <c r="B1205" s="340" t="str">
        <f>IF(ISBLANK(INDEX('Policy Characteristics'!B:B,MATCH($C1205,'Policy Characteristics'!$C:$C,0))),"",INDEX('Policy Characteristics'!B:B,MATCH($C1205,'Policy Characteristics'!$C:$C,0)))</f>
        <v>Fuel Subsidy</v>
      </c>
      <c r="C1205" s="350" t="str">
        <f t="shared" ref="C1205:C1208" si="78">C$1204</f>
        <v>GRA for Fuel Subsidies</v>
      </c>
      <c r="D1205" s="4" t="s">
        <v>3072</v>
      </c>
      <c r="F1205" s="4" t="s">
        <v>3099</v>
      </c>
      <c r="H1205" s="257">
        <v>576</v>
      </c>
      <c r="I1205" s="5" t="str">
        <f t="shared" ref="I1205:I1208" si="79">I$1204</f>
        <v>Yes</v>
      </c>
      <c r="J1205" s="342" t="str">
        <f>IF(ISBLANK(INDEX('Policy Characteristics'!D:D,MATCH($C1205,'Policy Characteristics'!$C:$C,0))),"",INDEX('Policy Characteristics'!D:D,MATCH($C1205,'Policy Characteristics'!$C:$C,0)))</f>
        <v/>
      </c>
      <c r="K1205" s="340" t="str">
        <f>IF(ISBLANK(INDEX('Policy Characteristics'!E:E,MATCH($C1205,'Policy Characteristics'!$C:$C,0))),"",INDEX('Policy Characteristics'!E:E,MATCH($C1205,'Policy Characteristics'!$C:$C,0)))</f>
        <v>GRA fuel subsidy</v>
      </c>
      <c r="L1205" s="340">
        <f>IF(ISBLANK(INDEX('Policy Characteristics'!F:F,MATCH($C1205,'Policy Characteristics'!$C:$C,0))),"",INDEX('Policy Characteristics'!F:F,MATCH($C1205,'Policy Characteristics'!$C:$C,0)))</f>
        <v>0</v>
      </c>
      <c r="M1205" s="340">
        <f>IF(ISBLANK(INDEX('Policy Characteristics'!G:G,MATCH($C1205,'Policy Characteristics'!$C:$C,0))),"",INDEX('Policy Characteristics'!G:G,MATCH($C1205,'Policy Characteristics'!$C:$C,0)))</f>
        <v>10</v>
      </c>
      <c r="N1205" s="340">
        <f>IF(ISBLANK(INDEX('Policy Characteristics'!H:H,MATCH($C1205,'Policy Characteristics'!$C:$C,0))),"",INDEX('Policy Characteristics'!H:H,MATCH($C1205,'Policy Characteristics'!$C:$C,0)))</f>
        <v>1</v>
      </c>
      <c r="O1205" s="340" t="str">
        <f>IF(ISBLANK(INDEX('Policy Characteristics'!I:I,MATCH($C1205,'Policy Characteristics'!$C:$C,0))),"",INDEX('Policy Characteristics'!I:I,MATCH($C1205,'Policy Characteristics'!$C:$C,0)))</f>
        <v>weight</v>
      </c>
      <c r="P1205" s="340" t="str">
        <f>IF(ISBLANK(INDEX('Policy Characteristics'!J:J,MATCH($C1205,'Policy Characteristics'!$C:$C,0))),"",INDEX('Policy Characteristics'!J:J,MATCH($C1205,'Policy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40" t="str">
        <f>IF(ISBLANK(INDEX('Policy Characteristics'!K:K,MATCH($C1205,'Policy Characteristics'!$C:$C,0))),"",INDEX('Policy Characteristics'!K:K,MATCH($C1205,'Policy Characteristics'!$C:$C,0)))</f>
        <v>io-model.html</v>
      </c>
      <c r="R1205" s="340" t="str">
        <f>IF(ISBLANK(INDEX('Policy Characteristics'!L:L,MATCH($C1205,'Policy Characteristics'!$C:$C,0))),"",INDEX('Policy Characteristics'!L:L,MATCH($C1205,'Policy Characteristics'!$C:$C,0)))</f>
        <v/>
      </c>
    </row>
    <row r="1206" spans="1:18" x14ac:dyDescent="0.25">
      <c r="A1206" s="340" t="str">
        <f>IF(ISBLANK(INDEX('Policy Characteristics'!A:A,MATCH($C1206,'Policy Characteristics'!$C:$C,0))),"",INDEX('Policy Characteristics'!A:A,MATCH($C1206,'Policy Characteristics'!$C:$C,0)))</f>
        <v>Government Revenue Accounting</v>
      </c>
      <c r="B1206" s="340" t="str">
        <f>IF(ISBLANK(INDEX('Policy Characteristics'!B:B,MATCH($C1206,'Policy Characteristics'!$C:$C,0))),"",INDEX('Policy Characteristics'!B:B,MATCH($C1206,'Policy Characteristics'!$C:$C,0)))</f>
        <v>Fuel Subsidy</v>
      </c>
      <c r="C1206" s="350" t="str">
        <f t="shared" si="78"/>
        <v>GRA for Fuel Subsidies</v>
      </c>
      <c r="D1206" s="4" t="s">
        <v>3073</v>
      </c>
      <c r="F1206" s="4" t="s">
        <v>3077</v>
      </c>
      <c r="H1206" s="257">
        <v>577</v>
      </c>
      <c r="I1206" s="5" t="str">
        <f t="shared" si="79"/>
        <v>Yes</v>
      </c>
      <c r="J1206" s="342" t="str">
        <f>IF(ISBLANK(INDEX('Policy Characteristics'!D:D,MATCH($C1206,'Policy Characteristics'!$C:$C,0))),"",INDEX('Policy Characteristics'!D:D,MATCH($C1206,'Policy Characteristics'!$C:$C,0)))</f>
        <v/>
      </c>
      <c r="K1206" s="340" t="str">
        <f>IF(ISBLANK(INDEX('Policy Characteristics'!E:E,MATCH($C1206,'Policy Characteristics'!$C:$C,0))),"",INDEX('Policy Characteristics'!E:E,MATCH($C1206,'Policy Characteristics'!$C:$C,0)))</f>
        <v>GRA fuel subsidy</v>
      </c>
      <c r="L1206" s="340">
        <f>IF(ISBLANK(INDEX('Policy Characteristics'!F:F,MATCH($C1206,'Policy Characteristics'!$C:$C,0))),"",INDEX('Policy Characteristics'!F:F,MATCH($C1206,'Policy Characteristics'!$C:$C,0)))</f>
        <v>0</v>
      </c>
      <c r="M1206" s="340">
        <f>IF(ISBLANK(INDEX('Policy Characteristics'!G:G,MATCH($C1206,'Policy Characteristics'!$C:$C,0))),"",INDEX('Policy Characteristics'!G:G,MATCH($C1206,'Policy Characteristics'!$C:$C,0)))</f>
        <v>10</v>
      </c>
      <c r="N1206" s="340">
        <f>IF(ISBLANK(INDEX('Policy Characteristics'!H:H,MATCH($C1206,'Policy Characteristics'!$C:$C,0))),"",INDEX('Policy Characteristics'!H:H,MATCH($C1206,'Policy Characteristics'!$C:$C,0)))</f>
        <v>1</v>
      </c>
      <c r="O1206" s="340" t="str">
        <f>IF(ISBLANK(INDEX('Policy Characteristics'!I:I,MATCH($C1206,'Policy Characteristics'!$C:$C,0))),"",INDEX('Policy Characteristics'!I:I,MATCH($C1206,'Policy Characteristics'!$C:$C,0)))</f>
        <v>weight</v>
      </c>
      <c r="P1206" s="340" t="str">
        <f>IF(ISBLANK(INDEX('Policy Characteristics'!J:J,MATCH($C1206,'Policy Characteristics'!$C:$C,0))),"",INDEX('Policy Characteristics'!J:J,MATCH($C1206,'Policy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40" t="str">
        <f>IF(ISBLANK(INDEX('Policy Characteristics'!K:K,MATCH($C1206,'Policy Characteristics'!$C:$C,0))),"",INDEX('Policy Characteristics'!K:K,MATCH($C1206,'Policy Characteristics'!$C:$C,0)))</f>
        <v>io-model.html</v>
      </c>
      <c r="R1206" s="340" t="str">
        <f>IF(ISBLANK(INDEX('Policy Characteristics'!L:L,MATCH($C1206,'Policy Characteristics'!$C:$C,0))),"",INDEX('Policy Characteristics'!L:L,MATCH($C1206,'Policy Characteristics'!$C:$C,0)))</f>
        <v/>
      </c>
    </row>
    <row r="1207" spans="1:18" x14ac:dyDescent="0.25">
      <c r="A1207" s="340" t="str">
        <f>IF(ISBLANK(INDEX('Policy Characteristics'!A:A,MATCH($C1207,'Policy Characteristics'!$C:$C,0))),"",INDEX('Policy Characteristics'!A:A,MATCH($C1207,'Policy Characteristics'!$C:$C,0)))</f>
        <v>Government Revenue Accounting</v>
      </c>
      <c r="B1207" s="340" t="str">
        <f>IF(ISBLANK(INDEX('Policy Characteristics'!B:B,MATCH($C1207,'Policy Characteristics'!$C:$C,0))),"",INDEX('Policy Characteristics'!B:B,MATCH($C1207,'Policy Characteristics'!$C:$C,0)))</f>
        <v>Fuel Subsidy</v>
      </c>
      <c r="C1207" s="350" t="str">
        <f t="shared" si="78"/>
        <v>GRA for Fuel Subsidies</v>
      </c>
      <c r="D1207" s="4" t="s">
        <v>3074</v>
      </c>
      <c r="F1207" s="4" t="s">
        <v>3078</v>
      </c>
      <c r="H1207" s="257">
        <v>578</v>
      </c>
      <c r="I1207" s="5" t="str">
        <f t="shared" si="79"/>
        <v>Yes</v>
      </c>
      <c r="J1207" s="342" t="str">
        <f>IF(ISBLANK(INDEX('Policy Characteristics'!D:D,MATCH($C1207,'Policy Characteristics'!$C:$C,0))),"",INDEX('Policy Characteristics'!D:D,MATCH($C1207,'Policy Characteristics'!$C:$C,0)))</f>
        <v/>
      </c>
      <c r="K1207" s="340" t="str">
        <f>IF(ISBLANK(INDEX('Policy Characteristics'!E:E,MATCH($C1207,'Policy Characteristics'!$C:$C,0))),"",INDEX('Policy Characteristics'!E:E,MATCH($C1207,'Policy Characteristics'!$C:$C,0)))</f>
        <v>GRA fuel subsidy</v>
      </c>
      <c r="L1207" s="340">
        <f>IF(ISBLANK(INDEX('Policy Characteristics'!F:F,MATCH($C1207,'Policy Characteristics'!$C:$C,0))),"",INDEX('Policy Characteristics'!F:F,MATCH($C1207,'Policy Characteristics'!$C:$C,0)))</f>
        <v>0</v>
      </c>
      <c r="M1207" s="340">
        <f>IF(ISBLANK(INDEX('Policy Characteristics'!G:G,MATCH($C1207,'Policy Characteristics'!$C:$C,0))),"",INDEX('Policy Characteristics'!G:G,MATCH($C1207,'Policy Characteristics'!$C:$C,0)))</f>
        <v>10</v>
      </c>
      <c r="N1207" s="340">
        <f>IF(ISBLANK(INDEX('Policy Characteristics'!H:H,MATCH($C1207,'Policy Characteristics'!$C:$C,0))),"",INDEX('Policy Characteristics'!H:H,MATCH($C1207,'Policy Characteristics'!$C:$C,0)))</f>
        <v>1</v>
      </c>
      <c r="O1207" s="340" t="str">
        <f>IF(ISBLANK(INDEX('Policy Characteristics'!I:I,MATCH($C1207,'Policy Characteristics'!$C:$C,0))),"",INDEX('Policy Characteristics'!I:I,MATCH($C1207,'Policy Characteristics'!$C:$C,0)))</f>
        <v>weight</v>
      </c>
      <c r="P1207" s="340" t="str">
        <f>IF(ISBLANK(INDEX('Policy Characteristics'!J:J,MATCH($C1207,'Policy Characteristics'!$C:$C,0))),"",INDEX('Policy Characteristics'!J:J,MATCH($C1207,'Policy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40" t="str">
        <f>IF(ISBLANK(INDEX('Policy Characteristics'!K:K,MATCH($C1207,'Policy Characteristics'!$C:$C,0))),"",INDEX('Policy Characteristics'!K:K,MATCH($C1207,'Policy Characteristics'!$C:$C,0)))</f>
        <v>io-model.html</v>
      </c>
      <c r="R1207" s="340" t="str">
        <f>IF(ISBLANK(INDEX('Policy Characteristics'!L:L,MATCH($C1207,'Policy Characteristics'!$C:$C,0))),"",INDEX('Policy Characteristics'!L:L,MATCH($C1207,'Policy Characteristics'!$C:$C,0)))</f>
        <v/>
      </c>
    </row>
    <row r="1208" spans="1:18" x14ac:dyDescent="0.25">
      <c r="A1208" s="340" t="str">
        <f>IF(ISBLANK(INDEX('Policy Characteristics'!A:A,MATCH($C1208,'Policy Characteristics'!$C:$C,0))),"",INDEX('Policy Characteristics'!A:A,MATCH($C1208,'Policy Characteristics'!$C:$C,0)))</f>
        <v>Government Revenue Accounting</v>
      </c>
      <c r="B1208" s="340" t="str">
        <f>IF(ISBLANK(INDEX('Policy Characteristics'!B:B,MATCH($C1208,'Policy Characteristics'!$C:$C,0))),"",INDEX('Policy Characteristics'!B:B,MATCH($C1208,'Policy Characteristics'!$C:$C,0)))</f>
        <v>Fuel Subsidy</v>
      </c>
      <c r="C1208" s="350" t="str">
        <f t="shared" si="78"/>
        <v>GRA for Fuel Subsidies</v>
      </c>
      <c r="D1208" s="4" t="s">
        <v>3075</v>
      </c>
      <c r="F1208" s="4" t="s">
        <v>3079</v>
      </c>
      <c r="H1208" s="257">
        <v>579</v>
      </c>
      <c r="I1208" s="5" t="str">
        <f t="shared" si="79"/>
        <v>Yes</v>
      </c>
      <c r="J1208" s="342" t="str">
        <f>IF(ISBLANK(INDEX('Policy Characteristics'!D:D,MATCH($C1208,'Policy Characteristics'!$C:$C,0))),"",INDEX('Policy Characteristics'!D:D,MATCH($C1208,'Policy Characteristics'!$C:$C,0)))</f>
        <v/>
      </c>
      <c r="K1208" s="340" t="str">
        <f>IF(ISBLANK(INDEX('Policy Characteristics'!E:E,MATCH($C1208,'Policy Characteristics'!$C:$C,0))),"",INDEX('Policy Characteristics'!E:E,MATCH($C1208,'Policy Characteristics'!$C:$C,0)))</f>
        <v>GRA fuel subsidy</v>
      </c>
      <c r="L1208" s="340">
        <f>IF(ISBLANK(INDEX('Policy Characteristics'!F:F,MATCH($C1208,'Policy Characteristics'!$C:$C,0))),"",INDEX('Policy Characteristics'!F:F,MATCH($C1208,'Policy Characteristics'!$C:$C,0)))</f>
        <v>0</v>
      </c>
      <c r="M1208" s="340">
        <f>IF(ISBLANK(INDEX('Policy Characteristics'!G:G,MATCH($C1208,'Policy Characteristics'!$C:$C,0))),"",INDEX('Policy Characteristics'!G:G,MATCH($C1208,'Policy Characteristics'!$C:$C,0)))</f>
        <v>10</v>
      </c>
      <c r="N1208" s="340">
        <f>IF(ISBLANK(INDEX('Policy Characteristics'!H:H,MATCH($C1208,'Policy Characteristics'!$C:$C,0))),"",INDEX('Policy Characteristics'!H:H,MATCH($C1208,'Policy Characteristics'!$C:$C,0)))</f>
        <v>1</v>
      </c>
      <c r="O1208" s="340" t="str">
        <f>IF(ISBLANK(INDEX('Policy Characteristics'!I:I,MATCH($C1208,'Policy Characteristics'!$C:$C,0))),"",INDEX('Policy Characteristics'!I:I,MATCH($C1208,'Policy Characteristics'!$C:$C,0)))</f>
        <v>weight</v>
      </c>
      <c r="P1208" s="340" t="str">
        <f>IF(ISBLANK(INDEX('Policy Characteristics'!J:J,MATCH($C1208,'Policy Characteristics'!$C:$C,0))),"",INDEX('Policy Characteristics'!J:J,MATCH($C1208,'Policy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40" t="str">
        <f>IF(ISBLANK(INDEX('Policy Characteristics'!K:K,MATCH($C1208,'Policy Characteristics'!$C:$C,0))),"",INDEX('Policy Characteristics'!K:K,MATCH($C1208,'Policy Characteristics'!$C:$C,0)))</f>
        <v>io-model.html</v>
      </c>
      <c r="R1208" s="340" t="str">
        <f>IF(ISBLANK(INDEX('Policy Characteristics'!L:L,MATCH($C1208,'Policy Characteristics'!$C:$C,0))),"",INDEX('Policy Characteristics'!L:L,MATCH($C1208,'Policy Characteristics'!$C:$C,0)))</f>
        <v/>
      </c>
    </row>
    <row r="1209" spans="1:18" x14ac:dyDescent="0.25">
      <c r="A1209" s="340" t="str">
        <f>IF(ISBLANK(INDEX('Policy Characteristics'!A:A,MATCH($C1209,'Policy Characteristics'!$C:$C,0))),"",INDEX('Policy Characteristics'!A:A,MATCH($C1209,'Policy Characteristics'!$C:$C,0)))</f>
        <v>Government Revenue Accounting</v>
      </c>
      <c r="B1209" s="340" t="str">
        <f>IF(ISBLANK(INDEX('Policy Characteristics'!B:B,MATCH($C1209,'Policy Characteristics'!$C:$C,0))),"",INDEX('Policy Characteristics'!B:B,MATCH($C1209,'Policy Characteristics'!$C:$C,0)))</f>
        <v>National Debt Interest</v>
      </c>
      <c r="C1209" s="349" t="s">
        <v>3069</v>
      </c>
      <c r="D1209" s="4" t="s">
        <v>3071</v>
      </c>
      <c r="F1209" s="4" t="s">
        <v>3076</v>
      </c>
      <c r="H1209" s="257">
        <v>580</v>
      </c>
      <c r="I1209" s="4" t="s">
        <v>45</v>
      </c>
      <c r="J1209" s="342" t="str">
        <f>IF(ISBLANK(INDEX('Policy Characteristics'!D:D,MATCH($C1209,'Policy Characteristics'!$C:$C,0))),"",INDEX('Policy Characteristics'!D:D,MATCH($C1209,'Policy Characteristics'!$C:$C,0)))</f>
        <v/>
      </c>
      <c r="K1209" s="340" t="str">
        <f>IF(ISBLANK(INDEX('Policy Characteristics'!E:E,MATCH($C1209,'Policy Characteristics'!$C:$C,0))),"",INDEX('Policy Characteristics'!E:E,MATCH($C1209,'Policy Characteristics'!$C:$C,0)))</f>
        <v>GRA national debt interest</v>
      </c>
      <c r="L1209" s="340">
        <f>IF(ISBLANK(INDEX('Policy Characteristics'!F:F,MATCH($C1209,'Policy Characteristics'!$C:$C,0))),"",INDEX('Policy Characteristics'!F:F,MATCH($C1209,'Policy Characteristics'!$C:$C,0)))</f>
        <v>0</v>
      </c>
      <c r="M1209" s="340">
        <f>IF(ISBLANK(INDEX('Policy Characteristics'!G:G,MATCH($C1209,'Policy Characteristics'!$C:$C,0))),"",INDEX('Policy Characteristics'!G:G,MATCH($C1209,'Policy Characteristics'!$C:$C,0)))</f>
        <v>10</v>
      </c>
      <c r="N1209" s="340">
        <f>IF(ISBLANK(INDEX('Policy Characteristics'!H:H,MATCH($C1209,'Policy Characteristics'!$C:$C,0))),"",INDEX('Policy Characteristics'!H:H,MATCH($C1209,'Policy Characteristics'!$C:$C,0)))</f>
        <v>1</v>
      </c>
      <c r="O1209" s="340" t="str">
        <f>IF(ISBLANK(INDEX('Policy Characteristics'!I:I,MATCH($C1209,'Policy Characteristics'!$C:$C,0))),"",INDEX('Policy Characteristics'!I:I,MATCH($C1209,'Policy Characteristics'!$C:$C,0)))</f>
        <v>weight</v>
      </c>
      <c r="P1209" s="340" t="str">
        <f>IF(ISBLANK(INDEX('Policy Characteristics'!J:J,MATCH($C1209,'Policy Characteristics'!$C:$C,0))),"",INDEX('Policy Characteristics'!J:J,MATCH($C1209,'Policy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40" t="str">
        <f>IF(ISBLANK(INDEX('Policy Characteristics'!K:K,MATCH($C1209,'Policy Characteristics'!$C:$C,0))),"",INDEX('Policy Characteristics'!K:K,MATCH($C1209,'Policy Characteristics'!$C:$C,0)))</f>
        <v>io-model.html</v>
      </c>
      <c r="R1209" s="340" t="str">
        <f>IF(ISBLANK(INDEX('Policy Characteristics'!L:L,MATCH($C1209,'Policy Characteristics'!$C:$C,0))),"",INDEX('Policy Characteristics'!L:L,MATCH($C1209,'Policy Characteristics'!$C:$C,0)))</f>
        <v/>
      </c>
    </row>
    <row r="1210" spans="1:18" x14ac:dyDescent="0.25">
      <c r="A1210" s="340" t="str">
        <f>IF(ISBLANK(INDEX('Policy Characteristics'!A:A,MATCH($C1210,'Policy Characteristics'!$C:$C,0))),"",INDEX('Policy Characteristics'!A:A,MATCH($C1210,'Policy Characteristics'!$C:$C,0)))</f>
        <v>Government Revenue Accounting</v>
      </c>
      <c r="B1210" s="340" t="str">
        <f>IF(ISBLANK(INDEX('Policy Characteristics'!B:B,MATCH($C1210,'Policy Characteristics'!$C:$C,0))),"",INDEX('Policy Characteristics'!B:B,MATCH($C1210,'Policy Characteristics'!$C:$C,0)))</f>
        <v>National Debt Interest</v>
      </c>
      <c r="C1210" s="350" t="str">
        <f t="shared" ref="C1210:C1213" si="80">C$1209</f>
        <v>GRA for National Debt Interest</v>
      </c>
      <c r="D1210" s="4" t="s">
        <v>3072</v>
      </c>
      <c r="F1210" s="4" t="s">
        <v>3099</v>
      </c>
      <c r="H1210" s="257">
        <v>581</v>
      </c>
      <c r="I1210" s="5" t="str">
        <f t="shared" ref="I1210:I1213" si="81">I$1209</f>
        <v>Yes</v>
      </c>
      <c r="J1210" s="342" t="str">
        <f>IF(ISBLANK(INDEX('Policy Characteristics'!D:D,MATCH($C1210,'Policy Characteristics'!$C:$C,0))),"",INDEX('Policy Characteristics'!D:D,MATCH($C1210,'Policy Characteristics'!$C:$C,0)))</f>
        <v/>
      </c>
      <c r="K1210" s="340" t="str">
        <f>IF(ISBLANK(INDEX('Policy Characteristics'!E:E,MATCH($C1210,'Policy Characteristics'!$C:$C,0))),"",INDEX('Policy Characteristics'!E:E,MATCH($C1210,'Policy Characteristics'!$C:$C,0)))</f>
        <v>GRA national debt interest</v>
      </c>
      <c r="L1210" s="340">
        <f>IF(ISBLANK(INDEX('Policy Characteristics'!F:F,MATCH($C1210,'Policy Characteristics'!$C:$C,0))),"",INDEX('Policy Characteristics'!F:F,MATCH($C1210,'Policy Characteristics'!$C:$C,0)))</f>
        <v>0</v>
      </c>
      <c r="M1210" s="340">
        <f>IF(ISBLANK(INDEX('Policy Characteristics'!G:G,MATCH($C1210,'Policy Characteristics'!$C:$C,0))),"",INDEX('Policy Characteristics'!G:G,MATCH($C1210,'Policy Characteristics'!$C:$C,0)))</f>
        <v>10</v>
      </c>
      <c r="N1210" s="340">
        <f>IF(ISBLANK(INDEX('Policy Characteristics'!H:H,MATCH($C1210,'Policy Characteristics'!$C:$C,0))),"",INDEX('Policy Characteristics'!H:H,MATCH($C1210,'Policy Characteristics'!$C:$C,0)))</f>
        <v>1</v>
      </c>
      <c r="O1210" s="340" t="str">
        <f>IF(ISBLANK(INDEX('Policy Characteristics'!I:I,MATCH($C1210,'Policy Characteristics'!$C:$C,0))),"",INDEX('Policy Characteristics'!I:I,MATCH($C1210,'Policy Characteristics'!$C:$C,0)))</f>
        <v>weight</v>
      </c>
      <c r="P1210" s="340" t="str">
        <f>IF(ISBLANK(INDEX('Policy Characteristics'!J:J,MATCH($C1210,'Policy Characteristics'!$C:$C,0))),"",INDEX('Policy Characteristics'!J:J,MATCH($C1210,'Policy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40" t="str">
        <f>IF(ISBLANK(INDEX('Policy Characteristics'!K:K,MATCH($C1210,'Policy Characteristics'!$C:$C,0))),"",INDEX('Policy Characteristics'!K:K,MATCH($C1210,'Policy Characteristics'!$C:$C,0)))</f>
        <v>io-model.html</v>
      </c>
      <c r="R1210" s="340" t="str">
        <f>IF(ISBLANK(INDEX('Policy Characteristics'!L:L,MATCH($C1210,'Policy Characteristics'!$C:$C,0))),"",INDEX('Policy Characteristics'!L:L,MATCH($C1210,'Policy Characteristics'!$C:$C,0)))</f>
        <v/>
      </c>
    </row>
    <row r="1211" spans="1:18" x14ac:dyDescent="0.25">
      <c r="A1211" s="340" t="str">
        <f>IF(ISBLANK(INDEX('Policy Characteristics'!A:A,MATCH($C1211,'Policy Characteristics'!$C:$C,0))),"",INDEX('Policy Characteristics'!A:A,MATCH($C1211,'Policy Characteristics'!$C:$C,0)))</f>
        <v>Government Revenue Accounting</v>
      </c>
      <c r="B1211" s="340" t="str">
        <f>IF(ISBLANK(INDEX('Policy Characteristics'!B:B,MATCH($C1211,'Policy Characteristics'!$C:$C,0))),"",INDEX('Policy Characteristics'!B:B,MATCH($C1211,'Policy Characteristics'!$C:$C,0)))</f>
        <v>National Debt Interest</v>
      </c>
      <c r="C1211" s="350" t="str">
        <f t="shared" si="80"/>
        <v>GRA for National Debt Interest</v>
      </c>
      <c r="D1211" s="4" t="s">
        <v>3073</v>
      </c>
      <c r="F1211" s="4" t="s">
        <v>3077</v>
      </c>
      <c r="H1211" s="257">
        <v>582</v>
      </c>
      <c r="I1211" s="5" t="str">
        <f t="shared" si="81"/>
        <v>Yes</v>
      </c>
      <c r="J1211" s="342" t="str">
        <f>IF(ISBLANK(INDEX('Policy Characteristics'!D:D,MATCH($C1211,'Policy Characteristics'!$C:$C,0))),"",INDEX('Policy Characteristics'!D:D,MATCH($C1211,'Policy Characteristics'!$C:$C,0)))</f>
        <v/>
      </c>
      <c r="K1211" s="340" t="str">
        <f>IF(ISBLANK(INDEX('Policy Characteristics'!E:E,MATCH($C1211,'Policy Characteristics'!$C:$C,0))),"",INDEX('Policy Characteristics'!E:E,MATCH($C1211,'Policy Characteristics'!$C:$C,0)))</f>
        <v>GRA national debt interest</v>
      </c>
      <c r="L1211" s="340">
        <f>IF(ISBLANK(INDEX('Policy Characteristics'!F:F,MATCH($C1211,'Policy Characteristics'!$C:$C,0))),"",INDEX('Policy Characteristics'!F:F,MATCH($C1211,'Policy Characteristics'!$C:$C,0)))</f>
        <v>0</v>
      </c>
      <c r="M1211" s="340">
        <f>IF(ISBLANK(INDEX('Policy Characteristics'!G:G,MATCH($C1211,'Policy Characteristics'!$C:$C,0))),"",INDEX('Policy Characteristics'!G:G,MATCH($C1211,'Policy Characteristics'!$C:$C,0)))</f>
        <v>10</v>
      </c>
      <c r="N1211" s="340">
        <f>IF(ISBLANK(INDEX('Policy Characteristics'!H:H,MATCH($C1211,'Policy Characteristics'!$C:$C,0))),"",INDEX('Policy Characteristics'!H:H,MATCH($C1211,'Policy Characteristics'!$C:$C,0)))</f>
        <v>1</v>
      </c>
      <c r="O1211" s="340" t="str">
        <f>IF(ISBLANK(INDEX('Policy Characteristics'!I:I,MATCH($C1211,'Policy Characteristics'!$C:$C,0))),"",INDEX('Policy Characteristics'!I:I,MATCH($C1211,'Policy Characteristics'!$C:$C,0)))</f>
        <v>weight</v>
      </c>
      <c r="P1211" s="340" t="str">
        <f>IF(ISBLANK(INDEX('Policy Characteristics'!J:J,MATCH($C1211,'Policy Characteristics'!$C:$C,0))),"",INDEX('Policy Characteristics'!J:J,MATCH($C1211,'Policy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40" t="str">
        <f>IF(ISBLANK(INDEX('Policy Characteristics'!K:K,MATCH($C1211,'Policy Characteristics'!$C:$C,0))),"",INDEX('Policy Characteristics'!K:K,MATCH($C1211,'Policy Characteristics'!$C:$C,0)))</f>
        <v>io-model.html</v>
      </c>
      <c r="R1211" s="340" t="str">
        <f>IF(ISBLANK(INDEX('Policy Characteristics'!L:L,MATCH($C1211,'Policy Characteristics'!$C:$C,0))),"",INDEX('Policy Characteristics'!L:L,MATCH($C1211,'Policy Characteristics'!$C:$C,0)))</f>
        <v/>
      </c>
    </row>
    <row r="1212" spans="1:18" x14ac:dyDescent="0.25">
      <c r="A1212" s="340" t="str">
        <f>IF(ISBLANK(INDEX('Policy Characteristics'!A:A,MATCH($C1212,'Policy Characteristics'!$C:$C,0))),"",INDEX('Policy Characteristics'!A:A,MATCH($C1212,'Policy Characteristics'!$C:$C,0)))</f>
        <v>Government Revenue Accounting</v>
      </c>
      <c r="B1212" s="340" t="str">
        <f>IF(ISBLANK(INDEX('Policy Characteristics'!B:B,MATCH($C1212,'Policy Characteristics'!$C:$C,0))),"",INDEX('Policy Characteristics'!B:B,MATCH($C1212,'Policy Characteristics'!$C:$C,0)))</f>
        <v>National Debt Interest</v>
      </c>
      <c r="C1212" s="350" t="str">
        <f t="shared" si="80"/>
        <v>GRA for National Debt Interest</v>
      </c>
      <c r="D1212" s="4" t="s">
        <v>3074</v>
      </c>
      <c r="F1212" s="4" t="s">
        <v>3078</v>
      </c>
      <c r="H1212" s="257">
        <v>583</v>
      </c>
      <c r="I1212" s="5" t="str">
        <f t="shared" si="81"/>
        <v>Yes</v>
      </c>
      <c r="J1212" s="342" t="str">
        <f>IF(ISBLANK(INDEX('Policy Characteristics'!D:D,MATCH($C1212,'Policy Characteristics'!$C:$C,0))),"",INDEX('Policy Characteristics'!D:D,MATCH($C1212,'Policy Characteristics'!$C:$C,0)))</f>
        <v/>
      </c>
      <c r="K1212" s="340" t="str">
        <f>IF(ISBLANK(INDEX('Policy Characteristics'!E:E,MATCH($C1212,'Policy Characteristics'!$C:$C,0))),"",INDEX('Policy Characteristics'!E:E,MATCH($C1212,'Policy Characteristics'!$C:$C,0)))</f>
        <v>GRA national debt interest</v>
      </c>
      <c r="L1212" s="340">
        <f>IF(ISBLANK(INDEX('Policy Characteristics'!F:F,MATCH($C1212,'Policy Characteristics'!$C:$C,0))),"",INDEX('Policy Characteristics'!F:F,MATCH($C1212,'Policy Characteristics'!$C:$C,0)))</f>
        <v>0</v>
      </c>
      <c r="M1212" s="340">
        <f>IF(ISBLANK(INDEX('Policy Characteristics'!G:G,MATCH($C1212,'Policy Characteristics'!$C:$C,0))),"",INDEX('Policy Characteristics'!G:G,MATCH($C1212,'Policy Characteristics'!$C:$C,0)))</f>
        <v>10</v>
      </c>
      <c r="N1212" s="340">
        <f>IF(ISBLANK(INDEX('Policy Characteristics'!H:H,MATCH($C1212,'Policy Characteristics'!$C:$C,0))),"",INDEX('Policy Characteristics'!H:H,MATCH($C1212,'Policy Characteristics'!$C:$C,0)))</f>
        <v>1</v>
      </c>
      <c r="O1212" s="340" t="str">
        <f>IF(ISBLANK(INDEX('Policy Characteristics'!I:I,MATCH($C1212,'Policy Characteristics'!$C:$C,0))),"",INDEX('Policy Characteristics'!I:I,MATCH($C1212,'Policy Characteristics'!$C:$C,0)))</f>
        <v>weight</v>
      </c>
      <c r="P1212" s="340" t="str">
        <f>IF(ISBLANK(INDEX('Policy Characteristics'!J:J,MATCH($C1212,'Policy Characteristics'!$C:$C,0))),"",INDEX('Policy Characteristics'!J:J,MATCH($C1212,'Policy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40" t="str">
        <f>IF(ISBLANK(INDEX('Policy Characteristics'!K:K,MATCH($C1212,'Policy Characteristics'!$C:$C,0))),"",INDEX('Policy Characteristics'!K:K,MATCH($C1212,'Policy Characteristics'!$C:$C,0)))</f>
        <v>io-model.html</v>
      </c>
      <c r="R1212" s="340" t="str">
        <f>IF(ISBLANK(INDEX('Policy Characteristics'!L:L,MATCH($C1212,'Policy Characteristics'!$C:$C,0))),"",INDEX('Policy Characteristics'!L:L,MATCH($C1212,'Policy Characteristics'!$C:$C,0)))</f>
        <v/>
      </c>
    </row>
    <row r="1213" spans="1:18" x14ac:dyDescent="0.25">
      <c r="A1213" s="340" t="str">
        <f>IF(ISBLANK(INDEX('Policy Characteristics'!A:A,MATCH($C1213,'Policy Characteristics'!$C:$C,0))),"",INDEX('Policy Characteristics'!A:A,MATCH($C1213,'Policy Characteristics'!$C:$C,0)))</f>
        <v>Government Revenue Accounting</v>
      </c>
      <c r="B1213" s="340" t="str">
        <f>IF(ISBLANK(INDEX('Policy Characteristics'!B:B,MATCH($C1213,'Policy Characteristics'!$C:$C,0))),"",INDEX('Policy Characteristics'!B:B,MATCH($C1213,'Policy Characteristics'!$C:$C,0)))</f>
        <v>National Debt Interest</v>
      </c>
      <c r="C1213" s="350" t="str">
        <f t="shared" si="80"/>
        <v>GRA for National Debt Interest</v>
      </c>
      <c r="D1213" s="4" t="s">
        <v>3075</v>
      </c>
      <c r="F1213" s="4" t="s">
        <v>3079</v>
      </c>
      <c r="H1213" s="257">
        <v>584</v>
      </c>
      <c r="I1213" s="5" t="str">
        <f t="shared" si="81"/>
        <v>Yes</v>
      </c>
      <c r="J1213" s="342" t="str">
        <f>IF(ISBLANK(INDEX('Policy Characteristics'!D:D,MATCH($C1213,'Policy Characteristics'!$C:$C,0))),"",INDEX('Policy Characteristics'!D:D,MATCH($C1213,'Policy Characteristics'!$C:$C,0)))</f>
        <v/>
      </c>
      <c r="K1213" s="340" t="str">
        <f>IF(ISBLANK(INDEX('Policy Characteristics'!E:E,MATCH($C1213,'Policy Characteristics'!$C:$C,0))),"",INDEX('Policy Characteristics'!E:E,MATCH($C1213,'Policy Characteristics'!$C:$C,0)))</f>
        <v>GRA national debt interest</v>
      </c>
      <c r="L1213" s="340">
        <f>IF(ISBLANK(INDEX('Policy Characteristics'!F:F,MATCH($C1213,'Policy Characteristics'!$C:$C,0))),"",INDEX('Policy Characteristics'!F:F,MATCH($C1213,'Policy Characteristics'!$C:$C,0)))</f>
        <v>0</v>
      </c>
      <c r="M1213" s="340">
        <f>IF(ISBLANK(INDEX('Policy Characteristics'!G:G,MATCH($C1213,'Policy Characteristics'!$C:$C,0))),"",INDEX('Policy Characteristics'!G:G,MATCH($C1213,'Policy Characteristics'!$C:$C,0)))</f>
        <v>10</v>
      </c>
      <c r="N1213" s="340">
        <f>IF(ISBLANK(INDEX('Policy Characteristics'!H:H,MATCH($C1213,'Policy Characteristics'!$C:$C,0))),"",INDEX('Policy Characteristics'!H:H,MATCH($C1213,'Policy Characteristics'!$C:$C,0)))</f>
        <v>1</v>
      </c>
      <c r="O1213" s="340" t="str">
        <f>IF(ISBLANK(INDEX('Policy Characteristics'!I:I,MATCH($C1213,'Policy Characteristics'!$C:$C,0))),"",INDEX('Policy Characteristics'!I:I,MATCH($C1213,'Policy Characteristics'!$C:$C,0)))</f>
        <v>weight</v>
      </c>
      <c r="P1213" s="340" t="str">
        <f>IF(ISBLANK(INDEX('Policy Characteristics'!J:J,MATCH($C1213,'Policy Characteristics'!$C:$C,0))),"",INDEX('Policy Characteristics'!J:J,MATCH($C1213,'Policy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40" t="str">
        <f>IF(ISBLANK(INDEX('Policy Characteristics'!K:K,MATCH($C1213,'Policy Characteristics'!$C:$C,0))),"",INDEX('Policy Characteristics'!K:K,MATCH($C1213,'Policy Characteristics'!$C:$C,0)))</f>
        <v>io-model.html</v>
      </c>
      <c r="R1213" s="340" t="str">
        <f>IF(ISBLANK(INDEX('Policy Characteristics'!L:L,MATCH($C1213,'Policy Characteristics'!$C:$C,0))),"",INDEX('Policy Characteristics'!L:L,MATCH($C1213,'Policy Characteristics'!$C:$C,0)))</f>
        <v/>
      </c>
    </row>
    <row r="1214" spans="1:18" x14ac:dyDescent="0.25">
      <c r="A1214" s="340" t="str">
        <f>IF(ISBLANK(INDEX('Policy Characteristics'!A:A,MATCH($C1214,'Policy Characteristics'!$C:$C,0))),"",INDEX('Policy Characteristics'!A:A,MATCH($C1214,'Policy Characteristics'!$C:$C,0)))</f>
        <v>Government Revenue Accounting</v>
      </c>
      <c r="B1214" s="340" t="str">
        <f>IF(ISBLANK(INDEX('Policy Characteristics'!B:B,MATCH($C1214,'Policy Characteristics'!$C:$C,0))),"",INDEX('Policy Characteristics'!B:B,MATCH($C1214,'Policy Characteristics'!$C:$C,0)))</f>
        <v>Remaining Government Cash Flows</v>
      </c>
      <c r="C1214" s="349" t="s">
        <v>3070</v>
      </c>
      <c r="D1214" s="4" t="s">
        <v>3071</v>
      </c>
      <c r="F1214" s="4" t="s">
        <v>3076</v>
      </c>
      <c r="H1214" s="257">
        <v>585</v>
      </c>
      <c r="I1214" s="4" t="s">
        <v>45</v>
      </c>
      <c r="J1214" s="342" t="str">
        <f>IF(ISBLANK(INDEX('Policy Characteristics'!D:D,MATCH($C1214,'Policy Characteristics'!$C:$C,0))),"",INDEX('Policy Characteristics'!D:D,MATCH($C1214,'Policy Characteristics'!$C:$C,0)))</f>
        <v/>
      </c>
      <c r="K1214" s="340" t="str">
        <f>IF(ISBLANK(INDEX('Policy Characteristics'!E:E,MATCH($C1214,'Policy Characteristics'!$C:$C,0))),"",INDEX('Policy Characteristics'!E:E,MATCH($C1214,'Policy Characteristics'!$C:$C,0)))</f>
        <v>GRA remaining cash flow changes</v>
      </c>
      <c r="L1214" s="340">
        <f>IF(ISBLANK(INDEX('Policy Characteristics'!F:F,MATCH($C1214,'Policy Characteristics'!$C:$C,0))),"",INDEX('Policy Characteristics'!F:F,MATCH($C1214,'Policy Characteristics'!$C:$C,0)))</f>
        <v>0</v>
      </c>
      <c r="M1214" s="340">
        <f>IF(ISBLANK(INDEX('Policy Characteristics'!G:G,MATCH($C1214,'Policy Characteristics'!$C:$C,0))),"",INDEX('Policy Characteristics'!G:G,MATCH($C1214,'Policy Characteristics'!$C:$C,0)))</f>
        <v>10</v>
      </c>
      <c r="N1214" s="340">
        <f>IF(ISBLANK(INDEX('Policy Characteristics'!H:H,MATCH($C1214,'Policy Characteristics'!$C:$C,0))),"",INDEX('Policy Characteristics'!H:H,MATCH($C1214,'Policy Characteristics'!$C:$C,0)))</f>
        <v>1</v>
      </c>
      <c r="O1214" s="340" t="str">
        <f>IF(ISBLANK(INDEX('Policy Characteristics'!I:I,MATCH($C1214,'Policy Characteristics'!$C:$C,0))),"",INDEX('Policy Characteristics'!I:I,MATCH($C1214,'Policy Characteristics'!$C:$C,0)))</f>
        <v>weight</v>
      </c>
      <c r="P1214" s="340" t="str">
        <f>IF(ISBLANK(INDEX('Policy Characteristics'!J:J,MATCH($C1214,'Policy Characteristics'!$C:$C,0))),"",INDEX('Policy Characteristics'!J:J,MATCH($C1214,'Policy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40" t="str">
        <f>IF(ISBLANK(INDEX('Policy Characteristics'!K:K,MATCH($C1214,'Policy Characteristics'!$C:$C,0))),"",INDEX('Policy Characteristics'!K:K,MATCH($C1214,'Policy Characteristics'!$C:$C,0)))</f>
        <v>io-model.html</v>
      </c>
      <c r="R1214" s="340" t="str">
        <f>IF(ISBLANK(INDEX('Policy Characteristics'!L:L,MATCH($C1214,'Policy Characteristics'!$C:$C,0))),"",INDEX('Policy Characteristics'!L:L,MATCH($C1214,'Policy Characteristics'!$C:$C,0)))</f>
        <v/>
      </c>
    </row>
    <row r="1215" spans="1:18" x14ac:dyDescent="0.25">
      <c r="A1215" s="340" t="str">
        <f>IF(ISBLANK(INDEX('Policy Characteristics'!A:A,MATCH($C1215,'Policy Characteristics'!$C:$C,0))),"",INDEX('Policy Characteristics'!A:A,MATCH($C1215,'Policy Characteristics'!$C:$C,0)))</f>
        <v>Government Revenue Accounting</v>
      </c>
      <c r="B1215" s="340" t="str">
        <f>IF(ISBLANK(INDEX('Policy Characteristics'!B:B,MATCH($C1215,'Policy Characteristics'!$C:$C,0))),"",INDEX('Policy Characteristics'!B:B,MATCH($C1215,'Policy Characteristics'!$C:$C,0)))</f>
        <v>Remaining Government Cash Flows</v>
      </c>
      <c r="C1215" s="350" t="str">
        <f t="shared" ref="C1215" si="82">C$1214</f>
        <v>GRA for Remaining Government Cash Flow Changes</v>
      </c>
      <c r="D1215" s="4" t="s">
        <v>3072</v>
      </c>
      <c r="F1215" s="4" t="s">
        <v>3099</v>
      </c>
      <c r="H1215" s="257">
        <v>586</v>
      </c>
      <c r="I1215" s="5" t="str">
        <f t="shared" ref="I1215:I1218" si="83">I$1214</f>
        <v>Yes</v>
      </c>
      <c r="J1215" s="342" t="str">
        <f>IF(ISBLANK(INDEX('Policy Characteristics'!D:D,MATCH($C1215,'Policy Characteristics'!$C:$C,0))),"",INDEX('Policy Characteristics'!D:D,MATCH($C1215,'Policy Characteristics'!$C:$C,0)))</f>
        <v/>
      </c>
      <c r="K1215" s="340" t="str">
        <f>IF(ISBLANK(INDEX('Policy Characteristics'!E:E,MATCH($C1215,'Policy Characteristics'!$C:$C,0))),"",INDEX('Policy Characteristics'!E:E,MATCH($C1215,'Policy Characteristics'!$C:$C,0)))</f>
        <v>GRA remaining cash flow changes</v>
      </c>
      <c r="L1215" s="340">
        <f>IF(ISBLANK(INDEX('Policy Characteristics'!F:F,MATCH($C1215,'Policy Characteristics'!$C:$C,0))),"",INDEX('Policy Characteristics'!F:F,MATCH($C1215,'Policy Characteristics'!$C:$C,0)))</f>
        <v>0</v>
      </c>
      <c r="M1215" s="340">
        <f>IF(ISBLANK(INDEX('Policy Characteristics'!G:G,MATCH($C1215,'Policy Characteristics'!$C:$C,0))),"",INDEX('Policy Characteristics'!G:G,MATCH($C1215,'Policy Characteristics'!$C:$C,0)))</f>
        <v>10</v>
      </c>
      <c r="N1215" s="340">
        <f>IF(ISBLANK(INDEX('Policy Characteristics'!H:H,MATCH($C1215,'Policy Characteristics'!$C:$C,0))),"",INDEX('Policy Characteristics'!H:H,MATCH($C1215,'Policy Characteristics'!$C:$C,0)))</f>
        <v>1</v>
      </c>
      <c r="O1215" s="340" t="str">
        <f>IF(ISBLANK(INDEX('Policy Characteristics'!I:I,MATCH($C1215,'Policy Characteristics'!$C:$C,0))),"",INDEX('Policy Characteristics'!I:I,MATCH($C1215,'Policy Characteristics'!$C:$C,0)))</f>
        <v>weight</v>
      </c>
      <c r="P1215" s="340" t="str">
        <f>IF(ISBLANK(INDEX('Policy Characteristics'!J:J,MATCH($C1215,'Policy Characteristics'!$C:$C,0))),"",INDEX('Policy Characteristics'!J:J,MATCH($C1215,'Policy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40" t="str">
        <f>IF(ISBLANK(INDEX('Policy Characteristics'!K:K,MATCH($C1215,'Policy Characteristics'!$C:$C,0))),"",INDEX('Policy Characteristics'!K:K,MATCH($C1215,'Policy Characteristics'!$C:$C,0)))</f>
        <v>io-model.html</v>
      </c>
      <c r="R1215" s="340" t="str">
        <f>IF(ISBLANK(INDEX('Policy Characteristics'!L:L,MATCH($C1215,'Policy Characteristics'!$C:$C,0))),"",INDEX('Policy Characteristics'!L:L,MATCH($C1215,'Policy Characteristics'!$C:$C,0)))</f>
        <v/>
      </c>
    </row>
    <row r="1216" spans="1:18" x14ac:dyDescent="0.25">
      <c r="A1216" s="340" t="str">
        <f>IF(ISBLANK(INDEX('Policy Characteristics'!A:A,MATCH($C1216,'Policy Characteristics'!$C:$C,0))),"",INDEX('Policy Characteristics'!A:A,MATCH($C1216,'Policy Characteristics'!$C:$C,0)))</f>
        <v>Government Revenue Accounting</v>
      </c>
      <c r="B1216" s="340" t="str">
        <f>IF(ISBLANK(INDEX('Policy Characteristics'!B:B,MATCH($C1216,'Policy Characteristics'!$C:$C,0))),"",INDEX('Policy Characteristics'!B:B,MATCH($C1216,'Policy Characteristics'!$C:$C,0)))</f>
        <v>Remaining Government Cash Flows</v>
      </c>
      <c r="C1216" s="350" t="str">
        <f t="shared" ref="C1216:C1218" si="84">C$1214</f>
        <v>GRA for Remaining Government Cash Flow Changes</v>
      </c>
      <c r="D1216" s="4" t="s">
        <v>3073</v>
      </c>
      <c r="F1216" s="4" t="s">
        <v>3077</v>
      </c>
      <c r="H1216" s="257">
        <v>587</v>
      </c>
      <c r="I1216" s="5" t="str">
        <f t="shared" si="83"/>
        <v>Yes</v>
      </c>
      <c r="J1216" s="342" t="str">
        <f>IF(ISBLANK(INDEX('Policy Characteristics'!D:D,MATCH($C1216,'Policy Characteristics'!$C:$C,0))),"",INDEX('Policy Characteristics'!D:D,MATCH($C1216,'Policy Characteristics'!$C:$C,0)))</f>
        <v/>
      </c>
      <c r="K1216" s="340" t="str">
        <f>IF(ISBLANK(INDEX('Policy Characteristics'!E:E,MATCH($C1216,'Policy Characteristics'!$C:$C,0))),"",INDEX('Policy Characteristics'!E:E,MATCH($C1216,'Policy Characteristics'!$C:$C,0)))</f>
        <v>GRA remaining cash flow changes</v>
      </c>
      <c r="L1216" s="340">
        <f>IF(ISBLANK(INDEX('Policy Characteristics'!F:F,MATCH($C1216,'Policy Characteristics'!$C:$C,0))),"",INDEX('Policy Characteristics'!F:F,MATCH($C1216,'Policy Characteristics'!$C:$C,0)))</f>
        <v>0</v>
      </c>
      <c r="M1216" s="340">
        <f>IF(ISBLANK(INDEX('Policy Characteristics'!G:G,MATCH($C1216,'Policy Characteristics'!$C:$C,0))),"",INDEX('Policy Characteristics'!G:G,MATCH($C1216,'Policy Characteristics'!$C:$C,0)))</f>
        <v>10</v>
      </c>
      <c r="N1216" s="340">
        <f>IF(ISBLANK(INDEX('Policy Characteristics'!H:H,MATCH($C1216,'Policy Characteristics'!$C:$C,0))),"",INDEX('Policy Characteristics'!H:H,MATCH($C1216,'Policy Characteristics'!$C:$C,0)))</f>
        <v>1</v>
      </c>
      <c r="O1216" s="340" t="str">
        <f>IF(ISBLANK(INDEX('Policy Characteristics'!I:I,MATCH($C1216,'Policy Characteristics'!$C:$C,0))),"",INDEX('Policy Characteristics'!I:I,MATCH($C1216,'Policy Characteristics'!$C:$C,0)))</f>
        <v>weight</v>
      </c>
      <c r="P1216" s="340" t="str">
        <f>IF(ISBLANK(INDEX('Policy Characteristics'!J:J,MATCH($C1216,'Policy Characteristics'!$C:$C,0))),"",INDEX('Policy Characteristics'!J:J,MATCH($C1216,'Policy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40" t="str">
        <f>IF(ISBLANK(INDEX('Policy Characteristics'!K:K,MATCH($C1216,'Policy Characteristics'!$C:$C,0))),"",INDEX('Policy Characteristics'!K:K,MATCH($C1216,'Policy Characteristics'!$C:$C,0)))</f>
        <v>io-model.html</v>
      </c>
      <c r="R1216" s="340" t="str">
        <f>IF(ISBLANK(INDEX('Policy Characteristics'!L:L,MATCH($C1216,'Policy Characteristics'!$C:$C,0))),"",INDEX('Policy Characteristics'!L:L,MATCH($C1216,'Policy Characteristics'!$C:$C,0)))</f>
        <v/>
      </c>
    </row>
    <row r="1217" spans="1:18" x14ac:dyDescent="0.25">
      <c r="A1217" s="340" t="str">
        <f>IF(ISBLANK(INDEX('Policy Characteristics'!A:A,MATCH($C1217,'Policy Characteristics'!$C:$C,0))),"",INDEX('Policy Characteristics'!A:A,MATCH($C1217,'Policy Characteristics'!$C:$C,0)))</f>
        <v>Government Revenue Accounting</v>
      </c>
      <c r="B1217" s="340" t="str">
        <f>IF(ISBLANK(INDEX('Policy Characteristics'!B:B,MATCH($C1217,'Policy Characteristics'!$C:$C,0))),"",INDEX('Policy Characteristics'!B:B,MATCH($C1217,'Policy Characteristics'!$C:$C,0)))</f>
        <v>Remaining Government Cash Flows</v>
      </c>
      <c r="C1217" s="350" t="str">
        <f t="shared" si="84"/>
        <v>GRA for Remaining Government Cash Flow Changes</v>
      </c>
      <c r="D1217" s="4" t="s">
        <v>3074</v>
      </c>
      <c r="F1217" s="4" t="s">
        <v>3078</v>
      </c>
      <c r="H1217" s="257">
        <v>588</v>
      </c>
      <c r="I1217" s="5" t="str">
        <f t="shared" si="83"/>
        <v>Yes</v>
      </c>
      <c r="J1217" s="342" t="str">
        <f>IF(ISBLANK(INDEX('Policy Characteristics'!D:D,MATCH($C1217,'Policy Characteristics'!$C:$C,0))),"",INDEX('Policy Characteristics'!D:D,MATCH($C1217,'Policy Characteristics'!$C:$C,0)))</f>
        <v/>
      </c>
      <c r="K1217" s="340" t="str">
        <f>IF(ISBLANK(INDEX('Policy Characteristics'!E:E,MATCH($C1217,'Policy Characteristics'!$C:$C,0))),"",INDEX('Policy Characteristics'!E:E,MATCH($C1217,'Policy Characteristics'!$C:$C,0)))</f>
        <v>GRA remaining cash flow changes</v>
      </c>
      <c r="L1217" s="340">
        <f>IF(ISBLANK(INDEX('Policy Characteristics'!F:F,MATCH($C1217,'Policy Characteristics'!$C:$C,0))),"",INDEX('Policy Characteristics'!F:F,MATCH($C1217,'Policy Characteristics'!$C:$C,0)))</f>
        <v>0</v>
      </c>
      <c r="M1217" s="340">
        <f>IF(ISBLANK(INDEX('Policy Characteristics'!G:G,MATCH($C1217,'Policy Characteristics'!$C:$C,0))),"",INDEX('Policy Characteristics'!G:G,MATCH($C1217,'Policy Characteristics'!$C:$C,0)))</f>
        <v>10</v>
      </c>
      <c r="N1217" s="340">
        <f>IF(ISBLANK(INDEX('Policy Characteristics'!H:H,MATCH($C1217,'Policy Characteristics'!$C:$C,0))),"",INDEX('Policy Characteristics'!H:H,MATCH($C1217,'Policy Characteristics'!$C:$C,0)))</f>
        <v>1</v>
      </c>
      <c r="O1217" s="340" t="str">
        <f>IF(ISBLANK(INDEX('Policy Characteristics'!I:I,MATCH($C1217,'Policy Characteristics'!$C:$C,0))),"",INDEX('Policy Characteristics'!I:I,MATCH($C1217,'Policy Characteristics'!$C:$C,0)))</f>
        <v>weight</v>
      </c>
      <c r="P1217" s="340" t="str">
        <f>IF(ISBLANK(INDEX('Policy Characteristics'!J:J,MATCH($C1217,'Policy Characteristics'!$C:$C,0))),"",INDEX('Policy Characteristics'!J:J,MATCH($C1217,'Policy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40" t="str">
        <f>IF(ISBLANK(INDEX('Policy Characteristics'!K:K,MATCH($C1217,'Policy Characteristics'!$C:$C,0))),"",INDEX('Policy Characteristics'!K:K,MATCH($C1217,'Policy Characteristics'!$C:$C,0)))</f>
        <v>io-model.html</v>
      </c>
      <c r="R1217" s="340" t="str">
        <f>IF(ISBLANK(INDEX('Policy Characteristics'!L:L,MATCH($C1217,'Policy Characteristics'!$C:$C,0))),"",INDEX('Policy Characteristics'!L:L,MATCH($C1217,'Policy Characteristics'!$C:$C,0)))</f>
        <v/>
      </c>
    </row>
    <row r="1218" spans="1:18" x14ac:dyDescent="0.25">
      <c r="A1218" s="340" t="str">
        <f>IF(ISBLANK(INDEX('Policy Characteristics'!A:A,MATCH($C1218,'Policy Characteristics'!$C:$C,0))),"",INDEX('Policy Characteristics'!A:A,MATCH($C1218,'Policy Characteristics'!$C:$C,0)))</f>
        <v>Government Revenue Accounting</v>
      </c>
      <c r="B1218" s="340" t="str">
        <f>IF(ISBLANK(INDEX('Policy Characteristics'!B:B,MATCH($C1218,'Policy Characteristics'!$C:$C,0))),"",INDEX('Policy Characteristics'!B:B,MATCH($C1218,'Policy Characteristics'!$C:$C,0)))</f>
        <v>Remaining Government Cash Flows</v>
      </c>
      <c r="C1218" s="350" t="str">
        <f t="shared" si="84"/>
        <v>GRA for Remaining Government Cash Flow Changes</v>
      </c>
      <c r="D1218" s="4" t="s">
        <v>3075</v>
      </c>
      <c r="F1218" s="4" t="s">
        <v>3079</v>
      </c>
      <c r="H1218" s="257">
        <v>589</v>
      </c>
      <c r="I1218" s="5" t="str">
        <f t="shared" si="83"/>
        <v>Yes</v>
      </c>
      <c r="J1218" s="342" t="str">
        <f>IF(ISBLANK(INDEX('Policy Characteristics'!D:D,MATCH($C1218,'Policy Characteristics'!$C:$C,0))),"",INDEX('Policy Characteristics'!D:D,MATCH($C1218,'Policy Characteristics'!$C:$C,0)))</f>
        <v/>
      </c>
      <c r="K1218" s="340" t="str">
        <f>IF(ISBLANK(INDEX('Policy Characteristics'!E:E,MATCH($C1218,'Policy Characteristics'!$C:$C,0))),"",INDEX('Policy Characteristics'!E:E,MATCH($C1218,'Policy Characteristics'!$C:$C,0)))</f>
        <v>GRA remaining cash flow changes</v>
      </c>
      <c r="L1218" s="340">
        <f>IF(ISBLANK(INDEX('Policy Characteristics'!F:F,MATCH($C1218,'Policy Characteristics'!$C:$C,0))),"",INDEX('Policy Characteristics'!F:F,MATCH($C1218,'Policy Characteristics'!$C:$C,0)))</f>
        <v>0</v>
      </c>
      <c r="M1218" s="340">
        <f>IF(ISBLANK(INDEX('Policy Characteristics'!G:G,MATCH($C1218,'Policy Characteristics'!$C:$C,0))),"",INDEX('Policy Characteristics'!G:G,MATCH($C1218,'Policy Characteristics'!$C:$C,0)))</f>
        <v>10</v>
      </c>
      <c r="N1218" s="340">
        <f>IF(ISBLANK(INDEX('Policy Characteristics'!H:H,MATCH($C1218,'Policy Characteristics'!$C:$C,0))),"",INDEX('Policy Characteristics'!H:H,MATCH($C1218,'Policy Characteristics'!$C:$C,0)))</f>
        <v>1</v>
      </c>
      <c r="O1218" s="340" t="str">
        <f>IF(ISBLANK(INDEX('Policy Characteristics'!I:I,MATCH($C1218,'Policy Characteristics'!$C:$C,0))),"",INDEX('Policy Characteristics'!I:I,MATCH($C1218,'Policy Characteristics'!$C:$C,0)))</f>
        <v>weight</v>
      </c>
      <c r="P1218" s="340" t="str">
        <f>IF(ISBLANK(INDEX('Policy Characteristics'!J:J,MATCH($C1218,'Policy Characteristics'!$C:$C,0))),"",INDEX('Policy Characteristics'!J:J,MATCH($C1218,'Policy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40" t="str">
        <f>IF(ISBLANK(INDEX('Policy Characteristics'!K:K,MATCH($C1218,'Policy Characteristics'!$C:$C,0))),"",INDEX('Policy Characteristics'!K:K,MATCH($C1218,'Policy Characteristics'!$C:$C,0)))</f>
        <v>io-model.html</v>
      </c>
      <c r="R1218" s="340" t="str">
        <f>IF(ISBLANK(INDEX('Policy Characteristics'!L:L,MATCH($C1218,'Policy Characteristics'!$C:$C,0))),"",INDEX('Policy Characteristics'!L:L,MATCH($C1218,'Policy Characteristics'!$C:$C,0)))</f>
        <v/>
      </c>
    </row>
    <row r="1219" spans="1:18" x14ac:dyDescent="0.25">
      <c r="A1219" s="518" t="str">
        <f>IF(ISBLANK(INDEX('[1]Policy Characteristics'!A:A,MATCH($C1219,'[1]Policy Characteristics'!$C:$C,0))),"",INDEX('[1]Policy Characteristics'!A:A,MATCH($C1219,'[1]Policy Characteristics'!$C:$C,0)))</f>
        <v>Control Settings</v>
      </c>
      <c r="B1219" s="518" t="str">
        <f>IF(ISBLANK(INDEX('[1]Policy Characteristics'!B:B,MATCH($C1219,'[1]Policy Characteristics'!$C:$C,0))),"",INDEX('[1]Policy Characteristics'!B:B,MATCH($C1219,'[1]Policy Characteristics'!$C:$C,0)))</f>
        <v>Use 20-Year GWP Values</v>
      </c>
      <c r="C1219" s="522" t="s">
        <v>3539</v>
      </c>
      <c r="H1219" s="282">
        <v>1601</v>
      </c>
      <c r="I1219" s="4" t="s">
        <v>46</v>
      </c>
      <c r="J1219" s="519" t="str">
        <f>IF(ISBLANK(INDEX('[1]Policy Characteristics'!D:D,MATCH($C1219,'[1]Policy Characteristics'!$C:$C,0))),"",INDEX('[1]Policy Characteristics'!D:D,MATCH($C1219,'[1]Policy Characteristics'!$C:$C,0)))</f>
        <v/>
      </c>
      <c r="K1219" s="518" t="str">
        <f>IF(ISBLANK(INDEX('[1]Policy Characteristics'!E:E,MATCH($C1219,'[1]Policy Characteristics'!$C:$C,0))),"",INDEX('[1]Policy Characteristics'!E:E,MATCH($C1219,'[1]Policy Characteristics'!$C:$C,0)))</f>
        <v/>
      </c>
      <c r="L1219" s="362">
        <f>IF(ISBLANK(INDEX('[1]Policy Characteristics'!F:F,MATCH($C1219,'[1]Policy Characteristics'!$C:$C,0))),"",INDEX('[1]Policy Characteristics'!F:F,MATCH($C1219,'[1]Policy Characteristics'!$C:$C,0)))</f>
        <v>0</v>
      </c>
      <c r="M1219" s="362">
        <f>IF(ISBLANK(INDEX('[1]Policy Characteristics'!G:G,MATCH($C1219,'[1]Policy Characteristics'!$C:$C,0))),"",INDEX('[1]Policy Characteristics'!G:G,MATCH($C1219,'[1]Policy Characteristics'!$C:$C,0)))</f>
        <v>1</v>
      </c>
      <c r="N1219" s="362">
        <f>IF(ISBLANK(INDEX('[1]Policy Characteristics'!H:H,MATCH($C1219,'[1]Policy Characteristics'!$C:$C,0))),"",INDEX('[1]Policy Characteristics'!H:H,MATCH($C1219,'[1]Policy Characteristics'!$C:$C,0)))</f>
        <v>1</v>
      </c>
      <c r="O1219" s="518" t="str">
        <f>IF(ISBLANK(INDEX('[1]Policy Characteristics'!I:I,MATCH($C1219,'[1]Policy Characteristics'!$C:$C,0))),"",INDEX('[1]Policy Characteristics'!I:I,MATCH($C1219,'[1]Policy Characteristics'!$C:$C,0)))</f>
        <v>on/off</v>
      </c>
      <c r="P1219" s="518" t="str">
        <f>IF(ISBLANK(INDEX('[1]Policy Characteristics'!J:J,MATCH($C1219,'[1]Policy Characteristics'!$C:$C,0))),"",INDEX('[1]Policy Characteristics'!J:J,MATCH($C1219,'[1]Policy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19" s="518" t="str">
        <f>IF(ISBLANK(INDEX('[1]Policy Characteristics'!K:K,MATCH($C1219,'[1]Policy Characteristics'!$C:$C,0))),"",INDEX('[1]Policy Characteristics'!K:K,MATCH($C1219,'[1]Policy Characteristics'!$C:$C,0)))</f>
        <v/>
      </c>
      <c r="R1219" s="518" t="str">
        <f>IF(ISBLANK(INDEX('[1]Policy Characteristics'!L:L,MATCH($C1219,'[1]Policy Characteristics'!$C:$C,0))),"",INDEX('[1]Policy Characteristics'!L:L,MATCH($C1219,'[1]Policy Characteristics'!$C:$C,0)))</f>
        <v/>
      </c>
    </row>
  </sheetData>
  <sortState xmlns:xlrd2="http://schemas.microsoft.com/office/spreadsheetml/2017/richdata2" ref="A129:I149">
    <sortCondition ref="B129:B149"/>
  </sortState>
  <conditionalFormatting sqref="I76:I88 I1139 I90:I99 I1:I9 I12:I19 I24 I33:I36 I43:I46 I53:I59 I38:I39 I48:I49 I63:I64 I1123:I1137 I1173:I1174 I1179 I1184 I1189 I1194 I1199 I1204 I1209 I1214 I113 I1088:I1120 I1141:I1171 I1220:I1048576 I455:I1086 I126:I332 I336:I340">
    <cfRule type="containsText" dxfId="61" priority="130" operator="containsText" text="No">
      <formula>NOT(ISERROR(SEARCH("No",I1)))</formula>
    </cfRule>
  </conditionalFormatting>
  <conditionalFormatting sqref="I1140">
    <cfRule type="containsText" dxfId="60" priority="129" operator="containsText" text="No">
      <formula>NOT(ISERROR(SEARCH("No",I1140)))</formula>
    </cfRule>
  </conditionalFormatting>
  <conditionalFormatting sqref="I66 I74 I22 I32 I42 I52">
    <cfRule type="containsText" dxfId="59" priority="128" operator="containsText" text="No">
      <formula>NOT(ISERROR(SEARCH("No",I22)))</formula>
    </cfRule>
  </conditionalFormatting>
  <conditionalFormatting sqref="I75">
    <cfRule type="containsText" dxfId="58" priority="127" operator="containsText" text="No">
      <formula>NOT(ISERROR(SEARCH("No",I75)))</formula>
    </cfRule>
  </conditionalFormatting>
  <conditionalFormatting sqref="I65">
    <cfRule type="containsText" dxfId="57" priority="124" operator="containsText" text="No">
      <formula>NOT(ISERROR(SEARCH("No",I65)))</formula>
    </cfRule>
  </conditionalFormatting>
  <conditionalFormatting sqref="I67:I73">
    <cfRule type="containsText" dxfId="56" priority="123" operator="containsText" text="No">
      <formula>NOT(ISERROR(SEARCH("No",I67)))</formula>
    </cfRule>
  </conditionalFormatting>
  <conditionalFormatting sqref="I89">
    <cfRule type="containsText" dxfId="55" priority="122" operator="containsText" text="No">
      <formula>NOT(ISERROR(SEARCH("No",I89)))</formula>
    </cfRule>
  </conditionalFormatting>
  <conditionalFormatting sqref="I100">
    <cfRule type="containsText" dxfId="54" priority="117" operator="containsText" text="No">
      <formula>NOT(ISERROR(SEARCH("No",I100)))</formula>
    </cfRule>
  </conditionalFormatting>
  <conditionalFormatting sqref="I1087">
    <cfRule type="containsText" dxfId="53" priority="116" operator="containsText" text="No">
      <formula>NOT(ISERROR(SEARCH("No",I1087)))</formula>
    </cfRule>
  </conditionalFormatting>
  <conditionalFormatting sqref="I1138">
    <cfRule type="containsText" dxfId="52" priority="115" operator="containsText" text="No">
      <formula>NOT(ISERROR(SEARCH("No",I1138)))</formula>
    </cfRule>
  </conditionalFormatting>
  <conditionalFormatting sqref="I60:I62">
    <cfRule type="containsText" dxfId="51" priority="109" operator="containsText" text="No">
      <formula>NOT(ISERROR(SEARCH("No",I60)))</formula>
    </cfRule>
  </conditionalFormatting>
  <conditionalFormatting sqref="I50:I51">
    <cfRule type="containsText" dxfId="50" priority="108" operator="containsText" text="No">
      <formula>NOT(ISERROR(SEARCH("No",I50)))</formula>
    </cfRule>
  </conditionalFormatting>
  <conditionalFormatting sqref="I40:I41">
    <cfRule type="containsText" dxfId="49" priority="107" operator="containsText" text="No">
      <formula>NOT(ISERROR(SEARCH("No",I40)))</formula>
    </cfRule>
  </conditionalFormatting>
  <conditionalFormatting sqref="I30:I31">
    <cfRule type="containsText" dxfId="48" priority="106" operator="containsText" text="No">
      <formula>NOT(ISERROR(SEARCH("No",I30)))</formula>
    </cfRule>
  </conditionalFormatting>
  <conditionalFormatting sqref="I20:I21">
    <cfRule type="containsText" dxfId="47" priority="105" operator="containsText" text="No">
      <formula>NOT(ISERROR(SEARCH("No",I20)))</formula>
    </cfRule>
  </conditionalFormatting>
  <conditionalFormatting sqref="I10:I11">
    <cfRule type="containsText" dxfId="46" priority="104" operator="containsText" text="No">
      <formula>NOT(ISERROR(SEARCH("No",I10)))</formula>
    </cfRule>
  </conditionalFormatting>
  <conditionalFormatting sqref="I23">
    <cfRule type="containsText" dxfId="45" priority="103" operator="containsText" text="No">
      <formula>NOT(ISERROR(SEARCH("No",I23)))</formula>
    </cfRule>
  </conditionalFormatting>
  <conditionalFormatting sqref="I25:I29">
    <cfRule type="containsText" dxfId="44" priority="102" operator="containsText" text="No">
      <formula>NOT(ISERROR(SEARCH("No",I25)))</formula>
    </cfRule>
  </conditionalFormatting>
  <conditionalFormatting sqref="I37">
    <cfRule type="containsText" dxfId="43" priority="101" operator="containsText" text="No">
      <formula>NOT(ISERROR(SEARCH("No",I37)))</formula>
    </cfRule>
  </conditionalFormatting>
  <conditionalFormatting sqref="I47">
    <cfRule type="containsText" dxfId="42" priority="100" operator="containsText" text="No">
      <formula>NOT(ISERROR(SEARCH("No",I47)))</formula>
    </cfRule>
  </conditionalFormatting>
  <conditionalFormatting sqref="I101:I110">
    <cfRule type="containsText" dxfId="41" priority="98" operator="containsText" text="No">
      <formula>NOT(ISERROR(SEARCH("No",I101)))</formula>
    </cfRule>
  </conditionalFormatting>
  <conditionalFormatting sqref="I111:I112">
    <cfRule type="containsText" dxfId="40" priority="97" operator="containsText" text="No">
      <formula>NOT(ISERROR(SEARCH("No",I111)))</formula>
    </cfRule>
  </conditionalFormatting>
  <conditionalFormatting sqref="I1121:I1122">
    <cfRule type="containsText" dxfId="39" priority="67" operator="containsText" text="No">
      <formula>NOT(ISERROR(SEARCH("No",I1121)))</formula>
    </cfRule>
  </conditionalFormatting>
  <conditionalFormatting sqref="I1172">
    <cfRule type="containsText" dxfId="38" priority="66" operator="containsText" text="No">
      <formula>NOT(ISERROR(SEARCH("No",I1172)))</formula>
    </cfRule>
  </conditionalFormatting>
  <conditionalFormatting sqref="I713:I932 I934:I962">
    <cfRule type="containsText" dxfId="37" priority="41" operator="containsText" text="No">
      <formula>NOT(ISERROR(SEARCH("No",I713)))</formula>
    </cfRule>
  </conditionalFormatting>
  <conditionalFormatting sqref="I115 I119:I120 I122:I125">
    <cfRule type="containsText" dxfId="36" priority="33" operator="containsText" text="No">
      <formula>NOT(ISERROR(SEARCH("No",I115)))</formula>
    </cfRule>
  </conditionalFormatting>
  <conditionalFormatting sqref="I114">
    <cfRule type="containsText" dxfId="35" priority="32" operator="containsText" text="No">
      <formula>NOT(ISERROR(SEARCH("No",I114)))</formula>
    </cfRule>
  </conditionalFormatting>
  <conditionalFormatting sqref="I118">
    <cfRule type="containsText" dxfId="34" priority="28" operator="containsText" text="No">
      <formula>NOT(ISERROR(SEARCH("No",I118)))</formula>
    </cfRule>
  </conditionalFormatting>
  <conditionalFormatting sqref="I121">
    <cfRule type="containsText" dxfId="33" priority="26" operator="containsText" text="No">
      <formula>NOT(ISERROR(SEARCH("No",I121)))</formula>
    </cfRule>
  </conditionalFormatting>
  <conditionalFormatting sqref="I117">
    <cfRule type="containsText" dxfId="32" priority="29" operator="containsText" text="No">
      <formula>NOT(ISERROR(SEARCH("No",I117)))</formula>
    </cfRule>
  </conditionalFormatting>
  <conditionalFormatting sqref="I116">
    <cfRule type="containsText" dxfId="31" priority="27" operator="containsText" text="No">
      <formula>NOT(ISERROR(SEARCH("No",I116)))</formula>
    </cfRule>
  </conditionalFormatting>
  <conditionalFormatting sqref="I419 I421 I423:I425 I427 I429:I433 I435 I437 I439 I441 I443 I445 I447 I449">
    <cfRule type="containsText" dxfId="30" priority="25" operator="containsText" text="No">
      <formula>NOT(ISERROR(SEARCH("No",I419)))</formula>
    </cfRule>
  </conditionalFormatting>
  <conditionalFormatting sqref="I406">
    <cfRule type="containsText" dxfId="29" priority="22" operator="containsText" text="No">
      <formula>NOT(ISERROR(SEARCH("No",I406)))</formula>
    </cfRule>
  </conditionalFormatting>
  <conditionalFormatting sqref="I405">
    <cfRule type="containsText" dxfId="28" priority="23" operator="containsText" text="No">
      <formula>NOT(ISERROR(SEARCH("No",I405)))</formula>
    </cfRule>
  </conditionalFormatting>
  <conditionalFormatting sqref="I407:I410">
    <cfRule type="containsText" dxfId="27" priority="21" operator="containsText" text="No">
      <formula>NOT(ISERROR(SEARCH("No",I407)))</formula>
    </cfRule>
  </conditionalFormatting>
  <conditionalFormatting sqref="I411:I412">
    <cfRule type="containsText" dxfId="26" priority="20" operator="containsText" text="No">
      <formula>NOT(ISERROR(SEARCH("No",I411)))</formula>
    </cfRule>
  </conditionalFormatting>
  <conditionalFormatting sqref="I413 I415 I417">
    <cfRule type="containsText" dxfId="25" priority="19" operator="containsText" text="No">
      <formula>NOT(ISERROR(SEARCH("No",I413)))</formula>
    </cfRule>
  </conditionalFormatting>
  <conditionalFormatting sqref="I451:I454">
    <cfRule type="containsText" dxfId="24" priority="18" operator="containsText" text="No">
      <formula>NOT(ISERROR(SEARCH("No",I451)))</formula>
    </cfRule>
  </conditionalFormatting>
  <conditionalFormatting sqref="I933">
    <cfRule type="containsText" dxfId="23" priority="17" operator="containsText" text="No">
      <formula>NOT(ISERROR(SEARCH("No",I933)))</formula>
    </cfRule>
  </conditionalFormatting>
  <conditionalFormatting sqref="I422 I420 I418 I416 I414">
    <cfRule type="containsText" dxfId="22" priority="16" operator="containsText" text="No">
      <formula>NOT(ISERROR(SEARCH("No",I414)))</formula>
    </cfRule>
  </conditionalFormatting>
  <conditionalFormatting sqref="I428 I426">
    <cfRule type="containsText" dxfId="21" priority="15" operator="containsText" text="No">
      <formula>NOT(ISERROR(SEARCH("No",I426)))</formula>
    </cfRule>
  </conditionalFormatting>
  <conditionalFormatting sqref="I434">
    <cfRule type="containsText" dxfId="20" priority="14" operator="containsText" text="No">
      <formula>NOT(ISERROR(SEARCH("No",I434)))</formula>
    </cfRule>
  </conditionalFormatting>
  <conditionalFormatting sqref="I450 I448 I446 I444 I442 I440 I438 I436">
    <cfRule type="containsText" dxfId="19" priority="13" operator="containsText" text="No">
      <formula>NOT(ISERROR(SEARCH("No",I436)))</formula>
    </cfRule>
  </conditionalFormatting>
  <conditionalFormatting sqref="I389:I404">
    <cfRule type="containsText" dxfId="18" priority="12" operator="containsText" text="No">
      <formula>NOT(ISERROR(SEARCH("No",I389)))</formula>
    </cfRule>
  </conditionalFormatting>
  <conditionalFormatting sqref="I379 I377">
    <cfRule type="containsText" dxfId="17" priority="5" operator="containsText" text="No">
      <formula>NOT(ISERROR(SEARCH("No",I377)))</formula>
    </cfRule>
  </conditionalFormatting>
  <conditionalFormatting sqref="I341:I346 I348 I351 I354 I357 I360 I363 I366 I368:I376 I378 I380:I388">
    <cfRule type="containsText" dxfId="16" priority="9" operator="containsText" text="No">
      <formula>NOT(ISERROR(SEARCH("No",I341)))</formula>
    </cfRule>
  </conditionalFormatting>
  <conditionalFormatting sqref="I349 I347">
    <cfRule type="containsText" dxfId="15" priority="8" operator="containsText" text="No">
      <formula>NOT(ISERROR(SEARCH("No",I347)))</formula>
    </cfRule>
  </conditionalFormatting>
  <conditionalFormatting sqref="I352 I350">
    <cfRule type="containsText" dxfId="14" priority="7" operator="containsText" text="No">
      <formula>NOT(ISERROR(SEARCH("No",I350)))</formula>
    </cfRule>
  </conditionalFormatting>
  <conditionalFormatting sqref="I367 I364:I365 I361:I362 I358:I359 I355:I356 I353">
    <cfRule type="containsText" dxfId="13" priority="6" operator="containsText" text="No">
      <formula>NOT(ISERROR(SEARCH("No",I353)))</formula>
    </cfRule>
  </conditionalFormatting>
  <conditionalFormatting sqref="I333">
    <cfRule type="containsText" dxfId="12" priority="4" operator="containsText" text="No">
      <formula>NOT(ISERROR(SEARCH("No",I333)))</formula>
    </cfRule>
  </conditionalFormatting>
  <conditionalFormatting sqref="I334">
    <cfRule type="containsText" dxfId="11" priority="3" operator="containsText" text="No">
      <formula>NOT(ISERROR(SEARCH("No",I334)))</formula>
    </cfRule>
  </conditionalFormatting>
  <conditionalFormatting sqref="I335">
    <cfRule type="containsText" dxfId="1" priority="2" operator="containsText" text="No">
      <formula>NOT(ISERROR(SEARCH("No",I335)))</formula>
    </cfRule>
  </conditionalFormatting>
  <conditionalFormatting sqref="I1219">
    <cfRule type="containsText" dxfId="0" priority="1" operator="containsText" text="No">
      <formula>NOT(ISERROR(SEARCH("No",I1219)))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10" zoomScale="85" zoomScaleNormal="85" workbookViewId="0">
      <selection activeCell="A3" sqref="A3:A40"/>
    </sheetView>
  </sheetViews>
  <sheetFormatPr defaultColWidth="9.140625" defaultRowHeight="15" x14ac:dyDescent="0.25"/>
  <cols>
    <col min="1" max="2" width="76.85546875" style="188" customWidth="1"/>
    <col min="3" max="16384" width="9.140625" style="188"/>
  </cols>
  <sheetData>
    <row r="1" spans="1:2" x14ac:dyDescent="0.25">
      <c r="A1" s="463" t="s">
        <v>2915</v>
      </c>
      <c r="B1" s="463"/>
    </row>
    <row r="2" spans="1:2" x14ac:dyDescent="0.25">
      <c r="A2" s="238" t="s">
        <v>2916</v>
      </c>
      <c r="B2" s="238" t="s">
        <v>2917</v>
      </c>
    </row>
    <row r="3" spans="1:2" x14ac:dyDescent="0.25">
      <c r="A3" s="239" t="s">
        <v>374</v>
      </c>
      <c r="B3" s="188" t="str">
        <f>A3</f>
        <v>million metric tons / year</v>
      </c>
    </row>
    <row r="4" spans="1:2" x14ac:dyDescent="0.25">
      <c r="A4" s="239" t="s">
        <v>3520</v>
      </c>
      <c r="B4" s="188" t="str">
        <f>A4</f>
        <v>g CO2e / 2020 dollar</v>
      </c>
    </row>
    <row r="5" spans="1:2" x14ac:dyDescent="0.25">
      <c r="A5" s="240" t="s">
        <v>2348</v>
      </c>
      <c r="B5" s="188" t="str">
        <f t="shared" ref="B5:B40" si="0">A5</f>
        <v>thousand metric tons / year</v>
      </c>
    </row>
    <row r="6" spans="1:2" x14ac:dyDescent="0.25">
      <c r="A6" s="240" t="s">
        <v>3521</v>
      </c>
      <c r="B6" s="188" t="str">
        <f>A6</f>
        <v>g CO2 / 2020 dollar</v>
      </c>
    </row>
    <row r="7" spans="1:2" ht="30" x14ac:dyDescent="0.25">
      <c r="A7" s="240" t="s">
        <v>3522</v>
      </c>
      <c r="B7" s="188" t="str">
        <f t="shared" si="0"/>
        <v>2020 dollars / metric ton CO2e abated, Annual average abatement (million metric tons CO2e)</v>
      </c>
    </row>
    <row r="8" spans="1:2" x14ac:dyDescent="0.25">
      <c r="A8" s="240" t="s">
        <v>3523</v>
      </c>
      <c r="B8" s="188" t="str">
        <f t="shared" si="0"/>
        <v>billion 2020 dollars / year</v>
      </c>
    </row>
    <row r="9" spans="1:2" x14ac:dyDescent="0.25">
      <c r="A9" s="240" t="s">
        <v>3524</v>
      </c>
      <c r="B9" s="188" t="str">
        <f t="shared" si="0"/>
        <v>billion 2020 dollars</v>
      </c>
    </row>
    <row r="10" spans="1:2" x14ac:dyDescent="0.25">
      <c r="A10" s="240" t="s">
        <v>2963</v>
      </c>
      <c r="B10" s="188" t="str">
        <f t="shared" si="0"/>
        <v>jobs</v>
      </c>
    </row>
    <row r="11" spans="1:2" x14ac:dyDescent="0.25">
      <c r="A11" s="240" t="s">
        <v>3007</v>
      </c>
      <c r="B11" s="188" t="str">
        <f t="shared" si="0"/>
        <v>incidents / year</v>
      </c>
    </row>
    <row r="12" spans="1:2" x14ac:dyDescent="0.25">
      <c r="A12" s="240" t="s">
        <v>2982</v>
      </c>
      <c r="B12" s="188" t="str">
        <f t="shared" si="0"/>
        <v>% change</v>
      </c>
    </row>
    <row r="13" spans="1:2" x14ac:dyDescent="0.25">
      <c r="A13" s="240" t="s">
        <v>3525</v>
      </c>
      <c r="B13" s="188" t="str">
        <f t="shared" si="0"/>
        <v>2020 dollars / employee-year</v>
      </c>
    </row>
    <row r="14" spans="1:2" x14ac:dyDescent="0.25">
      <c r="A14" s="240" t="s">
        <v>375</v>
      </c>
      <c r="B14" s="188" t="str">
        <f t="shared" si="0"/>
        <v>lives / year</v>
      </c>
    </row>
    <row r="15" spans="1:2" x14ac:dyDescent="0.25">
      <c r="A15" s="240" t="s">
        <v>376</v>
      </c>
      <c r="B15" s="188" t="str">
        <f t="shared" si="0"/>
        <v>terawatt-hours (TWh) / year</v>
      </c>
    </row>
    <row r="16" spans="1:2" x14ac:dyDescent="0.25">
      <c r="A16" s="240" t="s">
        <v>377</v>
      </c>
      <c r="B16" s="188" t="str">
        <f t="shared" si="0"/>
        <v>gigawatts (GW) / year</v>
      </c>
    </row>
    <row r="17" spans="1:2" x14ac:dyDescent="0.25">
      <c r="A17" s="240" t="s">
        <v>3526</v>
      </c>
      <c r="B17" s="188" t="str">
        <f t="shared" si="0"/>
        <v>2020 dollars / megawatt-hour (MWh)</v>
      </c>
    </row>
    <row r="18" spans="1:2" x14ac:dyDescent="0.25">
      <c r="A18" s="240" t="s">
        <v>2513</v>
      </c>
      <c r="B18" s="188" t="str">
        <f t="shared" si="0"/>
        <v>cubic km / yr</v>
      </c>
    </row>
    <row r="19" spans="1:2" x14ac:dyDescent="0.25">
      <c r="A19" s="240" t="s">
        <v>2424</v>
      </c>
      <c r="B19" s="188" t="str">
        <f t="shared" si="0"/>
        <v>trillion passenger-miles / year</v>
      </c>
    </row>
    <row r="20" spans="1:2" x14ac:dyDescent="0.25">
      <c r="A20" s="240" t="s">
        <v>2425</v>
      </c>
      <c r="B20" s="188" t="str">
        <f t="shared" si="0"/>
        <v>trillion freight ton-miles / year</v>
      </c>
    </row>
    <row r="21" spans="1:2" x14ac:dyDescent="0.25">
      <c r="A21" s="240" t="s">
        <v>503</v>
      </c>
      <c r="B21" s="188" t="str">
        <f t="shared" si="0"/>
        <v>million vehicles / year</v>
      </c>
    </row>
    <row r="22" spans="1:2" x14ac:dyDescent="0.25">
      <c r="A22" s="240" t="s">
        <v>2402</v>
      </c>
      <c r="B22" s="188" t="str">
        <f t="shared" si="0"/>
        <v>thousand vehicles / year</v>
      </c>
    </row>
    <row r="23" spans="1:2" x14ac:dyDescent="0.25">
      <c r="A23" s="240" t="s">
        <v>2401</v>
      </c>
      <c r="B23" s="188" t="str">
        <f t="shared" si="0"/>
        <v>million vehicles</v>
      </c>
    </row>
    <row r="24" spans="1:2" x14ac:dyDescent="0.25">
      <c r="A24" s="240" t="s">
        <v>2434</v>
      </c>
      <c r="B24" s="188" t="str">
        <f t="shared" si="0"/>
        <v>thousand vehicles</v>
      </c>
    </row>
    <row r="25" spans="1:2" x14ac:dyDescent="0.25">
      <c r="A25" s="240" t="s">
        <v>480</v>
      </c>
      <c r="B25" s="188" t="str">
        <f t="shared" si="0"/>
        <v>quads / year</v>
      </c>
    </row>
    <row r="26" spans="1:2" x14ac:dyDescent="0.25">
      <c r="A26" s="240" t="s">
        <v>3527</v>
      </c>
      <c r="B26" s="188" t="str">
        <f>A26</f>
        <v>thousand BTU / 2020 dollar</v>
      </c>
    </row>
    <row r="27" spans="1:2" x14ac:dyDescent="0.25">
      <c r="A27" s="240" t="s">
        <v>2407</v>
      </c>
      <c r="B27" s="188" t="str">
        <f t="shared" si="0"/>
        <v>millions of short tons / year</v>
      </c>
    </row>
    <row r="28" spans="1:2" x14ac:dyDescent="0.25">
      <c r="A28" s="240" t="s">
        <v>2408</v>
      </c>
      <c r="B28" s="188" t="str">
        <f t="shared" si="0"/>
        <v>trillion cubic feet / year</v>
      </c>
    </row>
    <row r="29" spans="1:2" x14ac:dyDescent="0.25">
      <c r="A29" s="240" t="s">
        <v>3519</v>
      </c>
      <c r="B29" s="188" t="str">
        <f t="shared" si="0"/>
        <v>million barrels of oil / year</v>
      </c>
    </row>
    <row r="30" spans="1:2" x14ac:dyDescent="0.25">
      <c r="A30" s="240" t="s">
        <v>2712</v>
      </c>
      <c r="B30" s="188" t="str">
        <f t="shared" si="0"/>
        <v>million gallons / year</v>
      </c>
    </row>
    <row r="31" spans="1:2" x14ac:dyDescent="0.25">
      <c r="A31" s="240" t="s">
        <v>2472</v>
      </c>
      <c r="B31" s="188" t="str">
        <f t="shared" si="0"/>
        <v>trillion BTU / year</v>
      </c>
    </row>
    <row r="32" spans="1:2" x14ac:dyDescent="0.25">
      <c r="A32" s="240" t="s">
        <v>3528</v>
      </c>
      <c r="B32" s="188" t="str">
        <f t="shared" si="0"/>
        <v>2020 dollars / short ton</v>
      </c>
    </row>
    <row r="33" spans="1:2" x14ac:dyDescent="0.25">
      <c r="A33" s="240" t="s">
        <v>3529</v>
      </c>
      <c r="B33" s="188" t="str">
        <f t="shared" si="0"/>
        <v>2020 dollars / thousand cubic feet</v>
      </c>
    </row>
    <row r="34" spans="1:2" x14ac:dyDescent="0.25">
      <c r="A34" s="240" t="s">
        <v>3530</v>
      </c>
      <c r="B34" s="188" t="str">
        <f t="shared" si="0"/>
        <v>2020 dollars / gallon</v>
      </c>
    </row>
    <row r="35" spans="1:2" x14ac:dyDescent="0.25">
      <c r="A35" s="240" t="s">
        <v>3531</v>
      </c>
      <c r="B35" s="188" t="str">
        <f t="shared" si="0"/>
        <v>2020 dollars / barrel of oil</v>
      </c>
    </row>
    <row r="36" spans="1:2" x14ac:dyDescent="0.25">
      <c r="A36" s="240" t="s">
        <v>3532</v>
      </c>
      <c r="B36" s="188" t="str">
        <f t="shared" si="0"/>
        <v>2020 dollars / kg</v>
      </c>
    </row>
    <row r="37" spans="1:2" x14ac:dyDescent="0.25">
      <c r="A37" s="240" t="s">
        <v>3533</v>
      </c>
      <c r="B37" s="188" t="str">
        <f t="shared" si="0"/>
        <v>2020 dollars / kilowatt-hour (kWh)</v>
      </c>
    </row>
    <row r="38" spans="1:2" x14ac:dyDescent="0.25">
      <c r="A38" s="240" t="s">
        <v>3534</v>
      </c>
      <c r="B38" s="188" t="str">
        <f t="shared" si="0"/>
        <v>cost of eqpt. to capture 1 metric ton CO2e/yr (2020 dollars)</v>
      </c>
    </row>
    <row r="39" spans="1:2" x14ac:dyDescent="0.25">
      <c r="A39" s="240" t="s">
        <v>3535</v>
      </c>
      <c r="B39" s="188" t="str">
        <f t="shared" si="0"/>
        <v>million 2020 dollars / megawatt (MW)</v>
      </c>
    </row>
    <row r="40" spans="1:2" x14ac:dyDescent="0.25">
      <c r="A40" s="240" t="s">
        <v>3536</v>
      </c>
      <c r="B40" s="188" t="str">
        <f t="shared" si="0"/>
        <v>cost of eqpt. to produce 1 kg H2/yr (2020 dollars)</v>
      </c>
    </row>
    <row r="42" spans="1:2" x14ac:dyDescent="0.25">
      <c r="A42" s="463" t="s">
        <v>2919</v>
      </c>
      <c r="B42" s="463"/>
    </row>
    <row r="43" spans="1:2" x14ac:dyDescent="0.25">
      <c r="A43" s="238" t="s">
        <v>2916</v>
      </c>
      <c r="B43" s="238" t="s">
        <v>2917</v>
      </c>
    </row>
    <row r="44" spans="1:2" x14ac:dyDescent="0.25">
      <c r="A44" s="178" t="s">
        <v>145</v>
      </c>
      <c r="B44" s="188" t="str">
        <f t="shared" ref="B44:B45" si="1">A44</f>
        <v>$/metric ton CO2e</v>
      </c>
    </row>
    <row r="45" spans="1:2" x14ac:dyDescent="0.25">
      <c r="A45" s="178" t="s">
        <v>147</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4" activePane="bottomLeft" state="frozen"/>
      <selection pane="bottomLeft" activeCell="G116" sqref="G116"/>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2339</v>
      </c>
      <c r="B1" s="185" t="s">
        <v>2340</v>
      </c>
      <c r="C1" s="242" t="s">
        <v>2918</v>
      </c>
      <c r="D1" s="185" t="s">
        <v>62</v>
      </c>
      <c r="E1" s="185" t="s">
        <v>64</v>
      </c>
      <c r="F1" s="241" t="s">
        <v>462</v>
      </c>
      <c r="G1" s="185" t="s">
        <v>63</v>
      </c>
      <c r="H1" s="185" t="s">
        <v>2361</v>
      </c>
      <c r="I1" s="186" t="s">
        <v>320</v>
      </c>
      <c r="J1" s="258" t="s">
        <v>3080</v>
      </c>
      <c r="K1" s="258" t="s">
        <v>3081</v>
      </c>
      <c r="L1" s="258" t="s">
        <v>3082</v>
      </c>
      <c r="M1" s="258" t="s">
        <v>3083</v>
      </c>
      <c r="N1" s="258" t="s">
        <v>3084</v>
      </c>
      <c r="O1" s="258" t="s">
        <v>3085</v>
      </c>
      <c r="P1" s="258" t="s">
        <v>3086</v>
      </c>
      <c r="Q1" s="258" t="s">
        <v>3087</v>
      </c>
      <c r="R1" s="258" t="s">
        <v>3088</v>
      </c>
      <c r="S1" s="258" t="s">
        <v>3089</v>
      </c>
    </row>
    <row r="2" spans="1:19" ht="30" x14ac:dyDescent="0.25">
      <c r="A2" s="191" t="s">
        <v>2366</v>
      </c>
      <c r="B2" s="189" t="s">
        <v>2368</v>
      </c>
      <c r="C2" s="193">
        <v>1</v>
      </c>
      <c r="D2" s="190" t="s">
        <v>65</v>
      </c>
      <c r="E2" s="190" t="s">
        <v>66</v>
      </c>
      <c r="F2" s="4" t="str">
        <f>UnitControlCenter!$B$3</f>
        <v>million metric tons / year</v>
      </c>
      <c r="G2" s="189" t="s">
        <v>2338</v>
      </c>
      <c r="I2" s="189"/>
      <c r="J2" s="4" t="s">
        <v>3487</v>
      </c>
      <c r="K2" s="4">
        <v>2035</v>
      </c>
      <c r="L2" s="4">
        <v>31.82</v>
      </c>
      <c r="M2" s="4">
        <v>31.82</v>
      </c>
      <c r="N2" s="4" t="s">
        <v>3488</v>
      </c>
      <c r="O2" s="4" t="s">
        <v>3490</v>
      </c>
      <c r="P2" s="4">
        <v>2050</v>
      </c>
      <c r="Q2" s="4">
        <v>11.57</v>
      </c>
      <c r="R2" s="4">
        <v>11.57</v>
      </c>
      <c r="S2" s="4" t="s">
        <v>3491</v>
      </c>
    </row>
    <row r="3" spans="1:19" x14ac:dyDescent="0.25">
      <c r="A3" s="191" t="s">
        <v>2366</v>
      </c>
      <c r="B3" s="189" t="s">
        <v>2367</v>
      </c>
      <c r="C3" s="236">
        <v>1</v>
      </c>
      <c r="D3" s="189" t="s">
        <v>65</v>
      </c>
      <c r="E3" s="189" t="s">
        <v>66</v>
      </c>
      <c r="F3" s="4" t="str">
        <f>UnitControlCenter!$B$3</f>
        <v>million metric tons / year</v>
      </c>
      <c r="G3" s="189" t="s">
        <v>183</v>
      </c>
      <c r="J3" s="4"/>
      <c r="K3" s="4"/>
      <c r="L3" s="4"/>
      <c r="M3" s="4"/>
      <c r="N3" s="4"/>
      <c r="O3" s="4"/>
    </row>
    <row r="4" spans="1:19" ht="90" x14ac:dyDescent="0.25">
      <c r="A4" s="191" t="s">
        <v>2366</v>
      </c>
      <c r="B4" s="190" t="s">
        <v>2369</v>
      </c>
      <c r="C4" s="236">
        <v>1</v>
      </c>
      <c r="D4" s="189" t="s">
        <v>67</v>
      </c>
      <c r="E4" s="189" t="s">
        <v>68</v>
      </c>
      <c r="F4" s="4" t="str">
        <f>UnitControlCenter!$B$3</f>
        <v>million metric tons / year</v>
      </c>
      <c r="G4" s="189" t="s">
        <v>2896</v>
      </c>
      <c r="H4" s="189" t="s">
        <v>2897</v>
      </c>
      <c r="I4" s="189" t="s">
        <v>2898</v>
      </c>
    </row>
    <row r="5" spans="1:19" ht="30" x14ac:dyDescent="0.25">
      <c r="A5" s="191" t="s">
        <v>2366</v>
      </c>
      <c r="B5" s="190" t="s">
        <v>2370</v>
      </c>
      <c r="C5" s="236">
        <v>1</v>
      </c>
      <c r="D5" s="189" t="s">
        <v>67</v>
      </c>
      <c r="E5" s="189" t="s">
        <v>68</v>
      </c>
      <c r="F5" s="4" t="str">
        <f>UnitControlCenter!$B$3</f>
        <v>million metric tons / year</v>
      </c>
      <c r="G5" s="189" t="s">
        <v>2899</v>
      </c>
      <c r="H5" s="189" t="s">
        <v>2900</v>
      </c>
      <c r="I5" s="189" t="s">
        <v>2901</v>
      </c>
    </row>
    <row r="6" spans="1:19" ht="30" x14ac:dyDescent="0.25">
      <c r="A6" s="191" t="s">
        <v>2366</v>
      </c>
      <c r="B6" s="190" t="s">
        <v>2371</v>
      </c>
      <c r="C6" s="236">
        <v>1</v>
      </c>
      <c r="D6" s="189" t="s">
        <v>67</v>
      </c>
      <c r="E6" s="189" t="s">
        <v>68</v>
      </c>
      <c r="F6" s="4" t="str">
        <f>UnitControlCenter!$B$3</f>
        <v>million metric tons / year</v>
      </c>
      <c r="G6" s="189" t="s">
        <v>2680</v>
      </c>
      <c r="H6" s="62" t="s">
        <v>2681</v>
      </c>
      <c r="I6" s="189" t="s">
        <v>2682</v>
      </c>
    </row>
    <row r="7" spans="1:19" x14ac:dyDescent="0.25">
      <c r="A7" s="191" t="s">
        <v>2366</v>
      </c>
      <c r="B7" s="190" t="s">
        <v>2973</v>
      </c>
      <c r="C7" s="237">
        <v>0</v>
      </c>
      <c r="D7" s="189" t="s">
        <v>65</v>
      </c>
      <c r="E7" s="189" t="s">
        <v>66</v>
      </c>
      <c r="F7" s="1" t="str">
        <f>UnitControlCenter!$B$4</f>
        <v>g CO2e / 2020 dollar</v>
      </c>
      <c r="G7" s="189" t="s">
        <v>2921</v>
      </c>
      <c r="I7" s="189"/>
    </row>
    <row r="8" spans="1:19" x14ac:dyDescent="0.25">
      <c r="A8" s="191" t="s">
        <v>2366</v>
      </c>
      <c r="B8" s="190" t="s">
        <v>139</v>
      </c>
      <c r="C8" s="236">
        <v>1</v>
      </c>
      <c r="D8" s="189" t="s">
        <v>65</v>
      </c>
      <c r="E8" s="189" t="s">
        <v>66</v>
      </c>
      <c r="F8" s="4" t="str">
        <f>UnitControlCenter!$B$3</f>
        <v>million metric tons / year</v>
      </c>
      <c r="G8" s="189" t="s">
        <v>2477</v>
      </c>
      <c r="I8" s="189"/>
    </row>
    <row r="9" spans="1:19" x14ac:dyDescent="0.25">
      <c r="A9" s="191" t="s">
        <v>2366</v>
      </c>
      <c r="B9" s="190" t="s">
        <v>2475</v>
      </c>
      <c r="C9" s="236">
        <v>1</v>
      </c>
      <c r="D9" s="189" t="s">
        <v>65</v>
      </c>
      <c r="E9" s="189" t="s">
        <v>66</v>
      </c>
      <c r="F9" s="4" t="str">
        <f>UnitControlCenter!$B$3</f>
        <v>million metric tons / year</v>
      </c>
      <c r="G9" s="189" t="s">
        <v>2478</v>
      </c>
      <c r="I9" s="189"/>
    </row>
    <row r="10" spans="1:19" x14ac:dyDescent="0.25">
      <c r="A10" s="191" t="s">
        <v>2366</v>
      </c>
      <c r="B10" s="190" t="s">
        <v>2541</v>
      </c>
      <c r="C10" s="236">
        <v>1</v>
      </c>
      <c r="D10" s="189" t="s">
        <v>65</v>
      </c>
      <c r="E10" s="189" t="s">
        <v>66</v>
      </c>
      <c r="F10" s="4" t="str">
        <f>UnitControlCenter!$B$3</f>
        <v>million metric tons / year</v>
      </c>
      <c r="G10" s="189" t="s">
        <v>2552</v>
      </c>
      <c r="I10" s="189"/>
    </row>
    <row r="11" spans="1:19" x14ac:dyDescent="0.25">
      <c r="A11" s="191" t="s">
        <v>2366</v>
      </c>
      <c r="B11" s="190" t="s">
        <v>98</v>
      </c>
      <c r="C11" s="236">
        <v>1</v>
      </c>
      <c r="D11" s="189" t="s">
        <v>65</v>
      </c>
      <c r="E11" s="189" t="s">
        <v>66</v>
      </c>
      <c r="F11" s="4" t="str">
        <f>UnitControlCenter!$B$3</f>
        <v>million metric tons / year</v>
      </c>
      <c r="G11" s="189" t="s">
        <v>2479</v>
      </c>
      <c r="I11" s="189"/>
    </row>
    <row r="12" spans="1:19" x14ac:dyDescent="0.25">
      <c r="A12" s="191" t="s">
        <v>2366</v>
      </c>
      <c r="B12" s="190" t="s">
        <v>9</v>
      </c>
      <c r="C12" s="236">
        <v>1</v>
      </c>
      <c r="D12" s="189" t="s">
        <v>65</v>
      </c>
      <c r="E12" s="189" t="s">
        <v>66</v>
      </c>
      <c r="F12" s="4" t="str">
        <f>UnitControlCenter!$B$3</f>
        <v>million metric tons / year</v>
      </c>
      <c r="G12" s="189" t="s">
        <v>2501</v>
      </c>
      <c r="I12" s="189"/>
    </row>
    <row r="13" spans="1:19" x14ac:dyDescent="0.25">
      <c r="A13" s="191" t="s">
        <v>2366</v>
      </c>
      <c r="B13" s="190" t="s">
        <v>2476</v>
      </c>
      <c r="C13" s="236">
        <v>1</v>
      </c>
      <c r="D13" s="189" t="s">
        <v>65</v>
      </c>
      <c r="E13" s="189" t="s">
        <v>66</v>
      </c>
      <c r="F13" s="4" t="str">
        <f>UnitControlCenter!$B$3</f>
        <v>million metric tons / year</v>
      </c>
      <c r="G13" s="189" t="s">
        <v>2480</v>
      </c>
      <c r="I13" s="189"/>
    </row>
    <row r="14" spans="1:19" x14ac:dyDescent="0.25">
      <c r="A14" s="191" t="s">
        <v>2366</v>
      </c>
      <c r="B14" s="190" t="s">
        <v>4</v>
      </c>
      <c r="C14" s="236">
        <v>1</v>
      </c>
      <c r="D14" s="189" t="s">
        <v>65</v>
      </c>
      <c r="E14" s="189" t="s">
        <v>66</v>
      </c>
      <c r="F14" s="4" t="str">
        <f>UnitControlCenter!$B$3</f>
        <v>million metric tons / year</v>
      </c>
      <c r="G14" s="189" t="s">
        <v>2481</v>
      </c>
      <c r="I14" s="189"/>
    </row>
    <row r="15" spans="1:19" ht="15.75" thickBot="1" x14ac:dyDescent="0.3">
      <c r="A15" s="234" t="s">
        <v>2366</v>
      </c>
      <c r="B15" s="228" t="s">
        <v>2485</v>
      </c>
      <c r="C15" s="243">
        <v>1</v>
      </c>
      <c r="D15" s="229" t="s">
        <v>65</v>
      </c>
      <c r="E15" s="229" t="s">
        <v>66</v>
      </c>
      <c r="F15" s="232" t="str">
        <f>UnitControlCenter!$B$3</f>
        <v>million metric tons / year</v>
      </c>
      <c r="G15" s="229" t="s">
        <v>2482</v>
      </c>
      <c r="H15" s="230"/>
      <c r="I15" s="229"/>
      <c r="J15" s="230"/>
      <c r="K15" s="230"/>
      <c r="L15" s="230"/>
      <c r="M15" s="230"/>
      <c r="N15" s="230"/>
      <c r="O15" s="230"/>
      <c r="P15" s="230"/>
      <c r="Q15" s="230"/>
      <c r="R15" s="230"/>
      <c r="S15" s="230"/>
    </row>
    <row r="16" spans="1:19" x14ac:dyDescent="0.25">
      <c r="A16" s="190" t="s">
        <v>2372</v>
      </c>
      <c r="B16" s="190" t="s">
        <v>2247</v>
      </c>
      <c r="C16" s="236">
        <v>1</v>
      </c>
      <c r="D16" s="189" t="s">
        <v>65</v>
      </c>
      <c r="E16" s="189" t="s">
        <v>66</v>
      </c>
      <c r="F16" s="4" t="str">
        <f>UnitControlCenter!$B$3</f>
        <v>million metric tons / year</v>
      </c>
      <c r="G16" s="189" t="s">
        <v>2360</v>
      </c>
      <c r="I16" s="189"/>
    </row>
    <row r="17" spans="1:19" x14ac:dyDescent="0.25">
      <c r="A17" s="190" t="s">
        <v>2372</v>
      </c>
      <c r="B17" s="191" t="s">
        <v>2263</v>
      </c>
      <c r="C17" s="236">
        <v>1</v>
      </c>
      <c r="D17" s="189" t="s">
        <v>65</v>
      </c>
      <c r="E17" s="189" t="s">
        <v>66</v>
      </c>
      <c r="F17" s="4" t="str">
        <f>UnitControlCenter!$B$3</f>
        <v>million metric tons / year</v>
      </c>
      <c r="G17" s="189" t="s">
        <v>2351</v>
      </c>
      <c r="I17" s="189"/>
    </row>
    <row r="18" spans="1:19" x14ac:dyDescent="0.25">
      <c r="A18" s="190" t="s">
        <v>2372</v>
      </c>
      <c r="B18" s="191" t="s">
        <v>2265</v>
      </c>
      <c r="C18" s="236">
        <v>1</v>
      </c>
      <c r="D18" s="189" t="s">
        <v>65</v>
      </c>
      <c r="E18" s="189" t="s">
        <v>66</v>
      </c>
      <c r="F18" s="4" t="str">
        <f>UnitControlCenter!$B$3</f>
        <v>million metric tons / year</v>
      </c>
      <c r="G18" s="189" t="s">
        <v>2350</v>
      </c>
      <c r="I18" s="189"/>
    </row>
    <row r="19" spans="1:19" x14ac:dyDescent="0.25">
      <c r="A19" s="190" t="s">
        <v>2372</v>
      </c>
      <c r="B19" s="191" t="s">
        <v>2347</v>
      </c>
      <c r="C19" s="236">
        <v>1</v>
      </c>
      <c r="D19" s="189" t="s">
        <v>65</v>
      </c>
      <c r="E19" s="189" t="s">
        <v>66</v>
      </c>
      <c r="F19" s="4" t="str">
        <f>UnitControlCenter!$B$3</f>
        <v>million metric tons / year</v>
      </c>
      <c r="G19" s="189" t="s">
        <v>2349</v>
      </c>
      <c r="I19" s="189"/>
    </row>
    <row r="20" spans="1:19" ht="30" x14ac:dyDescent="0.25">
      <c r="A20" s="190" t="s">
        <v>2372</v>
      </c>
      <c r="B20" s="191" t="s">
        <v>3511</v>
      </c>
      <c r="C20" s="236">
        <v>1</v>
      </c>
      <c r="D20" s="189" t="s">
        <v>65</v>
      </c>
      <c r="E20" s="189" t="s">
        <v>66</v>
      </c>
      <c r="F20" s="4" t="str">
        <f>UnitControlCenter!$B$5</f>
        <v>thousand metric tons / year</v>
      </c>
      <c r="G20" s="189" t="s">
        <v>2355</v>
      </c>
      <c r="I20" s="189"/>
    </row>
    <row r="21" spans="1:19" x14ac:dyDescent="0.25">
      <c r="A21" s="190" t="s">
        <v>2372</v>
      </c>
      <c r="B21" s="191" t="s">
        <v>2254</v>
      </c>
      <c r="C21" s="236">
        <v>1</v>
      </c>
      <c r="D21" s="189" t="s">
        <v>65</v>
      </c>
      <c r="E21" s="189" t="s">
        <v>66</v>
      </c>
      <c r="F21" s="4" t="str">
        <f>UnitControlCenter!$B$5</f>
        <v>thousand metric tons / year</v>
      </c>
      <c r="G21" s="189" t="s">
        <v>2356</v>
      </c>
      <c r="I21" s="189"/>
    </row>
    <row r="22" spans="1:19" x14ac:dyDescent="0.25">
      <c r="A22" s="190" t="s">
        <v>2372</v>
      </c>
      <c r="B22" s="191" t="s">
        <v>2259</v>
      </c>
      <c r="C22" s="236">
        <v>1</v>
      </c>
      <c r="D22" s="189" t="s">
        <v>65</v>
      </c>
      <c r="E22" s="189" t="s">
        <v>66</v>
      </c>
      <c r="F22" s="4" t="str">
        <f>UnitControlCenter!$B$5</f>
        <v>thousand metric tons / year</v>
      </c>
      <c r="G22" s="189" t="s">
        <v>2353</v>
      </c>
      <c r="I22" s="189"/>
    </row>
    <row r="23" spans="1:19" x14ac:dyDescent="0.25">
      <c r="A23" s="190" t="s">
        <v>2372</v>
      </c>
      <c r="B23" s="191" t="s">
        <v>2261</v>
      </c>
      <c r="C23" s="236">
        <v>1</v>
      </c>
      <c r="D23" s="189" t="s">
        <v>65</v>
      </c>
      <c r="E23" s="189" t="s">
        <v>66</v>
      </c>
      <c r="F23" s="4" t="str">
        <f>UnitControlCenter!$B$5</f>
        <v>thousand metric tons / year</v>
      </c>
      <c r="G23" s="189" t="s">
        <v>2352</v>
      </c>
      <c r="I23" s="189"/>
    </row>
    <row r="24" spans="1:19" x14ac:dyDescent="0.25">
      <c r="A24" s="190" t="s">
        <v>2372</v>
      </c>
      <c r="B24" s="191" t="s">
        <v>2252</v>
      </c>
      <c r="C24" s="236">
        <v>1</v>
      </c>
      <c r="D24" s="189" t="s">
        <v>65</v>
      </c>
      <c r="E24" s="189" t="s">
        <v>66</v>
      </c>
      <c r="F24" s="4" t="str">
        <f>UnitControlCenter!$B$3</f>
        <v>million metric tons / year</v>
      </c>
      <c r="G24" s="189" t="s">
        <v>2357</v>
      </c>
      <c r="I24" s="189"/>
    </row>
    <row r="25" spans="1:19" x14ac:dyDescent="0.25">
      <c r="A25" s="190" t="s">
        <v>2372</v>
      </c>
      <c r="B25" s="191" t="s">
        <v>2249</v>
      </c>
      <c r="C25" s="236">
        <v>1</v>
      </c>
      <c r="D25" s="189" t="s">
        <v>65</v>
      </c>
      <c r="E25" s="189" t="s">
        <v>66</v>
      </c>
      <c r="F25" s="4" t="str">
        <f>UnitControlCenter!$B$5</f>
        <v>thousand metric tons / year</v>
      </c>
      <c r="G25" s="189" t="s">
        <v>2359</v>
      </c>
      <c r="I25" s="189"/>
    </row>
    <row r="26" spans="1:19" x14ac:dyDescent="0.25">
      <c r="A26" s="190" t="s">
        <v>2372</v>
      </c>
      <c r="B26" s="191" t="s">
        <v>2257</v>
      </c>
      <c r="C26" s="236">
        <v>1</v>
      </c>
      <c r="D26" s="189" t="s">
        <v>65</v>
      </c>
      <c r="E26" s="189" t="s">
        <v>66</v>
      </c>
      <c r="F26" s="4" t="str">
        <f>UnitControlCenter!$B$3</f>
        <v>million metric tons / year</v>
      </c>
      <c r="G26" s="189" t="s">
        <v>2354</v>
      </c>
      <c r="I26" s="189"/>
    </row>
    <row r="27" spans="1:19" ht="15.75" thickBot="1" x14ac:dyDescent="0.3">
      <c r="A27" s="228" t="s">
        <v>2372</v>
      </c>
      <c r="B27" s="234" t="s">
        <v>512</v>
      </c>
      <c r="C27" s="243">
        <v>1</v>
      </c>
      <c r="D27" s="229" t="s">
        <v>65</v>
      </c>
      <c r="E27" s="229" t="s">
        <v>66</v>
      </c>
      <c r="F27" s="232" t="str">
        <f>UnitControlCenter!$B$3</f>
        <v>million metric tons / year</v>
      </c>
      <c r="G27" s="229" t="s">
        <v>2358</v>
      </c>
      <c r="H27" s="230"/>
      <c r="I27" s="229"/>
      <c r="J27" s="230"/>
      <c r="K27" s="230"/>
      <c r="L27" s="230"/>
      <c r="M27" s="230"/>
      <c r="N27" s="230"/>
      <c r="O27" s="230"/>
      <c r="P27" s="230"/>
      <c r="Q27" s="230"/>
      <c r="R27" s="230"/>
      <c r="S27" s="230"/>
    </row>
    <row r="28" spans="1:19" ht="75" x14ac:dyDescent="0.25">
      <c r="A28" s="190" t="s">
        <v>2373</v>
      </c>
      <c r="B28" s="190" t="s">
        <v>2369</v>
      </c>
      <c r="C28" s="236">
        <v>1</v>
      </c>
      <c r="D28" s="189" t="s">
        <v>67</v>
      </c>
      <c r="E28" s="189" t="s">
        <v>68</v>
      </c>
      <c r="F28" s="4" t="str">
        <f>UnitControlCenter!$B$3</f>
        <v>million metric tons / year</v>
      </c>
      <c r="G28" s="189" t="s">
        <v>2985</v>
      </c>
      <c r="H28" s="62" t="s">
        <v>2986</v>
      </c>
      <c r="I28" s="189" t="s">
        <v>2987</v>
      </c>
    </row>
    <row r="29" spans="1:19" ht="105" x14ac:dyDescent="0.25">
      <c r="A29" s="190" t="s">
        <v>2373</v>
      </c>
      <c r="B29" s="190" t="s">
        <v>2553</v>
      </c>
      <c r="C29" s="236">
        <v>1</v>
      </c>
      <c r="D29" s="189" t="s">
        <v>67</v>
      </c>
      <c r="E29" s="189" t="s">
        <v>68</v>
      </c>
      <c r="F29" s="4" t="str">
        <f>UnitControlCenter!$B$3</f>
        <v>million metric tons / year</v>
      </c>
      <c r="G29" s="189" t="s">
        <v>2988</v>
      </c>
      <c r="H29" s="62" t="s">
        <v>2989</v>
      </c>
      <c r="I29" s="189" t="s">
        <v>2990</v>
      </c>
    </row>
    <row r="30" spans="1:19" ht="60" x14ac:dyDescent="0.25">
      <c r="A30" s="190" t="s">
        <v>2373</v>
      </c>
      <c r="B30" s="190" t="s">
        <v>2374</v>
      </c>
      <c r="C30" s="244">
        <v>1</v>
      </c>
      <c r="D30" s="189" t="s">
        <v>67</v>
      </c>
      <c r="E30" s="189" t="s">
        <v>68</v>
      </c>
      <c r="F30" s="7" t="str">
        <f>UnitControlCenter!$B$3</f>
        <v>million metric tons / year</v>
      </c>
      <c r="G30" s="235" t="s">
        <v>2991</v>
      </c>
      <c r="H30" s="235" t="s">
        <v>2992</v>
      </c>
      <c r="I30" s="189" t="s">
        <v>2993</v>
      </c>
    </row>
    <row r="31" spans="1:19" ht="15.75" thickBot="1" x14ac:dyDescent="0.3">
      <c r="A31" s="228" t="s">
        <v>2373</v>
      </c>
      <c r="B31" s="228" t="s">
        <v>2973</v>
      </c>
      <c r="C31" s="243">
        <v>0</v>
      </c>
      <c r="D31" s="229" t="s">
        <v>65</v>
      </c>
      <c r="E31" s="229" t="s">
        <v>66</v>
      </c>
      <c r="F31" s="245" t="str">
        <f>UnitControlCenter!$B$6</f>
        <v>g CO2 / 2020 dollar</v>
      </c>
      <c r="G31" s="230" t="s">
        <v>2920</v>
      </c>
      <c r="H31" s="230"/>
      <c r="I31" s="229"/>
      <c r="J31" s="230"/>
      <c r="K31" s="230"/>
      <c r="L31" s="230"/>
      <c r="M31" s="230"/>
      <c r="N31" s="230"/>
      <c r="O31" s="230"/>
      <c r="P31" s="230"/>
      <c r="Q31" s="230"/>
      <c r="R31" s="230"/>
      <c r="S31" s="230"/>
    </row>
    <row r="32" spans="1:19" ht="105" x14ac:dyDescent="0.25">
      <c r="A32" s="190" t="s">
        <v>2820</v>
      </c>
      <c r="B32" s="190" t="s">
        <v>2646</v>
      </c>
      <c r="C32" s="236">
        <v>1</v>
      </c>
      <c r="D32" s="189" t="s">
        <v>65</v>
      </c>
      <c r="E32" s="189" t="s">
        <v>3094</v>
      </c>
      <c r="F32" s="4" t="str">
        <f>UnitControlCenter!$B$3</f>
        <v>million metric tons / year</v>
      </c>
      <c r="G32" s="62" t="s">
        <v>3138</v>
      </c>
      <c r="I32" s="189"/>
    </row>
    <row r="33" spans="1:19" x14ac:dyDescent="0.25">
      <c r="A33" s="190" t="s">
        <v>2820</v>
      </c>
      <c r="B33" s="190" t="s">
        <v>139</v>
      </c>
      <c r="C33" s="236">
        <v>1</v>
      </c>
      <c r="D33" s="189" t="s">
        <v>65</v>
      </c>
      <c r="E33" s="189" t="s">
        <v>3094</v>
      </c>
      <c r="F33" s="4" t="str">
        <f>UnitControlCenter!$B$3</f>
        <v>million metric tons / year</v>
      </c>
      <c r="G33" s="189" t="s">
        <v>2477</v>
      </c>
      <c r="I33" s="189"/>
    </row>
    <row r="34" spans="1:19" x14ac:dyDescent="0.25">
      <c r="A34" s="190" t="s">
        <v>2820</v>
      </c>
      <c r="B34" s="190" t="s">
        <v>2475</v>
      </c>
      <c r="C34" s="236">
        <v>1</v>
      </c>
      <c r="D34" s="189" t="s">
        <v>65</v>
      </c>
      <c r="E34" s="189" t="s">
        <v>3094</v>
      </c>
      <c r="F34" s="4" t="str">
        <f>UnitControlCenter!$B$3</f>
        <v>million metric tons / year</v>
      </c>
      <c r="G34" s="189" t="s">
        <v>2478</v>
      </c>
      <c r="I34" s="189"/>
    </row>
    <row r="35" spans="1:19" x14ac:dyDescent="0.25">
      <c r="A35" s="190" t="s">
        <v>2820</v>
      </c>
      <c r="B35" s="190" t="s">
        <v>2541</v>
      </c>
      <c r="C35" s="236">
        <v>1</v>
      </c>
      <c r="D35" s="189" t="s">
        <v>65</v>
      </c>
      <c r="E35" s="189" t="s">
        <v>3094</v>
      </c>
      <c r="F35" s="4" t="str">
        <f>UnitControlCenter!$B$3</f>
        <v>million metric tons / year</v>
      </c>
      <c r="G35" s="189" t="s">
        <v>2552</v>
      </c>
      <c r="I35" s="189"/>
    </row>
    <row r="36" spans="1:19" x14ac:dyDescent="0.25">
      <c r="A36" s="190" t="s">
        <v>2820</v>
      </c>
      <c r="B36" s="190" t="s">
        <v>98</v>
      </c>
      <c r="C36" s="236">
        <v>1</v>
      </c>
      <c r="D36" s="189" t="s">
        <v>65</v>
      </c>
      <c r="E36" s="189" t="s">
        <v>3094</v>
      </c>
      <c r="F36" s="4" t="str">
        <f>UnitControlCenter!$B$3</f>
        <v>million metric tons / year</v>
      </c>
      <c r="G36" s="189" t="s">
        <v>2479</v>
      </c>
      <c r="I36" s="189"/>
    </row>
    <row r="37" spans="1:19" ht="30" x14ac:dyDescent="0.25">
      <c r="A37" s="190" t="s">
        <v>2820</v>
      </c>
      <c r="B37" s="190" t="s">
        <v>9</v>
      </c>
      <c r="C37" s="236">
        <v>1</v>
      </c>
      <c r="D37" s="189" t="s">
        <v>65</v>
      </c>
      <c r="E37" s="189" t="s">
        <v>3094</v>
      </c>
      <c r="F37" s="4" t="str">
        <f>UnitControlCenter!$B$3</f>
        <v>million metric tons / year</v>
      </c>
      <c r="G37" s="189" t="s">
        <v>3139</v>
      </c>
      <c r="I37" s="189"/>
    </row>
    <row r="38" spans="1:19" ht="15.75" thickBot="1" x14ac:dyDescent="0.3">
      <c r="A38" s="228" t="s">
        <v>2820</v>
      </c>
      <c r="B38" s="228" t="s">
        <v>4</v>
      </c>
      <c r="C38" s="243">
        <v>1</v>
      </c>
      <c r="D38" s="229" t="s">
        <v>65</v>
      </c>
      <c r="E38" s="229" t="s">
        <v>3094</v>
      </c>
      <c r="F38" s="232" t="str">
        <f>UnitControlCenter!$B$3</f>
        <v>million metric tons / year</v>
      </c>
      <c r="G38" s="229" t="s">
        <v>2481</v>
      </c>
      <c r="H38" s="230"/>
      <c r="I38" s="229"/>
      <c r="J38" s="230"/>
      <c r="K38" s="230"/>
      <c r="L38" s="230"/>
      <c r="M38" s="230"/>
      <c r="N38" s="230"/>
      <c r="O38" s="230"/>
      <c r="P38" s="230"/>
      <c r="Q38" s="230"/>
      <c r="R38" s="230"/>
      <c r="S38" s="230"/>
    </row>
    <row r="39" spans="1:19" ht="45" x14ac:dyDescent="0.25">
      <c r="A39" s="190" t="s">
        <v>378</v>
      </c>
      <c r="B39" s="190" t="s">
        <v>3049</v>
      </c>
      <c r="C39" s="236">
        <v>1</v>
      </c>
      <c r="D39" s="189" t="s">
        <v>67</v>
      </c>
      <c r="E39" s="189" t="s">
        <v>461</v>
      </c>
      <c r="F39" s="4" t="str">
        <f>UnitControlCenter!$B$7</f>
        <v>2020 dollars / metric ton CO2e abated, Annual average abatement (million metric tons CO2e)</v>
      </c>
      <c r="G39" s="62" t="s">
        <v>3140</v>
      </c>
      <c r="I39" s="189"/>
    </row>
    <row r="40" spans="1:19" ht="45.75" thickBot="1" x14ac:dyDescent="0.3">
      <c r="A40" s="228" t="s">
        <v>378</v>
      </c>
      <c r="B40" s="228" t="s">
        <v>3050</v>
      </c>
      <c r="C40" s="243">
        <v>1</v>
      </c>
      <c r="D40" s="229" t="s">
        <v>67</v>
      </c>
      <c r="E40" s="229" t="s">
        <v>461</v>
      </c>
      <c r="F40" s="232" t="str">
        <f>UnitControlCenter!$B$7</f>
        <v>2020 dollars / metric ton CO2e abated, Annual average abatement (million metric tons CO2e)</v>
      </c>
      <c r="G40" s="230" t="s">
        <v>3140</v>
      </c>
      <c r="H40" s="230"/>
      <c r="I40" s="229"/>
      <c r="J40" s="230"/>
      <c r="K40" s="230"/>
      <c r="L40" s="230"/>
      <c r="M40" s="230"/>
      <c r="N40" s="230"/>
      <c r="O40" s="230"/>
      <c r="P40" s="230"/>
      <c r="Q40" s="230"/>
      <c r="R40" s="230"/>
      <c r="S40" s="230"/>
    </row>
    <row r="41" spans="1:19" ht="45" x14ac:dyDescent="0.25">
      <c r="A41" s="190" t="s">
        <v>2375</v>
      </c>
      <c r="B41" s="190" t="s">
        <v>3053</v>
      </c>
      <c r="C41" s="236">
        <v>1</v>
      </c>
      <c r="D41" s="189" t="s">
        <v>67</v>
      </c>
      <c r="E41" s="189" t="s">
        <v>66</v>
      </c>
      <c r="F41" s="4" t="str">
        <f>UnitControlCenter!$B$8</f>
        <v>billion 2020 dollars / year</v>
      </c>
      <c r="G41" s="62" t="s">
        <v>3051</v>
      </c>
      <c r="H41" s="62" t="s">
        <v>2459</v>
      </c>
      <c r="I41" s="189" t="s">
        <v>2441</v>
      </c>
    </row>
    <row r="42" spans="1:19" x14ac:dyDescent="0.25">
      <c r="A42" s="190" t="s">
        <v>2375</v>
      </c>
      <c r="B42" s="227" t="s">
        <v>2842</v>
      </c>
      <c r="C42" s="236">
        <v>1</v>
      </c>
      <c r="D42" s="189" t="s">
        <v>65</v>
      </c>
      <c r="E42" s="189" t="s">
        <v>66</v>
      </c>
      <c r="F42" s="4" t="str">
        <f>UnitControlCenter!$B$8</f>
        <v>billion 2020 dollars / year</v>
      </c>
      <c r="G42" s="62" t="s">
        <v>2834</v>
      </c>
      <c r="I42" s="189"/>
    </row>
    <row r="43" spans="1:19" ht="75" x14ac:dyDescent="0.25">
      <c r="A43" s="190" t="s">
        <v>2375</v>
      </c>
      <c r="B43" s="190" t="s">
        <v>3039</v>
      </c>
      <c r="C43" s="255">
        <v>1</v>
      </c>
      <c r="D43" s="189" t="s">
        <v>67</v>
      </c>
      <c r="E43" s="189" t="s">
        <v>68</v>
      </c>
      <c r="F43" s="4" t="str">
        <f>UnitControlCenter!$B$8</f>
        <v>billion 2020 dollars / year</v>
      </c>
      <c r="G43" s="4" t="s">
        <v>3040</v>
      </c>
      <c r="H43" s="4" t="s">
        <v>3041</v>
      </c>
      <c r="I43" s="4" t="s">
        <v>3042</v>
      </c>
    </row>
    <row r="44" spans="1:19" ht="30" x14ac:dyDescent="0.25">
      <c r="A44" s="190" t="s">
        <v>2375</v>
      </c>
      <c r="B44" s="227" t="s">
        <v>3044</v>
      </c>
      <c r="C44" s="244">
        <v>1</v>
      </c>
      <c r="D44" s="189" t="s">
        <v>65</v>
      </c>
      <c r="E44" s="189" t="s">
        <v>66</v>
      </c>
      <c r="F44" s="7" t="str">
        <f>UnitControlCenter!$B$9</f>
        <v>billion 2020 dollars</v>
      </c>
      <c r="G44" s="235" t="s">
        <v>3045</v>
      </c>
      <c r="H44" s="235"/>
      <c r="I44" s="189"/>
    </row>
    <row r="45" spans="1:19" s="235" customFormat="1" ht="30" x14ac:dyDescent="0.25">
      <c r="A45" s="190" t="s">
        <v>2375</v>
      </c>
      <c r="B45" s="227" t="s">
        <v>3046</v>
      </c>
      <c r="C45" s="244">
        <v>1</v>
      </c>
      <c r="D45" s="189" t="s">
        <v>65</v>
      </c>
      <c r="E45" s="189" t="s">
        <v>66</v>
      </c>
      <c r="F45" s="7" t="str">
        <f>UnitControlCenter!$B$8</f>
        <v>billion 2020 dollars / year</v>
      </c>
      <c r="G45" s="235" t="s">
        <v>3047</v>
      </c>
      <c r="I45" s="189"/>
    </row>
    <row r="46" spans="1:19" ht="135.75" thickBot="1" x14ac:dyDescent="0.3">
      <c r="A46" s="228" t="s">
        <v>2375</v>
      </c>
      <c r="B46" s="233" t="s">
        <v>3133</v>
      </c>
      <c r="C46" s="243">
        <v>1</v>
      </c>
      <c r="D46" s="229" t="s">
        <v>67</v>
      </c>
      <c r="E46" s="229" t="s">
        <v>66</v>
      </c>
      <c r="F46" s="232" t="str">
        <f>UnitControlCenter!$B$8</f>
        <v>billion 2020 dollars / year</v>
      </c>
      <c r="G46" s="230" t="s">
        <v>3137</v>
      </c>
      <c r="H46" s="230" t="s">
        <v>3134</v>
      </c>
      <c r="I46" s="229" t="s">
        <v>3136</v>
      </c>
      <c r="J46" s="230"/>
      <c r="K46" s="230"/>
      <c r="L46" s="230"/>
      <c r="M46" s="230"/>
      <c r="N46" s="230"/>
      <c r="O46" s="230"/>
      <c r="P46" s="230"/>
      <c r="Q46" s="230"/>
      <c r="R46" s="230"/>
      <c r="S46" s="230"/>
    </row>
    <row r="47" spans="1:19" ht="45" x14ac:dyDescent="0.25">
      <c r="A47" s="190" t="s">
        <v>2960</v>
      </c>
      <c r="B47" s="227" t="s">
        <v>2977</v>
      </c>
      <c r="C47" s="248">
        <v>1</v>
      </c>
      <c r="D47" s="189" t="s">
        <v>67</v>
      </c>
      <c r="E47" s="189" t="s">
        <v>66</v>
      </c>
      <c r="F47" s="7" t="str">
        <f>UnitControlCenter!$B$10</f>
        <v>jobs</v>
      </c>
      <c r="G47" s="235" t="s">
        <v>2968</v>
      </c>
      <c r="H47" s="235" t="s">
        <v>2967</v>
      </c>
      <c r="I47" s="189" t="s">
        <v>2442</v>
      </c>
    </row>
    <row r="48" spans="1:19" ht="30" x14ac:dyDescent="0.25">
      <c r="A48" s="190" t="s">
        <v>2960</v>
      </c>
      <c r="B48" s="227" t="s">
        <v>3409</v>
      </c>
      <c r="C48" s="282">
        <v>0</v>
      </c>
      <c r="D48" s="189" t="s">
        <v>67</v>
      </c>
      <c r="E48" s="189" t="s">
        <v>68</v>
      </c>
      <c r="F48" s="7" t="str">
        <f>UnitControlCenter!$B$10</f>
        <v>jobs</v>
      </c>
      <c r="G48" s="235" t="s">
        <v>3292</v>
      </c>
      <c r="H48" s="235" t="s">
        <v>3293</v>
      </c>
      <c r="I48" s="189" t="s">
        <v>3294</v>
      </c>
    </row>
    <row r="49" spans="1:9" ht="30" x14ac:dyDescent="0.25">
      <c r="A49" s="190" t="s">
        <v>2960</v>
      </c>
      <c r="B49" s="227" t="s">
        <v>3410</v>
      </c>
      <c r="C49" s="282">
        <v>0</v>
      </c>
      <c r="D49" s="189" t="s">
        <v>67</v>
      </c>
      <c r="E49" s="189" t="s">
        <v>66</v>
      </c>
      <c r="F49" s="4" t="str">
        <f>UnitControlCenter!$B$12</f>
        <v>% change</v>
      </c>
      <c r="G49" s="235" t="s">
        <v>3311</v>
      </c>
      <c r="H49" s="235" t="s">
        <v>3293</v>
      </c>
      <c r="I49" s="189" t="s">
        <v>3294</v>
      </c>
    </row>
    <row r="50" spans="1:9" ht="45" x14ac:dyDescent="0.25">
      <c r="A50" s="190" t="s">
        <v>2960</v>
      </c>
      <c r="B50" s="227" t="s">
        <v>3276</v>
      </c>
      <c r="C50" s="282">
        <v>0</v>
      </c>
      <c r="D50" s="189" t="s">
        <v>67</v>
      </c>
      <c r="E50" s="189" t="s">
        <v>68</v>
      </c>
      <c r="F50" s="7" t="str">
        <f>UnitControlCenter!$B$10</f>
        <v>jobs</v>
      </c>
      <c r="G50" s="235" t="s">
        <v>3315</v>
      </c>
      <c r="H50" s="235" t="s">
        <v>3295</v>
      </c>
      <c r="I50" s="204" t="s">
        <v>3296</v>
      </c>
    </row>
    <row r="51" spans="1:9" ht="45" x14ac:dyDescent="0.25">
      <c r="A51" s="190" t="s">
        <v>2960</v>
      </c>
      <c r="B51" s="227" t="s">
        <v>3308</v>
      </c>
      <c r="C51" s="282">
        <v>0</v>
      </c>
      <c r="D51" s="189" t="s">
        <v>67</v>
      </c>
      <c r="E51" s="189" t="s">
        <v>66</v>
      </c>
      <c r="F51" s="4" t="str">
        <f>UnitControlCenter!$B$12</f>
        <v>% change</v>
      </c>
      <c r="G51" s="235" t="s">
        <v>3314</v>
      </c>
      <c r="H51" s="235" t="s">
        <v>3295</v>
      </c>
      <c r="I51" s="204" t="s">
        <v>3296</v>
      </c>
    </row>
    <row r="52" spans="1:9" ht="30" x14ac:dyDescent="0.25">
      <c r="A52" s="190" t="s">
        <v>2960</v>
      </c>
      <c r="B52" s="227" t="s">
        <v>3281</v>
      </c>
      <c r="C52" s="282">
        <v>0</v>
      </c>
      <c r="D52" s="189" t="s">
        <v>67</v>
      </c>
      <c r="E52" s="189" t="s">
        <v>68</v>
      </c>
      <c r="F52" s="7" t="str">
        <f>UnitControlCenter!$B$10</f>
        <v>jobs</v>
      </c>
      <c r="G52" s="235" t="s">
        <v>3297</v>
      </c>
      <c r="H52" s="235" t="s">
        <v>3298</v>
      </c>
      <c r="I52" s="189" t="s">
        <v>3299</v>
      </c>
    </row>
    <row r="53" spans="1:9" ht="30" x14ac:dyDescent="0.25">
      <c r="A53" s="190" t="s">
        <v>2960</v>
      </c>
      <c r="B53" s="227" t="s">
        <v>3309</v>
      </c>
      <c r="C53" s="282">
        <v>0</v>
      </c>
      <c r="D53" s="189" t="s">
        <v>67</v>
      </c>
      <c r="E53" s="189" t="s">
        <v>66</v>
      </c>
      <c r="F53" s="4" t="str">
        <f>UnitControlCenter!$B$12</f>
        <v>% change</v>
      </c>
      <c r="G53" s="235" t="s">
        <v>3312</v>
      </c>
      <c r="H53" s="235" t="s">
        <v>3298</v>
      </c>
      <c r="I53" s="189" t="s">
        <v>3299</v>
      </c>
    </row>
    <row r="54" spans="1:9" ht="75" x14ac:dyDescent="0.25">
      <c r="A54" s="190" t="s">
        <v>2960</v>
      </c>
      <c r="B54" s="227" t="s">
        <v>3284</v>
      </c>
      <c r="C54" s="282">
        <v>0</v>
      </c>
      <c r="D54" s="189" t="s">
        <v>67</v>
      </c>
      <c r="E54" s="189" t="s">
        <v>68</v>
      </c>
      <c r="F54" s="7" t="str">
        <f>UnitControlCenter!$B$10</f>
        <v>jobs</v>
      </c>
      <c r="G54" s="235" t="s">
        <v>3300</v>
      </c>
      <c r="H54" s="235" t="s">
        <v>3301</v>
      </c>
      <c r="I54" s="189" t="s">
        <v>3302</v>
      </c>
    </row>
    <row r="55" spans="1:9" ht="90" x14ac:dyDescent="0.25">
      <c r="A55" s="190" t="s">
        <v>2960</v>
      </c>
      <c r="B55" s="227" t="s">
        <v>3310</v>
      </c>
      <c r="C55" s="282">
        <v>0</v>
      </c>
      <c r="D55" s="189" t="s">
        <v>67</v>
      </c>
      <c r="E55" s="189" t="s">
        <v>66</v>
      </c>
      <c r="F55" s="4" t="str">
        <f>UnitControlCenter!$B$12</f>
        <v>% change</v>
      </c>
      <c r="G55" s="235" t="s">
        <v>3313</v>
      </c>
      <c r="H55" s="235" t="s">
        <v>3301</v>
      </c>
      <c r="I55" s="189" t="s">
        <v>3302</v>
      </c>
    </row>
    <row r="56" spans="1:9" ht="30" x14ac:dyDescent="0.25">
      <c r="A56" s="190" t="s">
        <v>2960</v>
      </c>
      <c r="B56" s="227" t="s">
        <v>3353</v>
      </c>
      <c r="C56" s="251">
        <v>1</v>
      </c>
      <c r="D56" s="189" t="s">
        <v>67</v>
      </c>
      <c r="E56" s="189" t="s">
        <v>68</v>
      </c>
      <c r="F56" s="7" t="str">
        <f>UnitControlCenter!$B$10</f>
        <v>jobs</v>
      </c>
      <c r="G56" s="235" t="s">
        <v>3354</v>
      </c>
      <c r="H56" s="235" t="s">
        <v>3355</v>
      </c>
      <c r="I56" s="189" t="s">
        <v>3356</v>
      </c>
    </row>
    <row r="57" spans="1:9" ht="30" x14ac:dyDescent="0.25">
      <c r="A57" s="190" t="s">
        <v>2960</v>
      </c>
      <c r="B57" s="227" t="s">
        <v>3357</v>
      </c>
      <c r="C57" s="282">
        <v>1</v>
      </c>
      <c r="D57" s="189" t="s">
        <v>67</v>
      </c>
      <c r="E57" s="189" t="s">
        <v>66</v>
      </c>
      <c r="F57" s="4" t="str">
        <f>UnitControlCenter!$B$12</f>
        <v>% change</v>
      </c>
      <c r="G57" s="235" t="s">
        <v>3358</v>
      </c>
      <c r="H57" s="235" t="s">
        <v>3355</v>
      </c>
      <c r="I57" s="189" t="s">
        <v>3356</v>
      </c>
    </row>
    <row r="58" spans="1:9" ht="30" x14ac:dyDescent="0.25">
      <c r="A58" s="190" t="s">
        <v>2960</v>
      </c>
      <c r="B58" s="227" t="s">
        <v>3023</v>
      </c>
      <c r="C58" s="253">
        <v>1</v>
      </c>
      <c r="D58" s="189" t="s">
        <v>67</v>
      </c>
      <c r="E58" s="189" t="s">
        <v>66</v>
      </c>
      <c r="F58" s="7" t="str">
        <f>UnitControlCenter!$B$10</f>
        <v>jobs</v>
      </c>
      <c r="G58" s="235" t="s">
        <v>3027</v>
      </c>
      <c r="H58" s="235" t="s">
        <v>3026</v>
      </c>
      <c r="I58" s="189" t="s">
        <v>3038</v>
      </c>
    </row>
    <row r="59" spans="1:9" ht="45" x14ac:dyDescent="0.25">
      <c r="A59" s="190" t="s">
        <v>2960</v>
      </c>
      <c r="B59" s="227" t="s">
        <v>3091</v>
      </c>
      <c r="C59" s="259">
        <v>1</v>
      </c>
      <c r="D59" s="189" t="s">
        <v>67</v>
      </c>
      <c r="E59" s="189" t="s">
        <v>66</v>
      </c>
      <c r="F59" s="7" t="str">
        <f>UnitControlCenter!$B$10</f>
        <v>jobs</v>
      </c>
      <c r="G59" s="235" t="s">
        <v>3090</v>
      </c>
      <c r="H59" s="235" t="s">
        <v>2967</v>
      </c>
      <c r="I59" s="189" t="s">
        <v>2442</v>
      </c>
    </row>
    <row r="60" spans="1:9" ht="45" x14ac:dyDescent="0.25">
      <c r="A60" s="190" t="s">
        <v>2960</v>
      </c>
      <c r="B60" s="227" t="s">
        <v>2962</v>
      </c>
      <c r="C60" s="248">
        <v>1</v>
      </c>
      <c r="D60" s="189" t="s">
        <v>67</v>
      </c>
      <c r="E60" s="189" t="s">
        <v>66</v>
      </c>
      <c r="F60" s="4" t="str">
        <f>UnitControlCenter!$B$8</f>
        <v>billion 2020 dollars / year</v>
      </c>
      <c r="G60" s="235" t="s">
        <v>2969</v>
      </c>
      <c r="H60" s="235" t="s">
        <v>2971</v>
      </c>
      <c r="I60" s="189" t="s">
        <v>2442</v>
      </c>
    </row>
    <row r="61" spans="1:9" ht="45" x14ac:dyDescent="0.25">
      <c r="A61" s="190" t="s">
        <v>2960</v>
      </c>
      <c r="B61" s="227" t="s">
        <v>2981</v>
      </c>
      <c r="C61" s="252">
        <v>1</v>
      </c>
      <c r="D61" s="189" t="s">
        <v>67</v>
      </c>
      <c r="E61" s="189" t="s">
        <v>66</v>
      </c>
      <c r="F61" s="4" t="str">
        <f>UnitControlCenter!$B$12</f>
        <v>% change</v>
      </c>
      <c r="G61" s="235" t="s">
        <v>2983</v>
      </c>
      <c r="H61" s="235" t="s">
        <v>2971</v>
      </c>
      <c r="I61" s="189" t="s">
        <v>2442</v>
      </c>
    </row>
    <row r="62" spans="1:9" ht="30" x14ac:dyDescent="0.25">
      <c r="A62" s="190" t="s">
        <v>2960</v>
      </c>
      <c r="B62" s="227" t="s">
        <v>3024</v>
      </c>
      <c r="C62" s="253">
        <v>1</v>
      </c>
      <c r="D62" s="189" t="s">
        <v>67</v>
      </c>
      <c r="E62" s="189" t="s">
        <v>66</v>
      </c>
      <c r="F62" s="4" t="str">
        <f>UnitControlCenter!$B$8</f>
        <v>billion 2020 dollars / year</v>
      </c>
      <c r="G62" s="235" t="s">
        <v>3028</v>
      </c>
      <c r="H62" s="235" t="s">
        <v>3026</v>
      </c>
      <c r="I62" s="189" t="s">
        <v>3038</v>
      </c>
    </row>
    <row r="63" spans="1:9" ht="45" x14ac:dyDescent="0.25">
      <c r="A63" s="190" t="s">
        <v>2960</v>
      </c>
      <c r="B63" s="227" t="s">
        <v>2976</v>
      </c>
      <c r="C63" s="248">
        <v>1</v>
      </c>
      <c r="D63" s="189" t="s">
        <v>67</v>
      </c>
      <c r="E63" s="189" t="s">
        <v>66</v>
      </c>
      <c r="F63" s="4" t="str">
        <f>UnitControlCenter!$B$8</f>
        <v>billion 2020 dollars / year</v>
      </c>
      <c r="G63" s="235" t="s">
        <v>2972</v>
      </c>
      <c r="H63" s="235" t="s">
        <v>2970</v>
      </c>
      <c r="I63" s="189" t="s">
        <v>2442</v>
      </c>
    </row>
    <row r="64" spans="1:9" ht="30" x14ac:dyDescent="0.25">
      <c r="A64" s="190" t="s">
        <v>2960</v>
      </c>
      <c r="B64" s="227" t="s">
        <v>2974</v>
      </c>
      <c r="C64" s="244">
        <v>1</v>
      </c>
      <c r="D64" s="189" t="s">
        <v>65</v>
      </c>
      <c r="E64" s="189" t="s">
        <v>66</v>
      </c>
      <c r="F64" s="7" t="str">
        <f>UnitControlCenter!$B$13</f>
        <v>2020 dollars / employee-year</v>
      </c>
      <c r="G64" s="235" t="s">
        <v>2975</v>
      </c>
      <c r="H64" s="235"/>
      <c r="I64" s="189"/>
    </row>
    <row r="65" spans="1:19" ht="30.75" thickBot="1" x14ac:dyDescent="0.3">
      <c r="A65" s="228" t="s">
        <v>2960</v>
      </c>
      <c r="B65" s="233" t="s">
        <v>3025</v>
      </c>
      <c r="C65" s="243">
        <v>1</v>
      </c>
      <c r="D65" s="229" t="s">
        <v>67</v>
      </c>
      <c r="E65" s="229" t="s">
        <v>66</v>
      </c>
      <c r="F65" s="232" t="str">
        <f>UnitControlCenter!$B$8</f>
        <v>billion 2020 dollars / year</v>
      </c>
      <c r="G65" s="230" t="s">
        <v>3029</v>
      </c>
      <c r="H65" s="230" t="s">
        <v>3026</v>
      </c>
      <c r="I65" s="229" t="s">
        <v>3038</v>
      </c>
      <c r="J65" s="230"/>
      <c r="K65" s="230"/>
      <c r="L65" s="230"/>
      <c r="M65" s="230"/>
      <c r="N65" s="230"/>
      <c r="O65" s="230"/>
      <c r="P65" s="230"/>
      <c r="Q65" s="230"/>
      <c r="R65" s="230"/>
      <c r="S65" s="230"/>
    </row>
    <row r="66" spans="1:19" ht="90" x14ac:dyDescent="0.25">
      <c r="A66" s="190" t="s">
        <v>2961</v>
      </c>
      <c r="B66" s="190" t="s">
        <v>2750</v>
      </c>
      <c r="C66" s="236">
        <v>1</v>
      </c>
      <c r="D66" s="189" t="s">
        <v>67</v>
      </c>
      <c r="E66" s="189" t="s">
        <v>66</v>
      </c>
      <c r="F66" s="4" t="str">
        <f>UnitControlCenter!$B$8</f>
        <v>billion 2020 dollars / year</v>
      </c>
      <c r="G66" s="4" t="s">
        <v>2751</v>
      </c>
      <c r="H66" s="4" t="s">
        <v>2752</v>
      </c>
      <c r="I66" s="4" t="s">
        <v>2725</v>
      </c>
    </row>
    <row r="67" spans="1:19" ht="45" x14ac:dyDescent="0.25">
      <c r="A67" s="190" t="s">
        <v>2961</v>
      </c>
      <c r="B67" s="190" t="s">
        <v>2754</v>
      </c>
      <c r="C67" s="236">
        <v>1</v>
      </c>
      <c r="D67" s="189" t="s">
        <v>67</v>
      </c>
      <c r="E67" s="189" t="s">
        <v>66</v>
      </c>
      <c r="F67" s="4" t="str">
        <f>UnitControlCenter!$B$8</f>
        <v>billion 2020 dollars / year</v>
      </c>
      <c r="G67" s="4" t="s">
        <v>2764</v>
      </c>
      <c r="H67" s="4" t="s">
        <v>2765</v>
      </c>
      <c r="I67" s="4" t="s">
        <v>2766</v>
      </c>
    </row>
    <row r="68" spans="1:19" ht="60" x14ac:dyDescent="0.25">
      <c r="A68" s="190" t="s">
        <v>2961</v>
      </c>
      <c r="B68" s="190" t="s">
        <v>2755</v>
      </c>
      <c r="C68" s="236">
        <v>1</v>
      </c>
      <c r="D68" s="189" t="s">
        <v>67</v>
      </c>
      <c r="E68" s="189" t="s">
        <v>66</v>
      </c>
      <c r="F68" s="4" t="str">
        <f>UnitControlCenter!$B$8</f>
        <v>billion 2020 dollars / year</v>
      </c>
      <c r="G68" s="4" t="s">
        <v>2775</v>
      </c>
      <c r="H68" s="4" t="s">
        <v>2773</v>
      </c>
      <c r="I68" s="4" t="s">
        <v>2774</v>
      </c>
    </row>
    <row r="69" spans="1:19" ht="45" x14ac:dyDescent="0.25">
      <c r="A69" s="190" t="s">
        <v>2961</v>
      </c>
      <c r="B69" s="190" t="s">
        <v>2756</v>
      </c>
      <c r="C69" s="236">
        <v>1</v>
      </c>
      <c r="D69" s="189" t="s">
        <v>67</v>
      </c>
      <c r="E69" s="189" t="s">
        <v>66</v>
      </c>
      <c r="F69" s="4" t="str">
        <f>UnitControlCenter!$B$8</f>
        <v>billion 2020 dollars / year</v>
      </c>
      <c r="G69" s="4" t="s">
        <v>2769</v>
      </c>
      <c r="H69" s="4" t="s">
        <v>2765</v>
      </c>
      <c r="I69" s="4" t="s">
        <v>2767</v>
      </c>
    </row>
    <row r="70" spans="1:19" ht="45" x14ac:dyDescent="0.25">
      <c r="A70" s="190" t="s">
        <v>2961</v>
      </c>
      <c r="B70" s="190" t="s">
        <v>2757</v>
      </c>
      <c r="C70" s="236">
        <v>1</v>
      </c>
      <c r="D70" s="189" t="s">
        <v>67</v>
      </c>
      <c r="E70" s="189" t="s">
        <v>66</v>
      </c>
      <c r="F70" s="4" t="str">
        <f>UnitControlCenter!$B$8</f>
        <v>billion 2020 dollars / year</v>
      </c>
      <c r="G70" s="4" t="s">
        <v>2770</v>
      </c>
      <c r="H70" s="4" t="s">
        <v>2765</v>
      </c>
      <c r="I70" s="4" t="s">
        <v>2768</v>
      </c>
    </row>
    <row r="71" spans="1:19" ht="60" x14ac:dyDescent="0.25">
      <c r="A71" s="190" t="s">
        <v>2961</v>
      </c>
      <c r="B71" s="190" t="s">
        <v>2758</v>
      </c>
      <c r="C71" s="236">
        <v>1</v>
      </c>
      <c r="D71" s="189" t="s">
        <v>67</v>
      </c>
      <c r="E71" s="189" t="s">
        <v>66</v>
      </c>
      <c r="F71" s="4" t="str">
        <f>UnitControlCenter!$B$8</f>
        <v>billion 2020 dollars / year</v>
      </c>
      <c r="G71" s="4" t="s">
        <v>2776</v>
      </c>
      <c r="H71" s="4" t="s">
        <v>2773</v>
      </c>
      <c r="I71" s="4" t="s">
        <v>2774</v>
      </c>
    </row>
    <row r="72" spans="1:19" ht="60" x14ac:dyDescent="0.25">
      <c r="A72" s="190" t="s">
        <v>2961</v>
      </c>
      <c r="B72" s="190" t="s">
        <v>2759</v>
      </c>
      <c r="C72" s="236">
        <v>1</v>
      </c>
      <c r="D72" s="189" t="s">
        <v>67</v>
      </c>
      <c r="E72" s="189" t="s">
        <v>66</v>
      </c>
      <c r="F72" s="4" t="str">
        <f>UnitControlCenter!$B$8</f>
        <v>billion 2020 dollars / year</v>
      </c>
      <c r="G72" s="4" t="s">
        <v>2777</v>
      </c>
      <c r="H72" s="4" t="s">
        <v>2773</v>
      </c>
      <c r="I72" s="4" t="s">
        <v>2774</v>
      </c>
    </row>
    <row r="73" spans="1:19" ht="75" x14ac:dyDescent="0.25">
      <c r="A73" s="190" t="s">
        <v>2961</v>
      </c>
      <c r="B73" s="190" t="s">
        <v>2760</v>
      </c>
      <c r="C73" s="236">
        <v>1</v>
      </c>
      <c r="D73" s="189" t="s">
        <v>67</v>
      </c>
      <c r="E73" s="189" t="s">
        <v>66</v>
      </c>
      <c r="F73" s="4" t="str">
        <f>UnitControlCenter!$B$8</f>
        <v>billion 2020 dollars / year</v>
      </c>
      <c r="G73" s="4" t="s">
        <v>2778</v>
      </c>
      <c r="H73" s="4" t="s">
        <v>2773</v>
      </c>
      <c r="I73" s="4" t="s">
        <v>2774</v>
      </c>
    </row>
    <row r="74" spans="1:19" ht="75" x14ac:dyDescent="0.25">
      <c r="A74" s="190" t="s">
        <v>2961</v>
      </c>
      <c r="B74" s="190" t="s">
        <v>2784</v>
      </c>
      <c r="C74" s="236">
        <v>1</v>
      </c>
      <c r="D74" s="189" t="s">
        <v>67</v>
      </c>
      <c r="E74" s="189" t="s">
        <v>66</v>
      </c>
      <c r="F74" s="4" t="str">
        <f>UnitControlCenter!$B$8</f>
        <v>billion 2020 dollars / year</v>
      </c>
      <c r="G74" s="4" t="s">
        <v>2782</v>
      </c>
      <c r="H74" s="4" t="s">
        <v>2773</v>
      </c>
      <c r="I74" s="4" t="s">
        <v>2780</v>
      </c>
    </row>
    <row r="75" spans="1:19" ht="60.75" thickBot="1" x14ac:dyDescent="0.3">
      <c r="A75" s="228" t="s">
        <v>2961</v>
      </c>
      <c r="B75" s="228" t="s">
        <v>2785</v>
      </c>
      <c r="C75" s="243">
        <v>1</v>
      </c>
      <c r="D75" s="229" t="s">
        <v>67</v>
      </c>
      <c r="E75" s="229" t="s">
        <v>66</v>
      </c>
      <c r="F75" s="232" t="str">
        <f>UnitControlCenter!$B$8</f>
        <v>billion 2020 dollars / year</v>
      </c>
      <c r="G75" s="232" t="s">
        <v>2783</v>
      </c>
      <c r="H75" s="232" t="s">
        <v>2773</v>
      </c>
      <c r="I75" s="232" t="s">
        <v>2781</v>
      </c>
      <c r="J75" s="230"/>
      <c r="K75" s="230"/>
      <c r="L75" s="230"/>
      <c r="M75" s="230"/>
      <c r="N75" s="230"/>
      <c r="O75" s="230"/>
      <c r="P75" s="230"/>
      <c r="Q75" s="230"/>
      <c r="R75" s="230"/>
      <c r="S75" s="230"/>
    </row>
    <row r="76" spans="1:19" ht="30" x14ac:dyDescent="0.25">
      <c r="A76" s="190" t="s">
        <v>2376</v>
      </c>
      <c r="B76" s="190" t="s">
        <v>3092</v>
      </c>
      <c r="C76" s="259">
        <v>1</v>
      </c>
      <c r="D76" s="189" t="s">
        <v>65</v>
      </c>
      <c r="E76" s="189" t="s">
        <v>3095</v>
      </c>
      <c r="F76" s="4" t="str">
        <f>UnitControlCenter!$B$11</f>
        <v>incidents / year</v>
      </c>
      <c r="G76" s="189" t="s">
        <v>3008</v>
      </c>
      <c r="I76" s="189"/>
    </row>
    <row r="77" spans="1:19" x14ac:dyDescent="0.25">
      <c r="A77" s="190" t="s">
        <v>2376</v>
      </c>
      <c r="B77" s="190" t="s">
        <v>3321</v>
      </c>
      <c r="C77" s="282">
        <v>1</v>
      </c>
      <c r="D77" s="189" t="s">
        <v>65</v>
      </c>
      <c r="E77" s="189" t="s">
        <v>66</v>
      </c>
      <c r="F77" s="4" t="str">
        <f>UnitControlCenter!$B$12</f>
        <v>% change</v>
      </c>
      <c r="G77" s="189" t="s">
        <v>3322</v>
      </c>
      <c r="I77" s="189"/>
    </row>
    <row r="78" spans="1:19" ht="30" x14ac:dyDescent="0.25">
      <c r="A78" s="190" t="s">
        <v>2376</v>
      </c>
      <c r="B78" s="190" t="s">
        <v>3407</v>
      </c>
      <c r="C78" s="282">
        <v>1</v>
      </c>
      <c r="D78" s="189" t="s">
        <v>67</v>
      </c>
      <c r="E78" s="189" t="s">
        <v>68</v>
      </c>
      <c r="F78" s="4" t="str">
        <f>UnitControlCenter!$B$11</f>
        <v>incidents / year</v>
      </c>
      <c r="G78" s="189" t="s">
        <v>3305</v>
      </c>
      <c r="H78" s="235" t="s">
        <v>3293</v>
      </c>
      <c r="I78" s="189" t="s">
        <v>3294</v>
      </c>
    </row>
    <row r="79" spans="1:19" ht="30" x14ac:dyDescent="0.25">
      <c r="A79" s="190" t="s">
        <v>2376</v>
      </c>
      <c r="B79" s="190" t="s">
        <v>3408</v>
      </c>
      <c r="C79" s="282">
        <v>1</v>
      </c>
      <c r="D79" s="189" t="s">
        <v>67</v>
      </c>
      <c r="E79" s="189" t="s">
        <v>66</v>
      </c>
      <c r="F79" s="4" t="str">
        <f>UnitControlCenter!$B$12</f>
        <v>% change</v>
      </c>
      <c r="G79" s="189" t="s">
        <v>3316</v>
      </c>
      <c r="H79" s="235" t="s">
        <v>3293</v>
      </c>
      <c r="I79" s="189" t="s">
        <v>3294</v>
      </c>
    </row>
    <row r="80" spans="1:19" ht="45" x14ac:dyDescent="0.25">
      <c r="A80" s="190" t="s">
        <v>2376</v>
      </c>
      <c r="B80" s="190" t="s">
        <v>3303</v>
      </c>
      <c r="C80" s="282">
        <v>1</v>
      </c>
      <c r="D80" s="189" t="s">
        <v>67</v>
      </c>
      <c r="E80" s="189" t="s">
        <v>68</v>
      </c>
      <c r="F80" s="4" t="str">
        <f>UnitControlCenter!$B$11</f>
        <v>incidents / year</v>
      </c>
      <c r="G80" s="189" t="s">
        <v>3306</v>
      </c>
      <c r="H80" s="235" t="s">
        <v>3295</v>
      </c>
      <c r="I80" s="204" t="s">
        <v>3296</v>
      </c>
    </row>
    <row r="81" spans="1:19" ht="45" x14ac:dyDescent="0.25">
      <c r="A81" s="190" t="s">
        <v>2376</v>
      </c>
      <c r="B81" s="190" t="s">
        <v>3319</v>
      </c>
      <c r="C81" s="282">
        <v>1</v>
      </c>
      <c r="D81" s="189" t="s">
        <v>67</v>
      </c>
      <c r="E81" s="189" t="s">
        <v>66</v>
      </c>
      <c r="F81" s="4" t="str">
        <f>UnitControlCenter!$B$12</f>
        <v>% change</v>
      </c>
      <c r="G81" s="189" t="s">
        <v>3317</v>
      </c>
      <c r="H81" s="235" t="s">
        <v>3295</v>
      </c>
      <c r="I81" s="204" t="s">
        <v>3296</v>
      </c>
    </row>
    <row r="82" spans="1:19" ht="30" x14ac:dyDescent="0.25">
      <c r="A82" s="190" t="s">
        <v>2376</v>
      </c>
      <c r="B82" s="190" t="s">
        <v>3304</v>
      </c>
      <c r="C82" s="282">
        <v>1</v>
      </c>
      <c r="D82" s="189" t="s">
        <v>67</v>
      </c>
      <c r="E82" s="189" t="s">
        <v>68</v>
      </c>
      <c r="F82" s="4" t="str">
        <f>UnitControlCenter!$B$11</f>
        <v>incidents / year</v>
      </c>
      <c r="G82" s="62" t="s">
        <v>3307</v>
      </c>
      <c r="H82" s="235" t="s">
        <v>3298</v>
      </c>
      <c r="I82" s="189" t="s">
        <v>3299</v>
      </c>
    </row>
    <row r="83" spans="1:19" ht="30" x14ac:dyDescent="0.25">
      <c r="A83" s="190" t="s">
        <v>2376</v>
      </c>
      <c r="B83" s="190" t="s">
        <v>3320</v>
      </c>
      <c r="C83" s="282">
        <v>1</v>
      </c>
      <c r="D83" s="189" t="s">
        <v>67</v>
      </c>
      <c r="E83" s="189" t="s">
        <v>66</v>
      </c>
      <c r="F83" s="4" t="str">
        <f>UnitControlCenter!$B$12</f>
        <v>% change</v>
      </c>
      <c r="G83" s="62" t="s">
        <v>3318</v>
      </c>
      <c r="H83" s="235" t="s">
        <v>3298</v>
      </c>
      <c r="I83" s="189" t="s">
        <v>3299</v>
      </c>
    </row>
    <row r="84" spans="1:19" x14ac:dyDescent="0.25">
      <c r="A84" s="190" t="s">
        <v>2376</v>
      </c>
      <c r="B84" s="190" t="s">
        <v>3000</v>
      </c>
      <c r="C84" s="236">
        <v>0</v>
      </c>
      <c r="D84" s="189" t="s">
        <v>65</v>
      </c>
      <c r="E84" s="189" t="s">
        <v>66</v>
      </c>
      <c r="F84" s="4" t="str">
        <f>UnitControlCenter!$B$11</f>
        <v>incidents / year</v>
      </c>
      <c r="G84" s="189" t="s">
        <v>3008</v>
      </c>
      <c r="I84" s="189"/>
    </row>
    <row r="85" spans="1:19" ht="30" x14ac:dyDescent="0.25">
      <c r="A85" s="190" t="s">
        <v>2376</v>
      </c>
      <c r="B85" s="190" t="s">
        <v>2377</v>
      </c>
      <c r="C85" s="244">
        <v>1</v>
      </c>
      <c r="D85" s="189" t="s">
        <v>65</v>
      </c>
      <c r="E85" s="189" t="s">
        <v>66</v>
      </c>
      <c r="F85" s="7" t="str">
        <f>UnitControlCenter!$B$8</f>
        <v>billion 2020 dollars / year</v>
      </c>
      <c r="G85" s="189" t="s">
        <v>69</v>
      </c>
      <c r="H85" s="235"/>
      <c r="I85" s="189"/>
    </row>
    <row r="86" spans="1:19" x14ac:dyDescent="0.25">
      <c r="A86" s="190" t="s">
        <v>2376</v>
      </c>
      <c r="B86" s="190" t="s">
        <v>3001</v>
      </c>
      <c r="C86" s="244">
        <v>1</v>
      </c>
      <c r="D86" s="189" t="s">
        <v>65</v>
      </c>
      <c r="E86" s="189" t="s">
        <v>66</v>
      </c>
      <c r="F86" s="4" t="str">
        <f>UnitControlCenter!$B$11</f>
        <v>incidents / year</v>
      </c>
      <c r="G86" s="189" t="s">
        <v>3009</v>
      </c>
      <c r="H86" s="235"/>
      <c r="I86" s="189"/>
    </row>
    <row r="87" spans="1:19" ht="30" x14ac:dyDescent="0.25">
      <c r="A87" s="190" t="s">
        <v>2376</v>
      </c>
      <c r="B87" s="190" t="s">
        <v>3002</v>
      </c>
      <c r="C87" s="244">
        <v>1</v>
      </c>
      <c r="D87" s="189" t="s">
        <v>65</v>
      </c>
      <c r="E87" s="189" t="s">
        <v>66</v>
      </c>
      <c r="F87" s="4" t="str">
        <f>UnitControlCenter!$B$11</f>
        <v>incidents / year</v>
      </c>
      <c r="G87" s="189" t="s">
        <v>3010</v>
      </c>
      <c r="H87" s="235"/>
      <c r="I87" s="189"/>
    </row>
    <row r="88" spans="1:19" x14ac:dyDescent="0.25">
      <c r="A88" s="190" t="s">
        <v>2376</v>
      </c>
      <c r="B88" s="190" t="s">
        <v>3015</v>
      </c>
      <c r="C88" s="244">
        <v>1</v>
      </c>
      <c r="D88" s="189" t="s">
        <v>65</v>
      </c>
      <c r="E88" s="189" t="s">
        <v>66</v>
      </c>
      <c r="F88" s="4" t="str">
        <f>UnitControlCenter!$B$11</f>
        <v>incidents / year</v>
      </c>
      <c r="G88" s="189" t="s">
        <v>3016</v>
      </c>
      <c r="H88" s="235"/>
      <c r="I88" s="189"/>
    </row>
    <row r="89" spans="1:19" ht="30" x14ac:dyDescent="0.25">
      <c r="A89" s="190" t="s">
        <v>2376</v>
      </c>
      <c r="B89" s="190" t="s">
        <v>3003</v>
      </c>
      <c r="C89" s="244">
        <v>1</v>
      </c>
      <c r="D89" s="189" t="s">
        <v>65</v>
      </c>
      <c r="E89" s="189" t="s">
        <v>66</v>
      </c>
      <c r="F89" s="4" t="str">
        <f>UnitControlCenter!$B$11</f>
        <v>incidents / year</v>
      </c>
      <c r="G89" s="189" t="s">
        <v>3011</v>
      </c>
      <c r="H89" s="235"/>
      <c r="I89" s="189"/>
    </row>
    <row r="90" spans="1:19" x14ac:dyDescent="0.25">
      <c r="A90" s="190" t="s">
        <v>2376</v>
      </c>
      <c r="B90" s="190" t="s">
        <v>3004</v>
      </c>
      <c r="C90" s="244">
        <v>1</v>
      </c>
      <c r="D90" s="189" t="s">
        <v>65</v>
      </c>
      <c r="E90" s="189" t="s">
        <v>66</v>
      </c>
      <c r="F90" s="4" t="str">
        <f>UnitControlCenter!$B$11</f>
        <v>incidents / year</v>
      </c>
      <c r="G90" s="189" t="s">
        <v>3012</v>
      </c>
      <c r="H90" s="235"/>
      <c r="I90" s="189"/>
    </row>
    <row r="91" spans="1:19" x14ac:dyDescent="0.25">
      <c r="A91" s="190" t="s">
        <v>2376</v>
      </c>
      <c r="B91" s="190" t="s">
        <v>3005</v>
      </c>
      <c r="C91" s="244">
        <v>1</v>
      </c>
      <c r="D91" s="189" t="s">
        <v>65</v>
      </c>
      <c r="E91" s="189" t="s">
        <v>66</v>
      </c>
      <c r="F91" s="4" t="str">
        <f>UnitControlCenter!$B$11</f>
        <v>incidents / year</v>
      </c>
      <c r="G91" s="189" t="s">
        <v>3013</v>
      </c>
      <c r="H91" s="235"/>
      <c r="I91" s="189"/>
    </row>
    <row r="92" spans="1:19" ht="30.75" thickBot="1" x14ac:dyDescent="0.3">
      <c r="A92" s="228" t="s">
        <v>2376</v>
      </c>
      <c r="B92" s="228" t="s">
        <v>3006</v>
      </c>
      <c r="C92" s="243">
        <v>1</v>
      </c>
      <c r="D92" s="229" t="s">
        <v>65</v>
      </c>
      <c r="E92" s="229" t="s">
        <v>66</v>
      </c>
      <c r="F92" s="232" t="str">
        <f>UnitControlCenter!$B$11</f>
        <v>incidents / year</v>
      </c>
      <c r="G92" s="229" t="s">
        <v>3014</v>
      </c>
      <c r="H92" s="230"/>
      <c r="I92" s="229"/>
      <c r="J92" s="230"/>
      <c r="K92" s="230"/>
      <c r="L92" s="230"/>
      <c r="M92" s="230"/>
      <c r="N92" s="230"/>
      <c r="O92" s="230"/>
      <c r="P92" s="230"/>
      <c r="Q92" s="230"/>
      <c r="R92" s="230"/>
      <c r="S92" s="230"/>
    </row>
    <row r="93" spans="1:19" ht="135" x14ac:dyDescent="0.25">
      <c r="A93" s="190" t="s">
        <v>2517</v>
      </c>
      <c r="B93" s="190" t="s">
        <v>2378</v>
      </c>
      <c r="C93" s="236">
        <v>1</v>
      </c>
      <c r="D93" s="189" t="s">
        <v>67</v>
      </c>
      <c r="E93" s="189" t="s">
        <v>68</v>
      </c>
      <c r="F93" s="4" t="str">
        <f>UnitControlCenter!$B$15</f>
        <v>terawatt-hours (TWh) / year</v>
      </c>
      <c r="G93" s="189" t="s">
        <v>2554</v>
      </c>
      <c r="H93" s="62" t="s">
        <v>2555</v>
      </c>
      <c r="I93" s="189" t="s">
        <v>2562</v>
      </c>
    </row>
    <row r="94" spans="1:19" ht="165" x14ac:dyDescent="0.25">
      <c r="A94" s="190" t="s">
        <v>2517</v>
      </c>
      <c r="B94" s="190" t="s">
        <v>2379</v>
      </c>
      <c r="C94" s="236">
        <v>1</v>
      </c>
      <c r="D94" s="189" t="s">
        <v>67</v>
      </c>
      <c r="E94" s="189" t="s">
        <v>66</v>
      </c>
      <c r="F94" s="4" t="str">
        <f>UnitControlCenter!$B$15</f>
        <v>terawatt-hours (TWh) / year</v>
      </c>
      <c r="G94" s="189" t="s">
        <v>2556</v>
      </c>
      <c r="H94" s="62" t="s">
        <v>2557</v>
      </c>
      <c r="I94" s="189" t="s">
        <v>2563</v>
      </c>
    </row>
    <row r="95" spans="1:19" ht="135" x14ac:dyDescent="0.25">
      <c r="A95" s="190" t="s">
        <v>2517</v>
      </c>
      <c r="B95" s="190" t="s">
        <v>2380</v>
      </c>
      <c r="C95" s="236">
        <v>1</v>
      </c>
      <c r="D95" s="189" t="s">
        <v>67</v>
      </c>
      <c r="E95" s="189" t="s">
        <v>68</v>
      </c>
      <c r="F95" s="4" t="str">
        <f>UnitControlCenter!$B$16</f>
        <v>gigawatts (GW) / year</v>
      </c>
      <c r="G95" s="189" t="s">
        <v>2558</v>
      </c>
      <c r="H95" s="62" t="s">
        <v>2559</v>
      </c>
      <c r="I95" s="189" t="s">
        <v>2564</v>
      </c>
    </row>
    <row r="96" spans="1:19" ht="150" x14ac:dyDescent="0.25">
      <c r="A96" s="190" t="s">
        <v>2517</v>
      </c>
      <c r="B96" s="190" t="s">
        <v>2381</v>
      </c>
      <c r="C96" s="236">
        <v>1</v>
      </c>
      <c r="D96" s="189" t="s">
        <v>67</v>
      </c>
      <c r="E96" s="189" t="s">
        <v>66</v>
      </c>
      <c r="F96" s="4" t="str">
        <f>UnitControlCenter!$B$16</f>
        <v>gigawatts (GW) / year</v>
      </c>
      <c r="G96" s="189" t="s">
        <v>2560</v>
      </c>
      <c r="H96" s="62" t="s">
        <v>2561</v>
      </c>
      <c r="I96" s="189" t="s">
        <v>2565</v>
      </c>
    </row>
    <row r="97" spans="1:19" ht="45.75" thickBot="1" x14ac:dyDescent="0.3">
      <c r="A97" s="228" t="s">
        <v>2517</v>
      </c>
      <c r="B97" s="228" t="s">
        <v>2518</v>
      </c>
      <c r="C97" s="243">
        <v>1</v>
      </c>
      <c r="D97" s="229" t="s">
        <v>67</v>
      </c>
      <c r="E97" s="229" t="s">
        <v>68</v>
      </c>
      <c r="F97" s="232" t="str">
        <f>UnitControlCenter!$B$15</f>
        <v>terawatt-hours (TWh) / year</v>
      </c>
      <c r="G97" s="229" t="s">
        <v>2929</v>
      </c>
      <c r="H97" s="229" t="s">
        <v>2930</v>
      </c>
      <c r="I97" s="229" t="s">
        <v>2566</v>
      </c>
      <c r="J97" s="230"/>
      <c r="K97" s="230"/>
      <c r="L97" s="230"/>
      <c r="M97" s="230"/>
      <c r="N97" s="230"/>
      <c r="O97" s="230"/>
      <c r="P97" s="230"/>
      <c r="Q97" s="230"/>
      <c r="R97" s="230"/>
      <c r="S97" s="230"/>
    </row>
    <row r="98" spans="1:19" ht="120" x14ac:dyDescent="0.25">
      <c r="A98" s="190" t="s">
        <v>3250</v>
      </c>
      <c r="B98" s="190" t="s">
        <v>2382</v>
      </c>
      <c r="C98" s="236">
        <v>1</v>
      </c>
      <c r="D98" s="189" t="s">
        <v>67</v>
      </c>
      <c r="E98" s="189" t="s">
        <v>2399</v>
      </c>
      <c r="F98" s="4" t="str">
        <f>UnitControlCenter!$B$17</f>
        <v>2020 dollars / megawatt-hour (MWh)</v>
      </c>
      <c r="G98" s="189" t="s">
        <v>2567</v>
      </c>
      <c r="H98" s="62" t="s">
        <v>2568</v>
      </c>
      <c r="I98" s="189" t="s">
        <v>2569</v>
      </c>
    </row>
    <row r="99" spans="1:19" ht="30" x14ac:dyDescent="0.25">
      <c r="A99" s="190" t="s">
        <v>3250</v>
      </c>
      <c r="B99" s="190" t="s">
        <v>2383</v>
      </c>
      <c r="C99" s="236">
        <v>1</v>
      </c>
      <c r="D99" s="189" t="s">
        <v>67</v>
      </c>
      <c r="E99" s="189" t="s">
        <v>68</v>
      </c>
      <c r="F99" s="4" t="str">
        <f>UnitControlCenter!$B$15</f>
        <v>terawatt-hours (TWh) / year</v>
      </c>
      <c r="G99" s="189" t="s">
        <v>2866</v>
      </c>
      <c r="H99" s="62" t="s">
        <v>2867</v>
      </c>
      <c r="I99" s="189" t="s">
        <v>2868</v>
      </c>
    </row>
    <row r="100" spans="1:19" ht="75" x14ac:dyDescent="0.25">
      <c r="A100" s="190" t="s">
        <v>3250</v>
      </c>
      <c r="B100" s="190" t="s">
        <v>3251</v>
      </c>
      <c r="C100" s="282">
        <v>1</v>
      </c>
      <c r="D100" s="189" t="s">
        <v>67</v>
      </c>
      <c r="E100" s="189" t="s">
        <v>68</v>
      </c>
      <c r="F100" s="4" t="str">
        <f>UnitControlCenter!$B$3</f>
        <v>million metric tons / year</v>
      </c>
      <c r="G100" s="189" t="s">
        <v>3254</v>
      </c>
      <c r="H100" s="62" t="s">
        <v>3252</v>
      </c>
      <c r="I100" s="189" t="s">
        <v>3253</v>
      </c>
    </row>
    <row r="101" spans="1:19" ht="105" x14ac:dyDescent="0.25">
      <c r="A101" s="190" t="s">
        <v>3250</v>
      </c>
      <c r="B101" s="190" t="s">
        <v>2511</v>
      </c>
      <c r="C101" s="236">
        <v>1</v>
      </c>
      <c r="D101" s="189" t="s">
        <v>67</v>
      </c>
      <c r="E101" s="189" t="s">
        <v>68</v>
      </c>
      <c r="F101" s="4" t="str">
        <f>UnitControlCenter!$B$18</f>
        <v>cubic km / yr</v>
      </c>
      <c r="G101" s="189" t="s">
        <v>2570</v>
      </c>
      <c r="H101" s="62" t="s">
        <v>2571</v>
      </c>
      <c r="I101" s="189" t="s">
        <v>2572</v>
      </c>
    </row>
    <row r="102" spans="1:19" ht="120.75" thickBot="1" x14ac:dyDescent="0.3">
      <c r="A102" s="228" t="s">
        <v>3250</v>
      </c>
      <c r="B102" s="228" t="s">
        <v>2512</v>
      </c>
      <c r="C102" s="243">
        <v>1</v>
      </c>
      <c r="D102" s="229" t="s">
        <v>67</v>
      </c>
      <c r="E102" s="229" t="s">
        <v>68</v>
      </c>
      <c r="F102" s="232" t="str">
        <f>UnitControlCenter!$B$18</f>
        <v>cubic km / yr</v>
      </c>
      <c r="G102" s="229" t="s">
        <v>2573</v>
      </c>
      <c r="H102" s="230" t="s">
        <v>2574</v>
      </c>
      <c r="I102" s="229" t="s">
        <v>2575</v>
      </c>
    </row>
    <row r="103" spans="1:19" ht="90" x14ac:dyDescent="0.25">
      <c r="A103" s="190" t="s">
        <v>2835</v>
      </c>
      <c r="B103" s="190" t="s">
        <v>2836</v>
      </c>
      <c r="C103" s="236">
        <v>1</v>
      </c>
      <c r="D103" s="189" t="s">
        <v>67</v>
      </c>
      <c r="E103" s="189" t="s">
        <v>68</v>
      </c>
      <c r="F103" s="4" t="str">
        <f>UnitControlCenter!$B$21</f>
        <v>million vehicles / year</v>
      </c>
      <c r="G103" s="189" t="s">
        <v>2685</v>
      </c>
      <c r="H103" s="189" t="s">
        <v>2686</v>
      </c>
      <c r="I103" s="189" t="s">
        <v>2687</v>
      </c>
    </row>
    <row r="104" spans="1:19" ht="90" x14ac:dyDescent="0.25">
      <c r="A104" s="190" t="s">
        <v>2835</v>
      </c>
      <c r="B104" s="190" t="s">
        <v>2837</v>
      </c>
      <c r="C104" s="236">
        <v>1</v>
      </c>
      <c r="D104" s="189" t="s">
        <v>67</v>
      </c>
      <c r="E104" s="189" t="s">
        <v>68</v>
      </c>
      <c r="F104" s="4" t="str">
        <f>UnitControlCenter!$B$22</f>
        <v>thousand vehicles / year</v>
      </c>
      <c r="G104" s="189" t="s">
        <v>2688</v>
      </c>
      <c r="H104" s="189" t="s">
        <v>2689</v>
      </c>
      <c r="I104" s="189" t="s">
        <v>2690</v>
      </c>
    </row>
    <row r="105" spans="1:19" ht="90" x14ac:dyDescent="0.25">
      <c r="A105" s="190" t="s">
        <v>2835</v>
      </c>
      <c r="B105" s="460" t="s">
        <v>3507</v>
      </c>
      <c r="C105" s="236">
        <v>1</v>
      </c>
      <c r="D105" s="189" t="s">
        <v>67</v>
      </c>
      <c r="E105" s="189" t="s">
        <v>68</v>
      </c>
      <c r="F105" s="4" t="str">
        <f>UnitControlCenter!$B$22</f>
        <v>thousand vehicles / year</v>
      </c>
      <c r="G105" s="189" t="s">
        <v>2691</v>
      </c>
      <c r="H105" s="189" t="s">
        <v>2686</v>
      </c>
      <c r="I105" s="189" t="s">
        <v>2687</v>
      </c>
    </row>
    <row r="106" spans="1:19" ht="90" x14ac:dyDescent="0.25">
      <c r="A106" s="190" t="s">
        <v>2835</v>
      </c>
      <c r="B106" s="460" t="s">
        <v>3508</v>
      </c>
      <c r="C106" s="236">
        <v>1</v>
      </c>
      <c r="D106" s="189" t="s">
        <v>67</v>
      </c>
      <c r="E106" s="189" t="s">
        <v>68</v>
      </c>
      <c r="F106" s="4" t="str">
        <f>UnitControlCenter!$B$22</f>
        <v>thousand vehicles / year</v>
      </c>
      <c r="G106" s="189" t="s">
        <v>2692</v>
      </c>
      <c r="H106" s="189" t="s">
        <v>2689</v>
      </c>
      <c r="I106" s="189" t="s">
        <v>2690</v>
      </c>
    </row>
    <row r="107" spans="1:19" ht="30" x14ac:dyDescent="0.25">
      <c r="A107" s="190" t="s">
        <v>2835</v>
      </c>
      <c r="B107" s="190" t="s">
        <v>2838</v>
      </c>
      <c r="C107" s="236">
        <v>1</v>
      </c>
      <c r="D107" s="189" t="s">
        <v>67</v>
      </c>
      <c r="E107" s="189" t="s">
        <v>68</v>
      </c>
      <c r="F107" s="4" t="str">
        <f>UnitControlCenter!$B$22</f>
        <v>thousand vehicles / year</v>
      </c>
      <c r="G107" s="189" t="s">
        <v>2576</v>
      </c>
      <c r="H107" s="189" t="s">
        <v>2577</v>
      </c>
      <c r="I107" s="189" t="s">
        <v>2676</v>
      </c>
    </row>
    <row r="108" spans="1:19" ht="75" x14ac:dyDescent="0.25">
      <c r="A108" s="190" t="s">
        <v>2835</v>
      </c>
      <c r="B108" s="190" t="s">
        <v>2839</v>
      </c>
      <c r="C108" s="236">
        <v>1</v>
      </c>
      <c r="D108" s="189" t="s">
        <v>67</v>
      </c>
      <c r="E108" s="189" t="s">
        <v>68</v>
      </c>
      <c r="F108" s="4" t="str">
        <f>UnitControlCenter!$B$23</f>
        <v>million vehicles</v>
      </c>
      <c r="G108" s="189" t="s">
        <v>2693</v>
      </c>
      <c r="H108" s="189" t="s">
        <v>2686</v>
      </c>
      <c r="I108" s="189" t="s">
        <v>2687</v>
      </c>
    </row>
    <row r="109" spans="1:19" ht="90" x14ac:dyDescent="0.25">
      <c r="A109" s="190" t="s">
        <v>2835</v>
      </c>
      <c r="B109" s="190" t="s">
        <v>2840</v>
      </c>
      <c r="C109" s="236">
        <v>1</v>
      </c>
      <c r="D109" s="189" t="s">
        <v>67</v>
      </c>
      <c r="E109" s="189" t="s">
        <v>68</v>
      </c>
      <c r="F109" s="4" t="str">
        <f>UnitControlCenter!$B$24</f>
        <v>thousand vehicles</v>
      </c>
      <c r="G109" s="189" t="s">
        <v>2927</v>
      </c>
      <c r="H109" s="189" t="s">
        <v>2689</v>
      </c>
      <c r="I109" s="189" t="s">
        <v>2690</v>
      </c>
    </row>
    <row r="110" spans="1:19" ht="75" x14ac:dyDescent="0.25">
      <c r="A110" s="190" t="s">
        <v>2835</v>
      </c>
      <c r="B110" s="460" t="s">
        <v>3509</v>
      </c>
      <c r="C110" s="236">
        <v>1</v>
      </c>
      <c r="D110" s="189" t="s">
        <v>67</v>
      </c>
      <c r="E110" s="189" t="s">
        <v>68</v>
      </c>
      <c r="F110" s="4" t="str">
        <f>UnitControlCenter!$B$23</f>
        <v>million vehicles</v>
      </c>
      <c r="G110" s="189" t="s">
        <v>2694</v>
      </c>
      <c r="H110" s="189" t="s">
        <v>2686</v>
      </c>
      <c r="I110" s="189" t="s">
        <v>2687</v>
      </c>
    </row>
    <row r="111" spans="1:19" ht="75" x14ac:dyDescent="0.25">
      <c r="A111" s="190" t="s">
        <v>2835</v>
      </c>
      <c r="B111" s="460" t="s">
        <v>3510</v>
      </c>
      <c r="C111" s="236">
        <v>1</v>
      </c>
      <c r="D111" s="189" t="s">
        <v>67</v>
      </c>
      <c r="E111" s="189" t="s">
        <v>68</v>
      </c>
      <c r="F111" s="4" t="str">
        <f>UnitControlCenter!$B$23</f>
        <v>million vehicles</v>
      </c>
      <c r="G111" s="189" t="s">
        <v>2695</v>
      </c>
      <c r="H111" s="189" t="s">
        <v>2689</v>
      </c>
      <c r="I111" s="189" t="s">
        <v>2690</v>
      </c>
    </row>
    <row r="112" spans="1:19" ht="30.75" thickBot="1" x14ac:dyDescent="0.3">
      <c r="A112" s="228" t="s">
        <v>2835</v>
      </c>
      <c r="B112" s="228" t="s">
        <v>2841</v>
      </c>
      <c r="C112" s="243">
        <v>1</v>
      </c>
      <c r="D112" s="229" t="s">
        <v>67</v>
      </c>
      <c r="E112" s="229" t="s">
        <v>68</v>
      </c>
      <c r="F112" s="232" t="str">
        <f>UnitControlCenter!$B$23</f>
        <v>million vehicles</v>
      </c>
      <c r="G112" s="229" t="s">
        <v>2677</v>
      </c>
      <c r="H112" s="229" t="s">
        <v>2577</v>
      </c>
      <c r="I112" s="229" t="s">
        <v>2676</v>
      </c>
      <c r="J112" s="230"/>
      <c r="K112" s="230"/>
      <c r="L112" s="230"/>
      <c r="M112" s="230"/>
      <c r="N112" s="230"/>
      <c r="O112" s="230"/>
      <c r="P112" s="230"/>
      <c r="Q112" s="230"/>
      <c r="R112" s="230"/>
      <c r="S112" s="230"/>
    </row>
    <row r="113" spans="1:19" ht="135" x14ac:dyDescent="0.25">
      <c r="A113" s="190" t="s">
        <v>2957</v>
      </c>
      <c r="B113" s="190" t="s">
        <v>2385</v>
      </c>
      <c r="C113" s="236">
        <v>1</v>
      </c>
      <c r="D113" s="189" t="s">
        <v>67</v>
      </c>
      <c r="E113" s="189" t="s">
        <v>68</v>
      </c>
      <c r="F113" s="4" t="str">
        <f>UnitControlCenter!$B$3</f>
        <v>million metric tons / year</v>
      </c>
      <c r="G113" s="189" t="s">
        <v>3516</v>
      </c>
      <c r="H113" s="461" t="s">
        <v>3515</v>
      </c>
      <c r="I113" s="189" t="s">
        <v>2678</v>
      </c>
    </row>
    <row r="114" spans="1:19" ht="105" x14ac:dyDescent="0.25">
      <c r="A114" s="190" t="s">
        <v>2957</v>
      </c>
      <c r="B114" s="190" t="s">
        <v>2386</v>
      </c>
      <c r="C114" s="236">
        <v>1</v>
      </c>
      <c r="D114" s="189" t="s">
        <v>67</v>
      </c>
      <c r="E114" s="189" t="s">
        <v>68</v>
      </c>
      <c r="F114" s="4" t="str">
        <f>UnitControlCenter!$B$25</f>
        <v>quads / year</v>
      </c>
      <c r="G114" s="189" t="s">
        <v>2865</v>
      </c>
      <c r="H114" s="189" t="s">
        <v>2696</v>
      </c>
      <c r="I114" s="189" t="s">
        <v>2697</v>
      </c>
    </row>
    <row r="115" spans="1:19" ht="105" x14ac:dyDescent="0.25">
      <c r="A115" s="190" t="s">
        <v>2957</v>
      </c>
      <c r="B115" s="190" t="s">
        <v>2440</v>
      </c>
      <c r="C115" s="244">
        <v>1</v>
      </c>
      <c r="D115" s="189" t="s">
        <v>67</v>
      </c>
      <c r="E115" s="189" t="s">
        <v>68</v>
      </c>
      <c r="F115" s="7" t="str">
        <f>UnitControlCenter!$B$25</f>
        <v>quads / year</v>
      </c>
      <c r="G115" s="189" t="s">
        <v>3514</v>
      </c>
      <c r="H115" s="461" t="s">
        <v>3515</v>
      </c>
      <c r="I115" s="189" t="s">
        <v>2678</v>
      </c>
    </row>
    <row r="116" spans="1:19" ht="45" x14ac:dyDescent="0.25">
      <c r="A116" s="190" t="s">
        <v>2957</v>
      </c>
      <c r="B116" s="190" t="s">
        <v>2958</v>
      </c>
      <c r="C116" s="244">
        <v>1</v>
      </c>
      <c r="D116" s="189" t="s">
        <v>67</v>
      </c>
      <c r="E116" s="189" t="s">
        <v>68</v>
      </c>
      <c r="F116" s="7" t="str">
        <f>UnitControlCenter!$B$19</f>
        <v>trillion passenger-miles / year</v>
      </c>
      <c r="G116" s="189" t="s">
        <v>2400</v>
      </c>
      <c r="H116" s="235" t="s">
        <v>2638</v>
      </c>
      <c r="I116" s="189" t="s">
        <v>2639</v>
      </c>
    </row>
    <row r="117" spans="1:19" ht="30.75" thickBot="1" x14ac:dyDescent="0.3">
      <c r="A117" s="228" t="s">
        <v>2957</v>
      </c>
      <c r="B117" s="228" t="s">
        <v>2959</v>
      </c>
      <c r="C117" s="243">
        <v>1</v>
      </c>
      <c r="D117" s="229" t="s">
        <v>67</v>
      </c>
      <c r="E117" s="229" t="s">
        <v>68</v>
      </c>
      <c r="F117" s="232" t="str">
        <f>UnitControlCenter!$B$20</f>
        <v>trillion freight ton-miles / year</v>
      </c>
      <c r="G117" s="229" t="s">
        <v>3518</v>
      </c>
      <c r="H117" s="462" t="s">
        <v>3517</v>
      </c>
      <c r="I117" s="229" t="s">
        <v>2675</v>
      </c>
      <c r="J117" s="230"/>
      <c r="K117" s="230"/>
      <c r="L117" s="230"/>
      <c r="M117" s="230"/>
      <c r="N117" s="230"/>
      <c r="O117" s="230"/>
      <c r="P117" s="230"/>
      <c r="Q117" s="230"/>
      <c r="R117" s="230"/>
      <c r="S117" s="230"/>
    </row>
    <row r="118" spans="1:19" ht="315" x14ac:dyDescent="0.25">
      <c r="A118" s="192" t="s">
        <v>2387</v>
      </c>
      <c r="B118" s="190" t="s">
        <v>2826</v>
      </c>
      <c r="C118" s="236">
        <v>1</v>
      </c>
      <c r="D118" s="189" t="s">
        <v>67</v>
      </c>
      <c r="E118" s="189" t="s">
        <v>68</v>
      </c>
      <c r="F118" s="4" t="str">
        <f>UnitControlCenter!$B$25</f>
        <v>quads / year</v>
      </c>
      <c r="G118" s="189" t="s">
        <v>3186</v>
      </c>
      <c r="H118" s="62" t="s">
        <v>3184</v>
      </c>
      <c r="I118" s="280" t="s">
        <v>3185</v>
      </c>
    </row>
    <row r="119" spans="1:19" ht="120" x14ac:dyDescent="0.25">
      <c r="A119" s="58" t="s">
        <v>2387</v>
      </c>
      <c r="B119" s="190" t="s">
        <v>2827</v>
      </c>
      <c r="C119" s="244">
        <v>1</v>
      </c>
      <c r="D119" s="189" t="s">
        <v>67</v>
      </c>
      <c r="E119" s="189" t="s">
        <v>68</v>
      </c>
      <c r="F119" s="7" t="str">
        <f>UnitControlCenter!$B$25</f>
        <v>quads / year</v>
      </c>
      <c r="G119" s="189" t="s">
        <v>2828</v>
      </c>
      <c r="H119" s="235" t="s">
        <v>2822</v>
      </c>
      <c r="I119" s="189" t="s">
        <v>2823</v>
      </c>
      <c r="J119" s="235"/>
      <c r="K119" s="235"/>
      <c r="L119" s="235"/>
      <c r="M119" s="235"/>
      <c r="N119" s="235"/>
      <c r="O119" s="235"/>
      <c r="P119" s="235"/>
      <c r="Q119" s="235"/>
      <c r="R119" s="235"/>
      <c r="S119" s="235"/>
    </row>
    <row r="120" spans="1:19" ht="240" x14ac:dyDescent="0.25">
      <c r="A120" s="192" t="s">
        <v>2387</v>
      </c>
      <c r="B120" s="190" t="s">
        <v>2824</v>
      </c>
      <c r="C120" s="236">
        <v>1</v>
      </c>
      <c r="D120" s="189" t="s">
        <v>67</v>
      </c>
      <c r="E120" s="189" t="s">
        <v>68</v>
      </c>
      <c r="F120" s="4" t="str">
        <f>UnitControlCenter!$B$25</f>
        <v>quads / year</v>
      </c>
      <c r="G120" s="189" t="s">
        <v>3183</v>
      </c>
      <c r="H120" s="62" t="s">
        <v>3184</v>
      </c>
      <c r="I120" s="280" t="s">
        <v>3185</v>
      </c>
    </row>
    <row r="121" spans="1:19" ht="90.75" thickBot="1" x14ac:dyDescent="0.3">
      <c r="A121" s="231" t="s">
        <v>2387</v>
      </c>
      <c r="B121" s="228" t="s">
        <v>2825</v>
      </c>
      <c r="C121" s="243">
        <v>1</v>
      </c>
      <c r="D121" s="229" t="s">
        <v>67</v>
      </c>
      <c r="E121" s="229" t="s">
        <v>68</v>
      </c>
      <c r="F121" s="232" t="str">
        <f>UnitControlCenter!$B$25</f>
        <v>quads / year</v>
      </c>
      <c r="G121" s="229" t="s">
        <v>2821</v>
      </c>
      <c r="H121" s="230" t="s">
        <v>2822</v>
      </c>
      <c r="I121" s="229" t="s">
        <v>2823</v>
      </c>
      <c r="J121" s="230"/>
      <c r="K121" s="230"/>
      <c r="L121" s="230"/>
      <c r="M121" s="230"/>
      <c r="N121" s="230"/>
      <c r="O121" s="230"/>
      <c r="P121" s="230"/>
      <c r="Q121" s="230"/>
      <c r="R121" s="230"/>
      <c r="S121" s="230"/>
    </row>
    <row r="122" spans="1:19" ht="285" x14ac:dyDescent="0.25">
      <c r="A122" s="192" t="s">
        <v>2911</v>
      </c>
      <c r="B122" s="190" t="s">
        <v>2436</v>
      </c>
      <c r="C122" s="236">
        <v>1</v>
      </c>
      <c r="D122" s="189" t="s">
        <v>67</v>
      </c>
      <c r="E122" s="189" t="s">
        <v>68</v>
      </c>
      <c r="F122" s="4" t="str">
        <f>UnitControlCenter!$B$3</f>
        <v>million metric tons / year</v>
      </c>
      <c r="G122" s="189" t="s">
        <v>3187</v>
      </c>
      <c r="H122" s="62" t="s">
        <v>3184</v>
      </c>
      <c r="I122" s="280" t="s">
        <v>3185</v>
      </c>
    </row>
    <row r="123" spans="1:19" ht="45" x14ac:dyDescent="0.25">
      <c r="A123" s="192" t="s">
        <v>2911</v>
      </c>
      <c r="B123" s="190" t="s">
        <v>2437</v>
      </c>
      <c r="C123" s="236">
        <v>1</v>
      </c>
      <c r="D123" s="189" t="s">
        <v>67</v>
      </c>
      <c r="E123" s="189" t="s">
        <v>68</v>
      </c>
      <c r="F123" s="4" t="str">
        <f>UnitControlCenter!$B$3</f>
        <v>million metric tons / year</v>
      </c>
      <c r="G123" s="189" t="s">
        <v>2683</v>
      </c>
      <c r="H123" s="62" t="s">
        <v>2681</v>
      </c>
      <c r="I123" s="189" t="s">
        <v>2682</v>
      </c>
    </row>
    <row r="124" spans="1:19" ht="270" x14ac:dyDescent="0.25">
      <c r="A124" s="192" t="s">
        <v>2911</v>
      </c>
      <c r="B124" s="190" t="s">
        <v>2438</v>
      </c>
      <c r="C124" s="236">
        <v>1</v>
      </c>
      <c r="D124" s="189" t="s">
        <v>67</v>
      </c>
      <c r="E124" s="189" t="s">
        <v>68</v>
      </c>
      <c r="F124" s="4" t="str">
        <f>UnitControlCenter!$B$3</f>
        <v>million metric tons / year</v>
      </c>
      <c r="G124" s="189" t="s">
        <v>3249</v>
      </c>
      <c r="H124" s="62" t="s">
        <v>3184</v>
      </c>
      <c r="I124" s="280" t="s">
        <v>3185</v>
      </c>
    </row>
    <row r="125" spans="1:19" ht="45" x14ac:dyDescent="0.25">
      <c r="A125" s="192" t="s">
        <v>2911</v>
      </c>
      <c r="B125" s="190" t="s">
        <v>2439</v>
      </c>
      <c r="C125" s="244">
        <v>1</v>
      </c>
      <c r="D125" s="189" t="s">
        <v>67</v>
      </c>
      <c r="E125" s="189" t="s">
        <v>68</v>
      </c>
      <c r="F125" s="7" t="str">
        <f>UnitControlCenter!$B$3</f>
        <v>million metric tons / year</v>
      </c>
      <c r="G125" s="189" t="s">
        <v>2684</v>
      </c>
      <c r="H125" s="235" t="s">
        <v>2681</v>
      </c>
      <c r="I125" s="189" t="s">
        <v>2682</v>
      </c>
    </row>
    <row r="126" spans="1:19" s="235" customFormat="1" ht="330" x14ac:dyDescent="0.25">
      <c r="A126" s="192" t="s">
        <v>2911</v>
      </c>
      <c r="B126" s="190" t="s">
        <v>2909</v>
      </c>
      <c r="C126" s="244">
        <v>1</v>
      </c>
      <c r="D126" s="189" t="s">
        <v>67</v>
      </c>
      <c r="E126" s="189" t="s">
        <v>68</v>
      </c>
      <c r="F126" s="7" t="str">
        <f>UnitControlCenter!$B$3</f>
        <v>million metric tons / year</v>
      </c>
      <c r="G126" s="189" t="s">
        <v>3188</v>
      </c>
      <c r="H126" s="62" t="s">
        <v>3184</v>
      </c>
      <c r="I126" s="280" t="s">
        <v>3185</v>
      </c>
    </row>
    <row r="127" spans="1:19" ht="45.75" thickBot="1" x14ac:dyDescent="0.3">
      <c r="A127" s="231" t="s">
        <v>2911</v>
      </c>
      <c r="B127" s="228" t="s">
        <v>2910</v>
      </c>
      <c r="C127" s="243">
        <v>1</v>
      </c>
      <c r="D127" s="229" t="s">
        <v>67</v>
      </c>
      <c r="E127" s="229" t="s">
        <v>68</v>
      </c>
      <c r="F127" s="232" t="str">
        <f>UnitControlCenter!$B$3</f>
        <v>million metric tons / year</v>
      </c>
      <c r="G127" s="229" t="s">
        <v>2954</v>
      </c>
      <c r="H127" s="230" t="s">
        <v>2912</v>
      </c>
      <c r="I127" s="229" t="s">
        <v>2913</v>
      </c>
      <c r="J127" s="230"/>
      <c r="K127" s="230"/>
      <c r="L127" s="230"/>
      <c r="M127" s="230"/>
      <c r="N127" s="230"/>
      <c r="O127" s="230"/>
      <c r="P127" s="230"/>
      <c r="Q127" s="230"/>
      <c r="R127" s="230"/>
      <c r="S127" s="230"/>
    </row>
    <row r="128" spans="1:19" ht="60" x14ac:dyDescent="0.25">
      <c r="A128" s="192" t="s">
        <v>2388</v>
      </c>
      <c r="B128" s="190" t="s">
        <v>2389</v>
      </c>
      <c r="C128" s="244">
        <v>1</v>
      </c>
      <c r="D128" s="189" t="s">
        <v>67</v>
      </c>
      <c r="E128" s="189" t="s">
        <v>68</v>
      </c>
      <c r="F128" s="4" t="str">
        <f>UnitControlCenter!$B$25</f>
        <v>quads / year</v>
      </c>
      <c r="G128" s="189" t="s">
        <v>2403</v>
      </c>
      <c r="H128" s="62" t="s">
        <v>2404</v>
      </c>
      <c r="I128" s="189" t="s">
        <v>2668</v>
      </c>
    </row>
    <row r="129" spans="1:19" ht="30" x14ac:dyDescent="0.25">
      <c r="A129" s="192" t="s">
        <v>2388</v>
      </c>
      <c r="B129" s="190" t="s">
        <v>2390</v>
      </c>
      <c r="C129" s="244">
        <v>1</v>
      </c>
      <c r="D129" s="189" t="s">
        <v>67</v>
      </c>
      <c r="E129" s="189" t="s">
        <v>68</v>
      </c>
      <c r="F129" s="4" t="str">
        <f>UnitControlCenter!$B$25</f>
        <v>quads / year</v>
      </c>
      <c r="G129" s="189" t="s">
        <v>2421</v>
      </c>
      <c r="H129" s="62" t="s">
        <v>2405</v>
      </c>
      <c r="I129" s="189" t="s">
        <v>2406</v>
      </c>
    </row>
    <row r="130" spans="1:19" ht="90.75" thickBot="1" x14ac:dyDescent="0.3">
      <c r="A130" s="231" t="s">
        <v>2388</v>
      </c>
      <c r="B130" s="228" t="s">
        <v>2391</v>
      </c>
      <c r="C130" s="243">
        <v>1</v>
      </c>
      <c r="D130" s="229" t="s">
        <v>67</v>
      </c>
      <c r="E130" s="229" t="s">
        <v>68</v>
      </c>
      <c r="F130" s="232" t="str">
        <f>UnitControlCenter!$B$25</f>
        <v>quads / year</v>
      </c>
      <c r="G130" s="229" t="s">
        <v>2706</v>
      </c>
      <c r="H130" s="230" t="s">
        <v>2708</v>
      </c>
      <c r="I130" s="229" t="s">
        <v>2707</v>
      </c>
      <c r="J130" s="230"/>
      <c r="K130" s="230"/>
      <c r="L130" s="230"/>
      <c r="M130" s="230"/>
      <c r="N130" s="230"/>
      <c r="O130" s="230"/>
      <c r="P130" s="230"/>
      <c r="Q130" s="230"/>
      <c r="R130" s="230"/>
      <c r="S130" s="230"/>
    </row>
    <row r="131" spans="1:19" ht="105" x14ac:dyDescent="0.25">
      <c r="A131" s="190" t="s">
        <v>2460</v>
      </c>
      <c r="B131" s="190" t="s">
        <v>2461</v>
      </c>
      <c r="C131" s="244">
        <v>1</v>
      </c>
      <c r="D131" s="189" t="s">
        <v>67</v>
      </c>
      <c r="E131" s="189" t="s">
        <v>68</v>
      </c>
      <c r="F131" s="4" t="str">
        <f>UnitControlCenter!$B$25</f>
        <v>quads / year</v>
      </c>
      <c r="G131" s="189" t="s">
        <v>2726</v>
      </c>
      <c r="H131" s="189" t="s">
        <v>2727</v>
      </c>
      <c r="I131" s="189" t="s">
        <v>2728</v>
      </c>
    </row>
    <row r="132" spans="1:19" ht="60" x14ac:dyDescent="0.25">
      <c r="A132" s="190" t="s">
        <v>2460</v>
      </c>
      <c r="B132" s="190" t="s">
        <v>2462</v>
      </c>
      <c r="C132" s="244">
        <v>1</v>
      </c>
      <c r="D132" s="189" t="s">
        <v>67</v>
      </c>
      <c r="E132" s="189" t="s">
        <v>68</v>
      </c>
      <c r="F132" s="4" t="str">
        <f>UnitControlCenter!$B$25</f>
        <v>quads / year</v>
      </c>
      <c r="G132" s="189" t="s">
        <v>2861</v>
      </c>
      <c r="H132" s="189" t="s">
        <v>2862</v>
      </c>
      <c r="I132" s="189" t="s">
        <v>2863</v>
      </c>
    </row>
    <row r="133" spans="1:19" x14ac:dyDescent="0.25">
      <c r="A133" s="190" t="s">
        <v>2460</v>
      </c>
      <c r="B133" s="190" t="s">
        <v>2973</v>
      </c>
      <c r="C133" s="244">
        <v>0</v>
      </c>
      <c r="D133" s="189" t="s">
        <v>65</v>
      </c>
      <c r="E133" s="189" t="s">
        <v>66</v>
      </c>
      <c r="F133" s="1" t="str">
        <f>UnitControlCenter!$B$26</f>
        <v>thousand BTU / 2020 dollar</v>
      </c>
      <c r="G133" s="189" t="s">
        <v>2922</v>
      </c>
      <c r="H133" s="189"/>
      <c r="I133" s="189"/>
    </row>
    <row r="134" spans="1:19" x14ac:dyDescent="0.25">
      <c r="A134" s="190" t="s">
        <v>2460</v>
      </c>
      <c r="B134" s="190" t="s">
        <v>2463</v>
      </c>
      <c r="C134" s="244">
        <v>1</v>
      </c>
      <c r="D134" s="189" t="s">
        <v>65</v>
      </c>
      <c r="E134" s="189" t="s">
        <v>66</v>
      </c>
      <c r="F134" s="4" t="str">
        <f>UnitControlCenter!$B$15</f>
        <v>terawatt-hours (TWh) / year</v>
      </c>
      <c r="G134" s="189" t="s">
        <v>2345</v>
      </c>
      <c r="I134" s="189"/>
    </row>
    <row r="135" spans="1:19" x14ac:dyDescent="0.25">
      <c r="A135" s="190" t="s">
        <v>2460</v>
      </c>
      <c r="B135" s="190" t="s">
        <v>2464</v>
      </c>
      <c r="C135" s="244">
        <v>1</v>
      </c>
      <c r="D135" s="189" t="s">
        <v>65</v>
      </c>
      <c r="E135" s="189" t="s">
        <v>66</v>
      </c>
      <c r="F135" s="4" t="str">
        <f>UnitControlCenter!$B$27</f>
        <v>millions of short tons / year</v>
      </c>
      <c r="G135" s="189" t="s">
        <v>2344</v>
      </c>
      <c r="I135" s="189"/>
    </row>
    <row r="136" spans="1:19" x14ac:dyDescent="0.25">
      <c r="A136" s="190" t="s">
        <v>2460</v>
      </c>
      <c r="B136" s="190" t="s">
        <v>2465</v>
      </c>
      <c r="C136" s="244">
        <v>1</v>
      </c>
      <c r="D136" s="189" t="s">
        <v>65</v>
      </c>
      <c r="E136" s="189" t="s">
        <v>66</v>
      </c>
      <c r="F136" s="4" t="str">
        <f>UnitControlCenter!$B$27</f>
        <v>millions of short tons / year</v>
      </c>
      <c r="G136" s="189" t="s">
        <v>2343</v>
      </c>
      <c r="I136" s="189"/>
    </row>
    <row r="137" spans="1:19" x14ac:dyDescent="0.25">
      <c r="A137" s="190" t="s">
        <v>2460</v>
      </c>
      <c r="B137" s="190" t="s">
        <v>2466</v>
      </c>
      <c r="C137" s="244">
        <v>1</v>
      </c>
      <c r="D137" s="189" t="s">
        <v>65</v>
      </c>
      <c r="E137" s="189" t="s">
        <v>66</v>
      </c>
      <c r="F137" s="4" t="str">
        <f>UnitControlCenter!$B$28</f>
        <v>trillion cubic feet / year</v>
      </c>
      <c r="G137" s="189" t="s">
        <v>2342</v>
      </c>
      <c r="I137" s="189"/>
    </row>
    <row r="138" spans="1:19" ht="30" x14ac:dyDescent="0.25">
      <c r="A138" s="190" t="s">
        <v>2460</v>
      </c>
      <c r="B138" s="190" t="s">
        <v>2467</v>
      </c>
      <c r="C138" s="244">
        <v>1</v>
      </c>
      <c r="D138" s="189" t="s">
        <v>65</v>
      </c>
      <c r="E138" s="189" t="s">
        <v>66</v>
      </c>
      <c r="F138" s="4" t="str">
        <f>UnitControlCenter!$B$29</f>
        <v>million barrels of oil / year</v>
      </c>
      <c r="G138" s="189" t="s">
        <v>2341</v>
      </c>
      <c r="I138" s="189"/>
    </row>
    <row r="139" spans="1:19" x14ac:dyDescent="0.25">
      <c r="A139" s="190" t="s">
        <v>2460</v>
      </c>
      <c r="B139" s="190" t="s">
        <v>2468</v>
      </c>
      <c r="C139" s="244">
        <v>1</v>
      </c>
      <c r="D139" s="189" t="s">
        <v>65</v>
      </c>
      <c r="E139" s="189" t="s">
        <v>66</v>
      </c>
      <c r="F139" s="4" t="str">
        <f>UnitControlCenter!$B$29</f>
        <v>million barrels of oil / year</v>
      </c>
      <c r="G139" s="189" t="s">
        <v>2409</v>
      </c>
      <c r="I139" s="189"/>
    </row>
    <row r="140" spans="1:19" x14ac:dyDescent="0.25">
      <c r="A140" s="190" t="s">
        <v>2460</v>
      </c>
      <c r="B140" s="190" t="s">
        <v>2469</v>
      </c>
      <c r="C140" s="244">
        <v>1</v>
      </c>
      <c r="D140" s="189" t="s">
        <v>65</v>
      </c>
      <c r="E140" s="189" t="s">
        <v>66</v>
      </c>
      <c r="F140" s="4" t="str">
        <f>UnitControlCenter!$B$27</f>
        <v>millions of short tons / year</v>
      </c>
      <c r="G140" s="189" t="s">
        <v>2410</v>
      </c>
      <c r="I140" s="189"/>
    </row>
    <row r="141" spans="1:19" ht="30" x14ac:dyDescent="0.25">
      <c r="A141" s="190" t="s">
        <v>2460</v>
      </c>
      <c r="B141" s="190" t="s">
        <v>2709</v>
      </c>
      <c r="C141" s="244">
        <v>1</v>
      </c>
      <c r="D141" s="189" t="s">
        <v>65</v>
      </c>
      <c r="E141" s="189" t="s">
        <v>66</v>
      </c>
      <c r="F141" s="4" t="str">
        <f>UnitControlCenter!$B$30</f>
        <v>million gallons / year</v>
      </c>
      <c r="G141" s="189" t="s">
        <v>2713</v>
      </c>
      <c r="I141" s="189"/>
    </row>
    <row r="142" spans="1:19" ht="30" x14ac:dyDescent="0.25">
      <c r="A142" s="190" t="s">
        <v>2460</v>
      </c>
      <c r="B142" s="190" t="s">
        <v>2710</v>
      </c>
      <c r="C142" s="244">
        <v>1</v>
      </c>
      <c r="D142" s="189" t="s">
        <v>65</v>
      </c>
      <c r="E142" s="189" t="s">
        <v>66</v>
      </c>
      <c r="F142" s="4" t="str">
        <f>UnitControlCenter!$B$27</f>
        <v>millions of short tons / year</v>
      </c>
      <c r="G142" s="189" t="s">
        <v>2714</v>
      </c>
      <c r="I142" s="189"/>
    </row>
    <row r="143" spans="1:19" ht="15.75" thickBot="1" x14ac:dyDescent="0.3">
      <c r="A143" s="228" t="s">
        <v>2460</v>
      </c>
      <c r="B143" s="228" t="s">
        <v>2711</v>
      </c>
      <c r="C143" s="243">
        <v>1</v>
      </c>
      <c r="D143" s="229" t="s">
        <v>65</v>
      </c>
      <c r="E143" s="229" t="s">
        <v>66</v>
      </c>
      <c r="F143" s="232" t="str">
        <f>UnitControlCenter!$B$5</f>
        <v>thousand metric tons / year</v>
      </c>
      <c r="G143" s="229" t="s">
        <v>2715</v>
      </c>
      <c r="H143" s="230"/>
      <c r="I143" s="229"/>
      <c r="J143" s="230"/>
      <c r="K143" s="230"/>
      <c r="L143" s="230"/>
      <c r="M143" s="230"/>
      <c r="N143" s="230"/>
      <c r="O143" s="230"/>
      <c r="P143" s="230"/>
      <c r="Q143" s="230"/>
      <c r="R143" s="230"/>
      <c r="S143" s="230"/>
    </row>
    <row r="144" spans="1:19" ht="60" x14ac:dyDescent="0.25">
      <c r="A144" s="190" t="s">
        <v>2847</v>
      </c>
      <c r="B144" s="190" t="s">
        <v>2721</v>
      </c>
      <c r="C144" s="244">
        <v>1</v>
      </c>
      <c r="D144" s="189" t="s">
        <v>67</v>
      </c>
      <c r="E144" s="189" t="s">
        <v>68</v>
      </c>
      <c r="F144" s="4" t="str">
        <f>UnitControlCenter!$B$31</f>
        <v>trillion BTU / year</v>
      </c>
      <c r="G144" s="189" t="s">
        <v>2729</v>
      </c>
      <c r="H144" s="62" t="s">
        <v>2730</v>
      </c>
      <c r="I144" s="189" t="s">
        <v>2731</v>
      </c>
    </row>
    <row r="145" spans="1:19" ht="60" x14ac:dyDescent="0.25">
      <c r="A145" s="190" t="s">
        <v>2847</v>
      </c>
      <c r="B145" s="190" t="s">
        <v>2470</v>
      </c>
      <c r="C145" s="244">
        <v>1</v>
      </c>
      <c r="D145" s="189" t="s">
        <v>67</v>
      </c>
      <c r="E145" s="189" t="s">
        <v>66</v>
      </c>
      <c r="F145" s="4" t="str">
        <f>UnitControlCenter!$B$31</f>
        <v>trillion BTU / year</v>
      </c>
      <c r="G145" s="189" t="s">
        <v>2732</v>
      </c>
      <c r="H145" s="62" t="s">
        <v>2730</v>
      </c>
      <c r="I145" s="189" t="s">
        <v>2731</v>
      </c>
    </row>
    <row r="146" spans="1:19" ht="60" x14ac:dyDescent="0.25">
      <c r="A146" s="190" t="s">
        <v>2847</v>
      </c>
      <c r="B146" s="190" t="s">
        <v>2722</v>
      </c>
      <c r="C146" s="244">
        <v>1</v>
      </c>
      <c r="D146" s="189" t="s">
        <v>67</v>
      </c>
      <c r="E146" s="189" t="s">
        <v>68</v>
      </c>
      <c r="F146" s="4" t="str">
        <f>UnitControlCenter!$B$8</f>
        <v>billion 2020 dollars / year</v>
      </c>
      <c r="G146" s="189" t="s">
        <v>2733</v>
      </c>
      <c r="H146" s="62" t="s">
        <v>2730</v>
      </c>
      <c r="I146" s="189" t="s">
        <v>2731</v>
      </c>
    </row>
    <row r="147" spans="1:19" ht="75" x14ac:dyDescent="0.25">
      <c r="A147" s="190" t="s">
        <v>2847</v>
      </c>
      <c r="B147" s="190" t="s">
        <v>2719</v>
      </c>
      <c r="C147" s="244">
        <v>1</v>
      </c>
      <c r="D147" s="189" t="s">
        <v>67</v>
      </c>
      <c r="E147" s="189" t="s">
        <v>66</v>
      </c>
      <c r="F147" s="4" t="str">
        <f>UnitControlCenter!$B$8</f>
        <v>billion 2020 dollars / year</v>
      </c>
      <c r="G147" s="189" t="s">
        <v>2734</v>
      </c>
      <c r="H147" s="62" t="s">
        <v>2730</v>
      </c>
      <c r="I147" s="189" t="s">
        <v>2731</v>
      </c>
    </row>
    <row r="148" spans="1:19" ht="60" x14ac:dyDescent="0.25">
      <c r="A148" s="190" t="s">
        <v>2847</v>
      </c>
      <c r="B148" s="190" t="s">
        <v>2994</v>
      </c>
      <c r="C148" s="244">
        <v>1</v>
      </c>
      <c r="D148" s="189" t="s">
        <v>67</v>
      </c>
      <c r="E148" s="189" t="s">
        <v>68</v>
      </c>
      <c r="F148" s="4" t="str">
        <f>UnitControlCenter!B3</f>
        <v>million metric tons / year</v>
      </c>
      <c r="G148" s="189" t="s">
        <v>2998</v>
      </c>
      <c r="H148" s="62" t="s">
        <v>2996</v>
      </c>
      <c r="I148" s="189" t="s">
        <v>2997</v>
      </c>
    </row>
    <row r="149" spans="1:19" ht="60" x14ac:dyDescent="0.25">
      <c r="A149" s="190" t="s">
        <v>2847</v>
      </c>
      <c r="B149" s="190" t="s">
        <v>2995</v>
      </c>
      <c r="C149" s="244">
        <v>1</v>
      </c>
      <c r="D149" s="189" t="s">
        <v>67</v>
      </c>
      <c r="E149" s="189" t="s">
        <v>66</v>
      </c>
      <c r="F149" s="4" t="str">
        <f>UnitControlCenter!B3</f>
        <v>million metric tons / year</v>
      </c>
      <c r="G149" s="189" t="s">
        <v>2999</v>
      </c>
      <c r="H149" s="62" t="s">
        <v>2996</v>
      </c>
      <c r="I149" s="189" t="s">
        <v>2997</v>
      </c>
    </row>
    <row r="150" spans="1:19" ht="60" x14ac:dyDescent="0.25">
      <c r="A150" s="190" t="s">
        <v>2847</v>
      </c>
      <c r="B150" s="190" t="s">
        <v>2723</v>
      </c>
      <c r="C150" s="244">
        <v>1</v>
      </c>
      <c r="D150" s="189" t="s">
        <v>67</v>
      </c>
      <c r="E150" s="189" t="s">
        <v>68</v>
      </c>
      <c r="F150" s="4" t="str">
        <f>UnitControlCenter!$B$31</f>
        <v>trillion BTU / year</v>
      </c>
      <c r="G150" s="189" t="s">
        <v>2816</v>
      </c>
      <c r="H150" s="62" t="s">
        <v>2811</v>
      </c>
      <c r="I150" s="189" t="s">
        <v>2812</v>
      </c>
    </row>
    <row r="151" spans="1:19" ht="75" x14ac:dyDescent="0.25">
      <c r="A151" s="190" t="s">
        <v>2847</v>
      </c>
      <c r="B151" s="190" t="s">
        <v>2471</v>
      </c>
      <c r="C151" s="244">
        <v>1</v>
      </c>
      <c r="D151" s="189" t="s">
        <v>67</v>
      </c>
      <c r="E151" s="189" t="s">
        <v>66</v>
      </c>
      <c r="F151" s="4" t="str">
        <f>UnitControlCenter!$B$31</f>
        <v>trillion BTU / year</v>
      </c>
      <c r="G151" s="189" t="s">
        <v>2817</v>
      </c>
      <c r="H151" s="62" t="s">
        <v>2811</v>
      </c>
      <c r="I151" s="189" t="s">
        <v>2813</v>
      </c>
    </row>
    <row r="152" spans="1:19" ht="75" x14ac:dyDescent="0.25">
      <c r="A152" s="190" t="s">
        <v>2847</v>
      </c>
      <c r="B152" s="190" t="s">
        <v>2724</v>
      </c>
      <c r="C152" s="244">
        <v>1</v>
      </c>
      <c r="D152" s="189" t="s">
        <v>67</v>
      </c>
      <c r="E152" s="189" t="s">
        <v>68</v>
      </c>
      <c r="F152" s="4" t="str">
        <f>UnitControlCenter!$B$8</f>
        <v>billion 2020 dollars / year</v>
      </c>
      <c r="G152" s="189" t="s">
        <v>2818</v>
      </c>
      <c r="H152" s="62" t="s">
        <v>2811</v>
      </c>
      <c r="I152" s="189" t="s">
        <v>2814</v>
      </c>
    </row>
    <row r="153" spans="1:19" ht="90" x14ac:dyDescent="0.25">
      <c r="A153" s="190" t="s">
        <v>2847</v>
      </c>
      <c r="B153" s="190" t="s">
        <v>2720</v>
      </c>
      <c r="C153" s="244">
        <v>1</v>
      </c>
      <c r="D153" s="189" t="s">
        <v>67</v>
      </c>
      <c r="E153" s="189" t="s">
        <v>66</v>
      </c>
      <c r="F153" s="4" t="str">
        <f>UnitControlCenter!$B$8</f>
        <v>billion 2020 dollars / year</v>
      </c>
      <c r="G153" s="189" t="s">
        <v>2819</v>
      </c>
      <c r="H153" s="62" t="s">
        <v>2811</v>
      </c>
      <c r="I153" s="189" t="s">
        <v>2815</v>
      </c>
    </row>
    <row r="154" spans="1:19" ht="105" x14ac:dyDescent="0.25">
      <c r="A154" s="190" t="s">
        <v>2847</v>
      </c>
      <c r="B154" s="190" t="s">
        <v>2848</v>
      </c>
      <c r="C154" s="244">
        <v>1</v>
      </c>
      <c r="D154" s="189" t="s">
        <v>67</v>
      </c>
      <c r="E154" s="189" t="s">
        <v>68</v>
      </c>
      <c r="F154" s="4" t="str">
        <f>UnitControlCenter!$B$25</f>
        <v>quads / year</v>
      </c>
      <c r="G154" s="189" t="s">
        <v>2850</v>
      </c>
      <c r="H154" s="62" t="s">
        <v>2852</v>
      </c>
      <c r="I154" s="189" t="s">
        <v>2853</v>
      </c>
    </row>
    <row r="155" spans="1:19" ht="120.75" thickBot="1" x14ac:dyDescent="0.3">
      <c r="A155" s="228" t="s">
        <v>2847</v>
      </c>
      <c r="B155" s="228" t="s">
        <v>2849</v>
      </c>
      <c r="C155" s="243">
        <v>1</v>
      </c>
      <c r="D155" s="229" t="s">
        <v>67</v>
      </c>
      <c r="E155" s="229" t="s">
        <v>66</v>
      </c>
      <c r="F155" s="232" t="str">
        <f>UnitControlCenter!$B$25</f>
        <v>quads / year</v>
      </c>
      <c r="G155" s="229" t="s">
        <v>2851</v>
      </c>
      <c r="H155" s="230" t="s">
        <v>2852</v>
      </c>
      <c r="I155" s="229" t="s">
        <v>2853</v>
      </c>
      <c r="J155" s="230"/>
      <c r="K155" s="230"/>
      <c r="L155" s="230"/>
      <c r="M155" s="230"/>
      <c r="N155" s="230"/>
      <c r="O155" s="230"/>
      <c r="P155" s="230"/>
      <c r="Q155" s="230"/>
      <c r="R155" s="230"/>
      <c r="S155" s="230"/>
    </row>
    <row r="156" spans="1:19" ht="75" x14ac:dyDescent="0.25">
      <c r="A156" s="192" t="s">
        <v>2392</v>
      </c>
      <c r="B156" s="190" t="s">
        <v>98</v>
      </c>
      <c r="C156" s="244">
        <v>1</v>
      </c>
      <c r="D156" s="189" t="s">
        <v>67</v>
      </c>
      <c r="E156" s="189" t="s">
        <v>2399</v>
      </c>
      <c r="F156" s="4" t="str">
        <f>UnitControlCenter!$B$17</f>
        <v>2020 dollars / megawatt-hour (MWh)</v>
      </c>
      <c r="G156" s="189" t="s">
        <v>2735</v>
      </c>
      <c r="H156" s="62" t="s">
        <v>2931</v>
      </c>
      <c r="I156" s="189" t="s">
        <v>2736</v>
      </c>
    </row>
    <row r="157" spans="1:19" ht="45" x14ac:dyDescent="0.25">
      <c r="A157" s="192" t="s">
        <v>2392</v>
      </c>
      <c r="B157" s="190" t="s">
        <v>469</v>
      </c>
      <c r="C157" s="244">
        <v>1</v>
      </c>
      <c r="D157" s="189" t="s">
        <v>67</v>
      </c>
      <c r="E157" s="189" t="s">
        <v>2399</v>
      </c>
      <c r="F157" s="4" t="str">
        <f>UnitControlCenter!$B$32</f>
        <v>2020 dollars / short ton</v>
      </c>
      <c r="G157" s="189" t="s">
        <v>2745</v>
      </c>
      <c r="H157" s="62" t="s">
        <v>2746</v>
      </c>
      <c r="I157" s="189" t="s">
        <v>2747</v>
      </c>
    </row>
    <row r="158" spans="1:19" x14ac:dyDescent="0.25">
      <c r="A158" s="192" t="s">
        <v>2392</v>
      </c>
      <c r="B158" s="190" t="s">
        <v>466</v>
      </c>
      <c r="C158" s="244">
        <v>1</v>
      </c>
      <c r="D158" s="189" t="s">
        <v>67</v>
      </c>
      <c r="E158" s="189" t="s">
        <v>2399</v>
      </c>
      <c r="F158" s="4" t="str">
        <f>UnitControlCenter!$B$32</f>
        <v>2020 dollars / short ton</v>
      </c>
      <c r="G158" s="189" t="s">
        <v>2412</v>
      </c>
      <c r="H158" s="62" t="s">
        <v>363</v>
      </c>
      <c r="I158" s="189" t="s">
        <v>2621</v>
      </c>
    </row>
    <row r="159" spans="1:19" ht="75" x14ac:dyDescent="0.25">
      <c r="A159" s="192" t="s">
        <v>2392</v>
      </c>
      <c r="B159" s="190" t="s">
        <v>92</v>
      </c>
      <c r="C159" s="244">
        <v>1</v>
      </c>
      <c r="D159" s="189" t="s">
        <v>67</v>
      </c>
      <c r="E159" s="189" t="s">
        <v>2399</v>
      </c>
      <c r="F159" s="4" t="str">
        <f>UnitControlCenter!$B$33</f>
        <v>2020 dollars / thousand cubic feet</v>
      </c>
      <c r="G159" s="189" t="s">
        <v>2737</v>
      </c>
      <c r="H159" s="62" t="s">
        <v>2738</v>
      </c>
      <c r="I159" s="189" t="s">
        <v>2739</v>
      </c>
    </row>
    <row r="160" spans="1:19" x14ac:dyDescent="0.25">
      <c r="A160" s="192" t="s">
        <v>2392</v>
      </c>
      <c r="B160" s="190" t="s">
        <v>100</v>
      </c>
      <c r="C160" s="244">
        <v>1</v>
      </c>
      <c r="D160" s="189" t="s">
        <v>67</v>
      </c>
      <c r="E160" s="189" t="s">
        <v>2399</v>
      </c>
      <c r="F160" s="4" t="str">
        <f>UnitControlCenter!$B$34</f>
        <v>2020 dollars / gallon</v>
      </c>
      <c r="G160" s="189" t="s">
        <v>2414</v>
      </c>
      <c r="H160" s="62" t="s">
        <v>358</v>
      </c>
      <c r="I160" s="54">
        <v>969696</v>
      </c>
    </row>
    <row r="161" spans="1:19" ht="90" x14ac:dyDescent="0.25">
      <c r="A161" s="192" t="s">
        <v>2392</v>
      </c>
      <c r="B161" s="190" t="s">
        <v>101</v>
      </c>
      <c r="C161" s="244">
        <v>1</v>
      </c>
      <c r="D161" s="189" t="s">
        <v>67</v>
      </c>
      <c r="E161" s="189" t="s">
        <v>2399</v>
      </c>
      <c r="F161" s="4" t="str">
        <f>UnitControlCenter!$B$34</f>
        <v>2020 dollars / gallon</v>
      </c>
      <c r="G161" s="189" t="s">
        <v>2740</v>
      </c>
      <c r="H161" s="62" t="s">
        <v>2738</v>
      </c>
      <c r="I161" s="189" t="s">
        <v>2739</v>
      </c>
    </row>
    <row r="162" spans="1:19" ht="60" x14ac:dyDescent="0.25">
      <c r="A162" s="192" t="s">
        <v>2392</v>
      </c>
      <c r="B162" s="190" t="s">
        <v>97</v>
      </c>
      <c r="C162" s="244">
        <v>1</v>
      </c>
      <c r="D162" s="189" t="s">
        <v>67</v>
      </c>
      <c r="E162" s="189" t="s">
        <v>2399</v>
      </c>
      <c r="F162" s="4" t="str">
        <f>UnitControlCenter!$B$32</f>
        <v>2020 dollars / short ton</v>
      </c>
      <c r="G162" s="189" t="s">
        <v>2741</v>
      </c>
      <c r="H162" s="62" t="s">
        <v>2742</v>
      </c>
      <c r="I162" s="189" t="s">
        <v>2743</v>
      </c>
    </row>
    <row r="163" spans="1:19" ht="60" x14ac:dyDescent="0.25">
      <c r="A163" s="192" t="s">
        <v>2392</v>
      </c>
      <c r="B163" s="190" t="s">
        <v>2671</v>
      </c>
      <c r="C163" s="244">
        <v>1</v>
      </c>
      <c r="D163" s="189" t="s">
        <v>67</v>
      </c>
      <c r="E163" s="189" t="s">
        <v>2399</v>
      </c>
      <c r="F163" s="4" t="str">
        <f>UnitControlCenter!$B$35</f>
        <v>2020 dollars / barrel of oil</v>
      </c>
      <c r="G163" s="189" t="s">
        <v>2808</v>
      </c>
      <c r="H163" s="62" t="s">
        <v>2809</v>
      </c>
      <c r="I163" s="189" t="s">
        <v>2810</v>
      </c>
    </row>
    <row r="164" spans="1:19" ht="60" x14ac:dyDescent="0.25">
      <c r="A164" s="192" t="s">
        <v>2392</v>
      </c>
      <c r="B164" s="190" t="s">
        <v>2744</v>
      </c>
      <c r="C164" s="244">
        <v>1</v>
      </c>
      <c r="D164" s="189" t="s">
        <v>67</v>
      </c>
      <c r="E164" s="189" t="s">
        <v>2399</v>
      </c>
      <c r="F164" s="4" t="str">
        <f>UnitControlCenter!$B$34</f>
        <v>2020 dollars / gallon</v>
      </c>
      <c r="G164" s="189" t="s">
        <v>2748</v>
      </c>
      <c r="H164" s="62" t="s">
        <v>2411</v>
      </c>
      <c r="I164" s="189" t="s">
        <v>2667</v>
      </c>
    </row>
    <row r="165" spans="1:19" ht="30.75" thickBot="1" x14ac:dyDescent="0.3">
      <c r="A165" s="231" t="s">
        <v>2392</v>
      </c>
      <c r="B165" s="228" t="s">
        <v>2526</v>
      </c>
      <c r="C165" s="243">
        <v>1</v>
      </c>
      <c r="D165" s="229" t="s">
        <v>67</v>
      </c>
      <c r="E165" s="229" t="s">
        <v>2399</v>
      </c>
      <c r="F165" s="232" t="str">
        <f>UnitControlCenter!$B$36</f>
        <v>2020 dollars / kg</v>
      </c>
      <c r="G165" s="229" t="s">
        <v>2858</v>
      </c>
      <c r="H165" s="230" t="s">
        <v>2859</v>
      </c>
      <c r="I165" s="229" t="s">
        <v>2860</v>
      </c>
      <c r="J165" s="230"/>
      <c r="K165" s="230"/>
      <c r="L165" s="230"/>
      <c r="M165" s="230"/>
      <c r="N165" s="230"/>
      <c r="O165" s="230"/>
      <c r="P165" s="230"/>
      <c r="Q165" s="230"/>
      <c r="R165" s="230"/>
      <c r="S165" s="230"/>
    </row>
    <row r="166" spans="1:19" x14ac:dyDescent="0.25">
      <c r="A166" s="192" t="s">
        <v>2393</v>
      </c>
      <c r="B166" s="190" t="s">
        <v>2394</v>
      </c>
      <c r="C166" s="244">
        <v>1</v>
      </c>
      <c r="D166" s="189" t="s">
        <v>65</v>
      </c>
      <c r="E166" s="189" t="s">
        <v>66</v>
      </c>
      <c r="F166" s="4" t="str">
        <f>UnitControlCenter!$B$37</f>
        <v>2020 dollars / kilowatt-hour (kWh)</v>
      </c>
      <c r="G166" s="189" t="s">
        <v>2415</v>
      </c>
      <c r="I166" s="189"/>
    </row>
    <row r="167" spans="1:19" ht="30" x14ac:dyDescent="0.25">
      <c r="A167" s="192" t="s">
        <v>2393</v>
      </c>
      <c r="B167" s="190" t="s">
        <v>2395</v>
      </c>
      <c r="C167" s="244">
        <v>1</v>
      </c>
      <c r="D167" s="189" t="s">
        <v>67</v>
      </c>
      <c r="E167" s="189" t="s">
        <v>66</v>
      </c>
      <c r="F167" s="4" t="str">
        <f>UnitControlCenter!$B$38</f>
        <v>cost of eqpt. to capture 1 metric ton CO2e/yr (2020 dollars)</v>
      </c>
      <c r="G167" s="189" t="s">
        <v>2419</v>
      </c>
      <c r="H167" s="62" t="s">
        <v>2420</v>
      </c>
      <c r="I167" s="189" t="s">
        <v>2628</v>
      </c>
    </row>
    <row r="168" spans="1:19" ht="30" x14ac:dyDescent="0.25">
      <c r="A168" s="192" t="s">
        <v>2393</v>
      </c>
      <c r="B168" s="190" t="s">
        <v>2396</v>
      </c>
      <c r="C168" s="244">
        <v>1</v>
      </c>
      <c r="D168" s="189" t="s">
        <v>65</v>
      </c>
      <c r="E168" s="189" t="s">
        <v>66</v>
      </c>
      <c r="F168" s="4" t="str">
        <f>UnitControlCenter!$B$39</f>
        <v>million 2020 dollars / megawatt (MW)</v>
      </c>
      <c r="G168" s="189" t="s">
        <v>2416</v>
      </c>
      <c r="I168" s="189"/>
    </row>
    <row r="169" spans="1:19" ht="30" x14ac:dyDescent="0.25">
      <c r="A169" s="192" t="s">
        <v>2393</v>
      </c>
      <c r="B169" s="190" t="s">
        <v>2397</v>
      </c>
      <c r="C169" s="244">
        <v>1</v>
      </c>
      <c r="D169" s="189" t="s">
        <v>65</v>
      </c>
      <c r="E169" s="189" t="s">
        <v>66</v>
      </c>
      <c r="F169" s="4" t="str">
        <f>UnitControlCenter!$B$39</f>
        <v>million 2020 dollars / megawatt (MW)</v>
      </c>
      <c r="G169" s="189" t="s">
        <v>2417</v>
      </c>
      <c r="I169" s="189"/>
    </row>
    <row r="170" spans="1:19" ht="30" x14ac:dyDescent="0.25">
      <c r="A170" s="192" t="s">
        <v>2393</v>
      </c>
      <c r="B170" s="190" t="s">
        <v>2398</v>
      </c>
      <c r="C170" s="244">
        <v>1</v>
      </c>
      <c r="D170" s="189" t="s">
        <v>65</v>
      </c>
      <c r="E170" s="189" t="s">
        <v>66</v>
      </c>
      <c r="F170" s="4" t="str">
        <f>UnitControlCenter!$B$39</f>
        <v>million 2020 dollars / megawatt (MW)</v>
      </c>
      <c r="G170" s="189" t="s">
        <v>2418</v>
      </c>
      <c r="I170" s="189"/>
    </row>
    <row r="171" spans="1:19" ht="30.75" thickBot="1" x14ac:dyDescent="0.3">
      <c r="A171" s="231" t="s">
        <v>2393</v>
      </c>
      <c r="B171" s="228" t="s">
        <v>2542</v>
      </c>
      <c r="C171" s="243">
        <v>1</v>
      </c>
      <c r="D171" s="229" t="s">
        <v>65</v>
      </c>
      <c r="E171" s="229" t="s">
        <v>66</v>
      </c>
      <c r="F171" s="232" t="str">
        <f>UnitControlCenter!$B$40</f>
        <v>cost of eqpt. to produce 1 kg H2/yr (2020 dollars)</v>
      </c>
      <c r="G171" s="229" t="s">
        <v>2543</v>
      </c>
      <c r="H171" s="230"/>
      <c r="I171" s="229"/>
      <c r="J171" s="230"/>
      <c r="K171" s="230"/>
      <c r="L171" s="230"/>
      <c r="M171" s="230"/>
      <c r="N171" s="230"/>
      <c r="O171" s="230"/>
      <c r="P171" s="230"/>
      <c r="Q171" s="230"/>
      <c r="R171" s="230"/>
      <c r="S171" s="230"/>
    </row>
  </sheetData>
  <conditionalFormatting sqref="C63:C171 C47:C60 C2:C43">
    <cfRule type="cellIs" dxfId="9" priority="7" operator="equal">
      <formula>0</formula>
    </cfRule>
    <cfRule type="cellIs" dxfId="8" priority="8" operator="equal">
      <formula>1</formula>
    </cfRule>
  </conditionalFormatting>
  <conditionalFormatting sqref="C61:C62">
    <cfRule type="cellIs" dxfId="7" priority="5" operator="equal">
      <formula>0</formula>
    </cfRule>
    <cfRule type="cellIs" dxfId="6" priority="6" operator="equal">
      <formula>1</formula>
    </cfRule>
  </conditionalFormatting>
  <conditionalFormatting sqref="C44">
    <cfRule type="cellIs" dxfId="5" priority="3" operator="equal">
      <formula>0</formula>
    </cfRule>
    <cfRule type="cellIs" dxfId="4" priority="4" operator="equal">
      <formula>1</formula>
    </cfRule>
  </conditionalFormatting>
  <conditionalFormatting sqref="C45:C46">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2615</v>
      </c>
      <c r="B1" s="202"/>
      <c r="C1" s="178"/>
      <c r="D1" s="178"/>
    </row>
    <row r="2" spans="1:4" x14ac:dyDescent="0.25">
      <c r="A2" s="201" t="s">
        <v>2579</v>
      </c>
      <c r="B2" s="203" t="s">
        <v>2580</v>
      </c>
      <c r="C2" s="201" t="s">
        <v>2581</v>
      </c>
      <c r="D2" s="201" t="s">
        <v>2582</v>
      </c>
    </row>
    <row r="3" spans="1:4" x14ac:dyDescent="0.25">
      <c r="A3" s="188" t="s">
        <v>2589</v>
      </c>
      <c r="B3" s="204" t="s">
        <v>2600</v>
      </c>
      <c r="C3" s="210"/>
      <c r="D3" t="s">
        <v>459</v>
      </c>
    </row>
    <row r="4" spans="1:4" x14ac:dyDescent="0.25">
      <c r="A4" s="188" t="s">
        <v>2597</v>
      </c>
      <c r="B4" s="205" t="s">
        <v>2598</v>
      </c>
      <c r="C4" s="209"/>
      <c r="D4" t="s">
        <v>97</v>
      </c>
    </row>
    <row r="5" spans="1:4" x14ac:dyDescent="0.25">
      <c r="A5" t="s">
        <v>2626</v>
      </c>
      <c r="B5" s="204" t="s">
        <v>2620</v>
      </c>
      <c r="C5" s="220"/>
      <c r="D5" t="s">
        <v>96</v>
      </c>
    </row>
    <row r="6" spans="1:4" x14ac:dyDescent="0.25">
      <c r="A6" s="188" t="s">
        <v>2604</v>
      </c>
      <c r="B6" s="204" t="s">
        <v>2621</v>
      </c>
      <c r="C6" s="214"/>
      <c r="D6" t="s">
        <v>2616</v>
      </c>
    </row>
    <row r="7" spans="1:4" x14ac:dyDescent="0.25">
      <c r="A7" s="188" t="s">
        <v>2627</v>
      </c>
      <c r="B7" s="204" t="s">
        <v>2413</v>
      </c>
      <c r="C7" s="219"/>
      <c r="D7" t="s">
        <v>2617</v>
      </c>
    </row>
    <row r="8" spans="1:4" x14ac:dyDescent="0.25">
      <c r="A8" t="s">
        <v>2625</v>
      </c>
      <c r="B8" s="204" t="s">
        <v>2622</v>
      </c>
      <c r="C8" s="222"/>
      <c r="D8" t="s">
        <v>474</v>
      </c>
    </row>
    <row r="9" spans="1:4" x14ac:dyDescent="0.25">
      <c r="A9" s="188" t="s">
        <v>2605</v>
      </c>
      <c r="B9" s="204" t="s">
        <v>2601</v>
      </c>
      <c r="C9" s="213"/>
      <c r="D9" t="s">
        <v>477</v>
      </c>
    </row>
    <row r="10" spans="1:4" x14ac:dyDescent="0.25">
      <c r="A10" s="188" t="s">
        <v>2578</v>
      </c>
      <c r="B10" s="206" t="s">
        <v>2585</v>
      </c>
      <c r="C10" s="200"/>
      <c r="D10" t="s">
        <v>94</v>
      </c>
    </row>
    <row r="11" spans="1:4" x14ac:dyDescent="0.25">
      <c r="A11" s="188" t="s">
        <v>2606</v>
      </c>
      <c r="B11" s="204" t="s">
        <v>2602</v>
      </c>
      <c r="C11" s="215"/>
      <c r="D11" t="s">
        <v>93</v>
      </c>
    </row>
    <row r="12" spans="1:4" x14ac:dyDescent="0.25">
      <c r="A12" s="188" t="s">
        <v>2588</v>
      </c>
      <c r="B12" s="205" t="s">
        <v>2593</v>
      </c>
      <c r="C12" s="211"/>
      <c r="D12" t="s">
        <v>2618</v>
      </c>
    </row>
    <row r="13" spans="1:4" x14ac:dyDescent="0.25">
      <c r="A13" t="s">
        <v>2629</v>
      </c>
      <c r="B13" s="204" t="s">
        <v>2623</v>
      </c>
      <c r="C13" s="221"/>
      <c r="D13" t="s">
        <v>2525</v>
      </c>
    </row>
    <row r="14" spans="1:4" x14ac:dyDescent="0.25">
      <c r="A14" s="188" t="s">
        <v>2591</v>
      </c>
      <c r="B14" s="205" t="s">
        <v>2592</v>
      </c>
      <c r="C14" s="199"/>
      <c r="D14" t="s">
        <v>330</v>
      </c>
    </row>
    <row r="15" spans="1:4" s="188" customFormat="1" x14ac:dyDescent="0.25">
      <c r="A15" s="188" t="s">
        <v>2672</v>
      </c>
      <c r="B15" s="205" t="s">
        <v>2674</v>
      </c>
      <c r="C15" s="225"/>
      <c r="D15" s="188" t="s">
        <v>2671</v>
      </c>
    </row>
    <row r="16" spans="1:4" s="188" customFormat="1" x14ac:dyDescent="0.25">
      <c r="A16" s="188" t="s">
        <v>2673</v>
      </c>
      <c r="B16" s="205">
        <v>740000</v>
      </c>
      <c r="C16" s="226"/>
      <c r="D16" s="188" t="s">
        <v>2523</v>
      </c>
    </row>
    <row r="17" spans="1:4" x14ac:dyDescent="0.25">
      <c r="A17" s="188" t="s">
        <v>2607</v>
      </c>
      <c r="B17" s="204" t="s">
        <v>2603</v>
      </c>
      <c r="C17" s="216"/>
      <c r="D17" t="s">
        <v>331</v>
      </c>
    </row>
    <row r="18" spans="1:4" x14ac:dyDescent="0.25">
      <c r="A18" s="188" t="s">
        <v>2590</v>
      </c>
      <c r="B18" s="205" t="s">
        <v>2595</v>
      </c>
      <c r="C18" s="208"/>
      <c r="D18" t="s">
        <v>327</v>
      </c>
    </row>
    <row r="19" spans="1:4" x14ac:dyDescent="0.25">
      <c r="A19" s="197" t="s">
        <v>2614</v>
      </c>
      <c r="B19" s="217" t="s">
        <v>2613</v>
      </c>
      <c r="C19" s="218"/>
      <c r="D19" t="s">
        <v>466</v>
      </c>
    </row>
    <row r="20" spans="1:4" x14ac:dyDescent="0.25">
      <c r="A20" s="188" t="s">
        <v>2584</v>
      </c>
      <c r="B20" s="205" t="s">
        <v>2594</v>
      </c>
      <c r="C20" s="207"/>
      <c r="D20" t="s">
        <v>469</v>
      </c>
    </row>
    <row r="21" spans="1:4" x14ac:dyDescent="0.25">
      <c r="A21" t="s">
        <v>2630</v>
      </c>
      <c r="B21" s="204" t="s">
        <v>2624</v>
      </c>
      <c r="C21" s="223"/>
      <c r="D21" t="s">
        <v>2619</v>
      </c>
    </row>
    <row r="23" spans="1:4" s="188" customFormat="1" x14ac:dyDescent="0.25">
      <c r="A23" s="180" t="s">
        <v>2599</v>
      </c>
      <c r="B23" s="202"/>
      <c r="C23" s="178"/>
      <c r="D23" s="178"/>
    </row>
    <row r="24" spans="1:4" s="201" customFormat="1" x14ac:dyDescent="0.25">
      <c r="A24" s="201" t="s">
        <v>2579</v>
      </c>
      <c r="B24" s="203" t="s">
        <v>2580</v>
      </c>
      <c r="C24" s="201" t="s">
        <v>2581</v>
      </c>
      <c r="D24" s="201" t="s">
        <v>2664</v>
      </c>
    </row>
    <row r="25" spans="1:4" x14ac:dyDescent="0.25">
      <c r="A25" t="s">
        <v>2605</v>
      </c>
      <c r="B25" s="204" t="s">
        <v>2601</v>
      </c>
      <c r="C25" s="213"/>
      <c r="D25" t="s">
        <v>2666</v>
      </c>
    </row>
    <row r="26" spans="1:4" s="188" customFormat="1" x14ac:dyDescent="0.25">
      <c r="A26" s="188" t="s">
        <v>2578</v>
      </c>
      <c r="B26" s="206" t="s">
        <v>2585</v>
      </c>
      <c r="C26" s="200"/>
      <c r="D26" s="188" t="s">
        <v>2665</v>
      </c>
    </row>
    <row r="27" spans="1:4" x14ac:dyDescent="0.25">
      <c r="A27" t="s">
        <v>2590</v>
      </c>
      <c r="B27" s="204" t="s">
        <v>2595</v>
      </c>
      <c r="C27" s="208"/>
      <c r="D27" t="s">
        <v>4</v>
      </c>
    </row>
    <row r="28" spans="1:4" x14ac:dyDescent="0.25">
      <c r="A28" t="s">
        <v>2604</v>
      </c>
      <c r="B28" s="204" t="s">
        <v>2621</v>
      </c>
      <c r="C28" s="214"/>
      <c r="D28" t="s">
        <v>98</v>
      </c>
    </row>
    <row r="29" spans="1:4" x14ac:dyDescent="0.25">
      <c r="A29" t="s">
        <v>2584</v>
      </c>
      <c r="B29" s="204">
        <v>969696</v>
      </c>
      <c r="C29" s="207"/>
      <c r="D29" t="s">
        <v>9</v>
      </c>
    </row>
    <row r="30" spans="1:4" x14ac:dyDescent="0.25">
      <c r="A30" t="s">
        <v>2597</v>
      </c>
      <c r="B30" s="204" t="s">
        <v>2598</v>
      </c>
      <c r="C30" s="209"/>
      <c r="D30" t="s">
        <v>2476</v>
      </c>
    </row>
    <row r="31" spans="1:4" x14ac:dyDescent="0.25">
      <c r="A31" t="s">
        <v>2606</v>
      </c>
      <c r="B31" s="204" t="s">
        <v>2602</v>
      </c>
      <c r="C31" s="215"/>
      <c r="D31" t="s">
        <v>139</v>
      </c>
    </row>
    <row r="32" spans="1:4" s="188" customFormat="1" x14ac:dyDescent="0.25">
      <c r="A32" s="188" t="s">
        <v>2607</v>
      </c>
      <c r="B32" s="204" t="s">
        <v>2603</v>
      </c>
      <c r="C32" s="216"/>
      <c r="D32" s="188" t="s">
        <v>2485</v>
      </c>
    </row>
    <row r="33" spans="1:4" x14ac:dyDescent="0.25">
      <c r="A33" t="s">
        <v>2589</v>
      </c>
      <c r="B33" s="204" t="s">
        <v>2600</v>
      </c>
      <c r="C33" s="212"/>
      <c r="D33" t="s">
        <v>2541</v>
      </c>
    </row>
    <row r="34" spans="1:4" s="188" customFormat="1" x14ac:dyDescent="0.25">
      <c r="A34" s="188" t="s">
        <v>2672</v>
      </c>
      <c r="B34" s="205" t="s">
        <v>2674</v>
      </c>
      <c r="C34" s="225"/>
      <c r="D34" s="188" t="s">
        <v>2894</v>
      </c>
    </row>
    <row r="36" spans="1:4" s="188" customFormat="1" x14ac:dyDescent="0.25">
      <c r="A36" s="180" t="s">
        <v>2608</v>
      </c>
      <c r="B36" s="202"/>
      <c r="C36" s="178"/>
      <c r="D36" s="178"/>
    </row>
    <row r="37" spans="1:4" s="188" customFormat="1" x14ac:dyDescent="0.25">
      <c r="A37" s="201" t="s">
        <v>2579</v>
      </c>
      <c r="B37" s="203" t="s">
        <v>2580</v>
      </c>
      <c r="C37" s="201" t="s">
        <v>2581</v>
      </c>
      <c r="D37" s="201" t="s">
        <v>2582</v>
      </c>
    </row>
    <row r="38" spans="1:4" s="188" customFormat="1" x14ac:dyDescent="0.25">
      <c r="A38" s="188" t="s">
        <v>2590</v>
      </c>
      <c r="B38" s="205" t="s">
        <v>2595</v>
      </c>
      <c r="C38" s="208"/>
      <c r="D38" s="188" t="s">
        <v>2609</v>
      </c>
    </row>
    <row r="39" spans="1:4" s="188" customFormat="1" x14ac:dyDescent="0.25">
      <c r="A39" s="188" t="s">
        <v>2584</v>
      </c>
      <c r="B39" s="204">
        <v>969696</v>
      </c>
      <c r="C39" s="207"/>
      <c r="D39" s="188" t="s">
        <v>2610</v>
      </c>
    </row>
    <row r="40" spans="1:4" s="188" customFormat="1" x14ac:dyDescent="0.25">
      <c r="A40" s="188" t="s">
        <v>2597</v>
      </c>
      <c r="B40" s="204" t="s">
        <v>2598</v>
      </c>
      <c r="C40" s="209"/>
      <c r="D40" s="188" t="s">
        <v>2611</v>
      </c>
    </row>
    <row r="41" spans="1:4" s="188" customFormat="1" x14ac:dyDescent="0.25">
      <c r="A41" s="188" t="s">
        <v>2672</v>
      </c>
      <c r="B41" s="205" t="s">
        <v>2674</v>
      </c>
      <c r="C41" s="225"/>
      <c r="D41" s="188" t="s">
        <v>2895</v>
      </c>
    </row>
    <row r="42" spans="1:4" s="197" customFormat="1" x14ac:dyDescent="0.25">
      <c r="B42" s="217"/>
    </row>
    <row r="43" spans="1:4" s="197" customFormat="1" x14ac:dyDescent="0.25">
      <c r="A43" s="180" t="s">
        <v>2612</v>
      </c>
      <c r="B43" s="202"/>
      <c r="C43" s="178"/>
      <c r="D43" s="178"/>
    </row>
    <row r="44" spans="1:4" s="197" customFormat="1" x14ac:dyDescent="0.25">
      <c r="A44" s="201" t="s">
        <v>2579</v>
      </c>
      <c r="B44" s="203" t="s">
        <v>2580</v>
      </c>
      <c r="C44" s="201" t="s">
        <v>2581</v>
      </c>
      <c r="D44" s="201" t="s">
        <v>2582</v>
      </c>
    </row>
    <row r="45" spans="1:4" s="197" customFormat="1" x14ac:dyDescent="0.25">
      <c r="A45" s="188" t="s">
        <v>2597</v>
      </c>
      <c r="B45" s="204" t="s">
        <v>2598</v>
      </c>
      <c r="C45" s="209"/>
      <c r="D45" s="197" t="s">
        <v>2265</v>
      </c>
    </row>
    <row r="46" spans="1:4" s="197" customFormat="1" x14ac:dyDescent="0.25">
      <c r="A46" s="188" t="s">
        <v>2591</v>
      </c>
      <c r="B46" s="205" t="s">
        <v>2592</v>
      </c>
      <c r="C46" s="199"/>
      <c r="D46" s="197" t="s">
        <v>874</v>
      </c>
    </row>
    <row r="47" spans="1:4" s="197" customFormat="1" x14ac:dyDescent="0.25">
      <c r="A47" s="188" t="s">
        <v>2590</v>
      </c>
      <c r="B47" s="205" t="s">
        <v>2595</v>
      </c>
      <c r="C47" s="208"/>
      <c r="D47" s="197" t="s">
        <v>2263</v>
      </c>
    </row>
    <row r="48" spans="1:4" s="197" customFormat="1" x14ac:dyDescent="0.25">
      <c r="A48" s="188" t="s">
        <v>2584</v>
      </c>
      <c r="B48" s="205" t="s">
        <v>2594</v>
      </c>
      <c r="C48" s="207"/>
      <c r="D48" s="197" t="s">
        <v>2247</v>
      </c>
    </row>
    <row r="49" spans="1:4" s="197" customFormat="1" x14ac:dyDescent="0.25">
      <c r="B49" s="224"/>
    </row>
    <row r="50" spans="1:4" s="197" customFormat="1" x14ac:dyDescent="0.25">
      <c r="A50" s="180" t="s">
        <v>2761</v>
      </c>
      <c r="B50" s="202"/>
      <c r="C50" s="178"/>
      <c r="D50" s="178"/>
    </row>
    <row r="51" spans="1:4" s="197" customFormat="1" x14ac:dyDescent="0.25">
      <c r="A51" s="201" t="s">
        <v>2579</v>
      </c>
      <c r="B51" s="203" t="s">
        <v>2580</v>
      </c>
      <c r="C51" s="201" t="s">
        <v>2581</v>
      </c>
      <c r="D51" s="201" t="s">
        <v>2582</v>
      </c>
    </row>
    <row r="52" spans="1:4" s="197" customFormat="1" x14ac:dyDescent="0.25">
      <c r="A52" s="188" t="s">
        <v>2590</v>
      </c>
      <c r="B52" s="205" t="s">
        <v>2595</v>
      </c>
      <c r="C52" s="208"/>
      <c r="D52" s="197" t="s">
        <v>2642</v>
      </c>
    </row>
    <row r="53" spans="1:4" s="197" customFormat="1" x14ac:dyDescent="0.25">
      <c r="A53" s="188" t="s">
        <v>2605</v>
      </c>
      <c r="B53" s="204" t="s">
        <v>2601</v>
      </c>
      <c r="C53" s="213"/>
      <c r="D53" s="197" t="s">
        <v>2643</v>
      </c>
    </row>
    <row r="54" spans="1:4" s="197" customFormat="1" x14ac:dyDescent="0.25">
      <c r="A54" s="188" t="s">
        <v>2604</v>
      </c>
      <c r="B54" s="204" t="s">
        <v>2621</v>
      </c>
      <c r="C54" s="214"/>
      <c r="D54" s="197" t="s">
        <v>2644</v>
      </c>
    </row>
    <row r="55" spans="1:4" s="197" customFormat="1" x14ac:dyDescent="0.25">
      <c r="A55" s="188" t="s">
        <v>2597</v>
      </c>
      <c r="B55" s="205" t="s">
        <v>2598</v>
      </c>
      <c r="C55" s="209"/>
      <c r="D55" s="197" t="s">
        <v>2645</v>
      </c>
    </row>
    <row r="56" spans="1:4" s="197" customFormat="1" x14ac:dyDescent="0.25">
      <c r="A56" s="188" t="s">
        <v>2591</v>
      </c>
      <c r="B56" s="205" t="s">
        <v>2592</v>
      </c>
      <c r="C56" s="199"/>
      <c r="D56" s="197" t="s">
        <v>2646</v>
      </c>
    </row>
    <row r="57" spans="1:4" s="188" customFormat="1" x14ac:dyDescent="0.25">
      <c r="B57" s="204"/>
      <c r="C57" s="197"/>
    </row>
    <row r="58" spans="1:4" s="188" customFormat="1" x14ac:dyDescent="0.25">
      <c r="A58" s="180" t="s">
        <v>3048</v>
      </c>
      <c r="B58" s="202"/>
      <c r="C58" s="178"/>
      <c r="D58" s="178"/>
    </row>
    <row r="59" spans="1:4" s="188" customFormat="1" x14ac:dyDescent="0.25">
      <c r="A59" s="201" t="s">
        <v>2579</v>
      </c>
      <c r="B59" s="203" t="s">
        <v>2580</v>
      </c>
      <c r="C59" s="201" t="s">
        <v>2581</v>
      </c>
      <c r="D59" s="201" t="s">
        <v>2582</v>
      </c>
    </row>
    <row r="60" spans="1:4" s="188" customFormat="1" x14ac:dyDescent="0.25">
      <c r="A60" s="188" t="s">
        <v>2605</v>
      </c>
      <c r="B60" s="204" t="s">
        <v>2601</v>
      </c>
      <c r="C60" s="213"/>
      <c r="D60" s="188" t="s">
        <v>3037</v>
      </c>
    </row>
    <row r="61" spans="1:4" s="188" customFormat="1" x14ac:dyDescent="0.25">
      <c r="A61" s="188" t="s">
        <v>2590</v>
      </c>
      <c r="B61" s="205" t="s">
        <v>2595</v>
      </c>
      <c r="C61" s="208"/>
      <c r="D61" s="197" t="s">
        <v>3036</v>
      </c>
    </row>
    <row r="62" spans="1:4" s="188" customFormat="1" x14ac:dyDescent="0.25">
      <c r="A62" s="188" t="s">
        <v>2589</v>
      </c>
      <c r="B62" s="204" t="s">
        <v>2600</v>
      </c>
      <c r="C62" s="212"/>
      <c r="D62" s="188" t="s">
        <v>3033</v>
      </c>
    </row>
    <row r="63" spans="1:4" s="188" customFormat="1" x14ac:dyDescent="0.25">
      <c r="A63" s="188" t="s">
        <v>2630</v>
      </c>
      <c r="B63" s="204" t="s">
        <v>2624</v>
      </c>
      <c r="C63" s="223"/>
      <c r="D63" s="188" t="s">
        <v>3034</v>
      </c>
    </row>
    <row r="64" spans="1:4" s="188" customFormat="1" x14ac:dyDescent="0.25">
      <c r="A64" s="188" t="s">
        <v>2607</v>
      </c>
      <c r="B64" s="204" t="s">
        <v>2603</v>
      </c>
      <c r="C64" s="216"/>
      <c r="D64" s="197" t="s">
        <v>3035</v>
      </c>
    </row>
    <row r="65" spans="1:4" s="197" customFormat="1" x14ac:dyDescent="0.25">
      <c r="B65" s="217"/>
    </row>
    <row r="66" spans="1:4" s="197" customFormat="1" x14ac:dyDescent="0.25">
      <c r="A66" s="180" t="s">
        <v>3135</v>
      </c>
      <c r="B66" s="202"/>
      <c r="C66" s="178"/>
      <c r="D66" s="178"/>
    </row>
    <row r="67" spans="1:4" s="197" customFormat="1" x14ac:dyDescent="0.25">
      <c r="A67" s="201" t="s">
        <v>2579</v>
      </c>
      <c r="B67" s="203" t="s">
        <v>2580</v>
      </c>
      <c r="C67" s="201" t="s">
        <v>2581</v>
      </c>
      <c r="D67" s="201" t="s">
        <v>2582</v>
      </c>
    </row>
    <row r="68" spans="1:4" s="197" customFormat="1" x14ac:dyDescent="0.25">
      <c r="A68" s="188" t="s">
        <v>2672</v>
      </c>
      <c r="B68" s="205" t="s">
        <v>2674</v>
      </c>
      <c r="C68" s="225"/>
      <c r="D68" s="188" t="s">
        <v>3055</v>
      </c>
    </row>
    <row r="69" spans="1:4" s="197" customFormat="1" x14ac:dyDescent="0.25">
      <c r="A69" s="188" t="s">
        <v>2605</v>
      </c>
      <c r="B69" s="204" t="s">
        <v>2601</v>
      </c>
      <c r="C69" s="213"/>
      <c r="D69" s="188" t="s">
        <v>3056</v>
      </c>
    </row>
    <row r="70" spans="1:4" s="197" customFormat="1" x14ac:dyDescent="0.25">
      <c r="A70" s="188" t="s">
        <v>2607</v>
      </c>
      <c r="B70" s="204" t="s">
        <v>2603</v>
      </c>
      <c r="C70" s="216"/>
      <c r="D70" s="188" t="s">
        <v>481</v>
      </c>
    </row>
    <row r="71" spans="1:4" s="197" customFormat="1" x14ac:dyDescent="0.25">
      <c r="A71" s="188" t="s">
        <v>2606</v>
      </c>
      <c r="B71" s="204" t="s">
        <v>2602</v>
      </c>
      <c r="C71" s="215"/>
      <c r="D71" s="188" t="s">
        <v>3057</v>
      </c>
    </row>
    <row r="72" spans="1:4" s="197" customFormat="1" x14ac:dyDescent="0.25">
      <c r="A72" s="188" t="s">
        <v>2604</v>
      </c>
      <c r="B72" s="204" t="s">
        <v>2621</v>
      </c>
      <c r="C72" s="214"/>
      <c r="D72" s="188" t="s">
        <v>3058</v>
      </c>
    </row>
    <row r="73" spans="1:4" s="197" customFormat="1" x14ac:dyDescent="0.25">
      <c r="A73" s="188" t="s">
        <v>2584</v>
      </c>
      <c r="B73" s="205" t="s">
        <v>2594</v>
      </c>
      <c r="C73" s="207"/>
      <c r="D73" s="188" t="s">
        <v>277</v>
      </c>
    </row>
    <row r="74" spans="1:4" s="197" customFormat="1" x14ac:dyDescent="0.25">
      <c r="A74" s="188" t="s">
        <v>2590</v>
      </c>
      <c r="B74" s="205" t="s">
        <v>2595</v>
      </c>
      <c r="C74" s="208"/>
      <c r="D74" s="188" t="s">
        <v>3059</v>
      </c>
    </row>
    <row r="75" spans="1:4" s="197" customFormat="1" x14ac:dyDescent="0.25">
      <c r="A75" s="188" t="s">
        <v>2597</v>
      </c>
      <c r="B75" s="205" t="s">
        <v>2598</v>
      </c>
      <c r="C75" s="209"/>
      <c r="D75" s="188" t="s">
        <v>3060</v>
      </c>
    </row>
    <row r="76" spans="1:4" s="197" customFormat="1" x14ac:dyDescent="0.25">
      <c r="A76" s="188" t="s">
        <v>2589</v>
      </c>
      <c r="B76" s="204" t="s">
        <v>2600</v>
      </c>
      <c r="C76" s="212"/>
      <c r="D76" s="188" t="s">
        <v>3061</v>
      </c>
    </row>
    <row r="77" spans="1:4" s="197" customFormat="1" x14ac:dyDescent="0.25">
      <c r="A77" s="188" t="s">
        <v>2591</v>
      </c>
      <c r="B77" s="205" t="s">
        <v>2592</v>
      </c>
      <c r="C77" s="199"/>
      <c r="D77" s="197" t="s">
        <v>2646</v>
      </c>
    </row>
    <row r="78" spans="1:4" s="197" customFormat="1" x14ac:dyDescent="0.25">
      <c r="A78" s="188"/>
      <c r="B78" s="205"/>
    </row>
    <row r="79" spans="1:4" s="197" customFormat="1" x14ac:dyDescent="0.25">
      <c r="A79" s="180" t="s">
        <v>3018</v>
      </c>
      <c r="B79" s="202"/>
      <c r="C79" s="178"/>
      <c r="D79" s="178"/>
    </row>
    <row r="80" spans="1:4" s="197" customFormat="1" x14ac:dyDescent="0.25">
      <c r="A80" s="201" t="s">
        <v>2579</v>
      </c>
      <c r="B80" s="203" t="s">
        <v>2580</v>
      </c>
      <c r="C80" s="201" t="s">
        <v>2581</v>
      </c>
      <c r="D80" s="201" t="s">
        <v>2582</v>
      </c>
    </row>
    <row r="81" spans="1:4" s="197" customFormat="1" x14ac:dyDescent="0.25">
      <c r="A81" s="188" t="s">
        <v>2590</v>
      </c>
      <c r="B81" s="205" t="s">
        <v>2595</v>
      </c>
      <c r="C81" s="208"/>
      <c r="D81" s="197" t="s">
        <v>2964</v>
      </c>
    </row>
    <row r="82" spans="1:4" s="197" customFormat="1" x14ac:dyDescent="0.25">
      <c r="A82" s="188" t="s">
        <v>2605</v>
      </c>
      <c r="B82" s="204" t="s">
        <v>2601</v>
      </c>
      <c r="C82" s="213"/>
      <c r="D82" s="197" t="s">
        <v>2965</v>
      </c>
    </row>
    <row r="83" spans="1:4" s="197" customFormat="1" x14ac:dyDescent="0.25">
      <c r="A83" s="188" t="s">
        <v>2604</v>
      </c>
      <c r="B83" s="204" t="s">
        <v>2621</v>
      </c>
      <c r="C83" s="214"/>
      <c r="D83" s="197" t="s">
        <v>2966</v>
      </c>
    </row>
    <row r="84" spans="1:4" s="197" customFormat="1" x14ac:dyDescent="0.25">
      <c r="A84" s="188" t="s">
        <v>2591</v>
      </c>
      <c r="B84" s="205" t="s">
        <v>2592</v>
      </c>
      <c r="C84" s="199"/>
      <c r="D84" s="197" t="s">
        <v>2646</v>
      </c>
    </row>
    <row r="85" spans="1:4" s="188" customFormat="1" x14ac:dyDescent="0.25">
      <c r="B85" s="204"/>
    </row>
    <row r="86" spans="1:4" s="188" customFormat="1" x14ac:dyDescent="0.25">
      <c r="A86" s="180" t="s">
        <v>3409</v>
      </c>
      <c r="B86" s="202"/>
      <c r="C86" s="178"/>
      <c r="D86" s="178"/>
    </row>
    <row r="87" spans="1:4" s="188" customFormat="1" x14ac:dyDescent="0.25">
      <c r="A87" s="201" t="s">
        <v>2579</v>
      </c>
      <c r="B87" s="203" t="s">
        <v>2580</v>
      </c>
      <c r="C87" s="201" t="s">
        <v>2581</v>
      </c>
      <c r="D87" s="201" t="s">
        <v>2582</v>
      </c>
    </row>
    <row r="88" spans="1:4" s="188" customFormat="1" x14ac:dyDescent="0.25">
      <c r="A88" s="188" t="s">
        <v>2626</v>
      </c>
      <c r="B88" s="204" t="s">
        <v>2620</v>
      </c>
      <c r="C88" s="220"/>
      <c r="D88" s="188" t="s">
        <v>3274</v>
      </c>
    </row>
    <row r="89" spans="1:4" s="188" customFormat="1" x14ac:dyDescent="0.25">
      <c r="A89" s="188" t="s">
        <v>2597</v>
      </c>
      <c r="B89" s="205" t="s">
        <v>2598</v>
      </c>
      <c r="C89" s="209"/>
      <c r="D89" s="188" t="s">
        <v>3275</v>
      </c>
    </row>
    <row r="90" spans="1:4" s="188" customFormat="1" x14ac:dyDescent="0.25">
      <c r="B90" s="204"/>
    </row>
    <row r="91" spans="1:4" s="188" customFormat="1" x14ac:dyDescent="0.25">
      <c r="A91" s="180" t="s">
        <v>3276</v>
      </c>
      <c r="B91" s="202"/>
      <c r="C91" s="178"/>
      <c r="D91" s="178"/>
    </row>
    <row r="92" spans="1:4" s="188" customFormat="1" x14ac:dyDescent="0.25">
      <c r="A92" s="201" t="s">
        <v>2579</v>
      </c>
      <c r="B92" s="203" t="s">
        <v>2580</v>
      </c>
      <c r="C92" s="201" t="s">
        <v>2581</v>
      </c>
      <c r="D92" s="201" t="s">
        <v>2582</v>
      </c>
    </row>
    <row r="93" spans="1:4" s="188" customFormat="1" x14ac:dyDescent="0.25">
      <c r="A93" s="188" t="s">
        <v>2590</v>
      </c>
      <c r="B93" s="205" t="s">
        <v>2595</v>
      </c>
      <c r="C93" s="208"/>
      <c r="D93" s="188" t="s">
        <v>3277</v>
      </c>
    </row>
    <row r="94" spans="1:4" s="188" customFormat="1" x14ac:dyDescent="0.25">
      <c r="A94" s="188" t="s">
        <v>2604</v>
      </c>
      <c r="B94" s="204" t="s">
        <v>2621</v>
      </c>
      <c r="C94" s="214"/>
      <c r="D94" s="188" t="s">
        <v>3278</v>
      </c>
    </row>
    <row r="95" spans="1:4" s="188" customFormat="1" x14ac:dyDescent="0.25">
      <c r="A95" s="188" t="s">
        <v>2597</v>
      </c>
      <c r="B95" s="205" t="s">
        <v>2598</v>
      </c>
      <c r="C95" s="209"/>
      <c r="D95" s="188" t="s">
        <v>3279</v>
      </c>
    </row>
    <row r="96" spans="1:4" s="188" customFormat="1" x14ac:dyDescent="0.25">
      <c r="A96" s="188" t="s">
        <v>2605</v>
      </c>
      <c r="B96" s="204" t="s">
        <v>2601</v>
      </c>
      <c r="C96" s="213"/>
      <c r="D96" s="188" t="s">
        <v>3280</v>
      </c>
    </row>
    <row r="97" spans="1:4" s="188" customFormat="1" x14ac:dyDescent="0.25">
      <c r="B97" s="204"/>
    </row>
    <row r="98" spans="1:4" s="188" customFormat="1" x14ac:dyDescent="0.25">
      <c r="A98" s="180" t="s">
        <v>3281</v>
      </c>
      <c r="B98" s="202"/>
      <c r="C98" s="178"/>
      <c r="D98" s="178"/>
    </row>
    <row r="99" spans="1:4" s="188" customFormat="1" x14ac:dyDescent="0.25">
      <c r="A99" s="201" t="s">
        <v>2579</v>
      </c>
      <c r="B99" s="203" t="s">
        <v>2580</v>
      </c>
      <c r="C99" s="201" t="s">
        <v>2581</v>
      </c>
      <c r="D99" s="201" t="s">
        <v>2582</v>
      </c>
    </row>
    <row r="100" spans="1:4" s="188" customFormat="1" x14ac:dyDescent="0.25">
      <c r="A100" s="188" t="s">
        <v>2630</v>
      </c>
      <c r="B100" s="204" t="s">
        <v>2624</v>
      </c>
      <c r="C100" s="223"/>
      <c r="D100" s="188" t="s">
        <v>3282</v>
      </c>
    </row>
    <row r="101" spans="1:4" s="188" customFormat="1" x14ac:dyDescent="0.25">
      <c r="A101" s="188" t="s">
        <v>2606</v>
      </c>
      <c r="B101" s="204" t="s">
        <v>2602</v>
      </c>
      <c r="C101" s="215"/>
      <c r="D101" s="188" t="s">
        <v>3283</v>
      </c>
    </row>
    <row r="102" spans="1:4" s="188" customFormat="1" x14ac:dyDescent="0.25">
      <c r="B102" s="204"/>
    </row>
    <row r="103" spans="1:4" s="188" customFormat="1" x14ac:dyDescent="0.25">
      <c r="A103" s="180" t="s">
        <v>3284</v>
      </c>
      <c r="B103" s="202"/>
      <c r="C103" s="178"/>
      <c r="D103" s="178"/>
    </row>
    <row r="104" spans="1:4" s="188" customFormat="1" x14ac:dyDescent="0.25">
      <c r="A104" s="201" t="s">
        <v>2579</v>
      </c>
      <c r="B104" s="203" t="s">
        <v>2580</v>
      </c>
      <c r="C104" s="201" t="s">
        <v>2581</v>
      </c>
      <c r="D104" s="201" t="s">
        <v>2582</v>
      </c>
    </row>
    <row r="105" spans="1:4" s="188" customFormat="1" x14ac:dyDescent="0.25">
      <c r="A105" s="188" t="s">
        <v>2626</v>
      </c>
      <c r="B105" s="204" t="s">
        <v>2620</v>
      </c>
      <c r="C105" s="220"/>
      <c r="D105" s="188" t="s">
        <v>3285</v>
      </c>
    </row>
    <row r="106" spans="1:4" s="188" customFormat="1" x14ac:dyDescent="0.25">
      <c r="A106" s="188" t="s">
        <v>2605</v>
      </c>
      <c r="B106" s="204" t="s">
        <v>2601</v>
      </c>
      <c r="C106" s="213"/>
      <c r="D106" s="188" t="s">
        <v>3286</v>
      </c>
    </row>
    <row r="107" spans="1:4" s="188" customFormat="1" x14ac:dyDescent="0.25">
      <c r="A107" s="188" t="s">
        <v>2607</v>
      </c>
      <c r="B107" s="204" t="s">
        <v>2603</v>
      </c>
      <c r="C107" s="216"/>
      <c r="D107" s="188" t="s">
        <v>3287</v>
      </c>
    </row>
    <row r="108" spans="1:4" s="188" customFormat="1" x14ac:dyDescent="0.25">
      <c r="A108" s="188" t="s">
        <v>2597</v>
      </c>
      <c r="B108" s="205" t="s">
        <v>2598</v>
      </c>
      <c r="C108" s="209"/>
      <c r="D108" s="188" t="s">
        <v>3288</v>
      </c>
    </row>
    <row r="109" spans="1:4" s="188" customFormat="1" x14ac:dyDescent="0.25">
      <c r="A109" s="188" t="s">
        <v>2604</v>
      </c>
      <c r="B109" s="204" t="s">
        <v>2621</v>
      </c>
      <c r="C109" s="214"/>
      <c r="D109" s="188" t="s">
        <v>3289</v>
      </c>
    </row>
    <row r="110" spans="1:4" s="188" customFormat="1" x14ac:dyDescent="0.25">
      <c r="A110" s="188" t="s">
        <v>2584</v>
      </c>
      <c r="B110" s="205" t="s">
        <v>2594</v>
      </c>
      <c r="C110" s="207"/>
      <c r="D110" s="188" t="s">
        <v>3290</v>
      </c>
    </row>
    <row r="111" spans="1:4" s="188" customFormat="1" x14ac:dyDescent="0.25">
      <c r="A111" s="188" t="s">
        <v>2590</v>
      </c>
      <c r="B111" s="205" t="s">
        <v>2595</v>
      </c>
      <c r="C111" s="208"/>
      <c r="D111" s="188" t="s">
        <v>3291</v>
      </c>
    </row>
    <row r="112" spans="1:4" s="188" customFormat="1" x14ac:dyDescent="0.25">
      <c r="B112" s="204"/>
    </row>
    <row r="113" spans="1:4" s="188" customFormat="1" x14ac:dyDescent="0.25">
      <c r="A113" s="180" t="s">
        <v>2978</v>
      </c>
      <c r="B113" s="202"/>
      <c r="C113" s="178"/>
      <c r="D113" s="178"/>
    </row>
    <row r="114" spans="1:4" s="188" customFormat="1" x14ac:dyDescent="0.25">
      <c r="A114" s="201" t="s">
        <v>2579</v>
      </c>
      <c r="B114" s="203" t="s">
        <v>2580</v>
      </c>
      <c r="C114" s="201" t="s">
        <v>2581</v>
      </c>
      <c r="D114" s="201" t="s">
        <v>2582</v>
      </c>
    </row>
    <row r="115" spans="1:4" s="188" customFormat="1" x14ac:dyDescent="0.25">
      <c r="A115" s="188" t="s">
        <v>2605</v>
      </c>
      <c r="B115" s="204" t="s">
        <v>2601</v>
      </c>
      <c r="C115" s="213"/>
      <c r="D115" s="197" t="s">
        <v>2979</v>
      </c>
    </row>
    <row r="116" spans="1:4" s="188" customFormat="1" x14ac:dyDescent="0.25">
      <c r="A116" s="188" t="s">
        <v>2597</v>
      </c>
      <c r="B116" s="205" t="s">
        <v>2598</v>
      </c>
      <c r="C116" s="209"/>
      <c r="D116" s="197" t="s">
        <v>2980</v>
      </c>
    </row>
    <row r="117" spans="1:4" s="188" customFormat="1" x14ac:dyDescent="0.25">
      <c r="A117" s="188" t="s">
        <v>2591</v>
      </c>
      <c r="B117" s="205" t="s">
        <v>2592</v>
      </c>
      <c r="C117" s="199"/>
      <c r="D117" s="197" t="s">
        <v>2646</v>
      </c>
    </row>
    <row r="118" spans="1:4" s="188" customFormat="1" x14ac:dyDescent="0.25">
      <c r="B118" s="205"/>
      <c r="C118" s="197"/>
      <c r="D118" s="197"/>
    </row>
    <row r="119" spans="1:4" s="188" customFormat="1" x14ac:dyDescent="0.25">
      <c r="A119" s="180" t="s">
        <v>3019</v>
      </c>
      <c r="B119" s="202"/>
      <c r="C119" s="178"/>
      <c r="D119" s="178"/>
    </row>
    <row r="120" spans="1:4" s="188" customFormat="1" x14ac:dyDescent="0.25">
      <c r="A120" s="201" t="s">
        <v>2579</v>
      </c>
      <c r="B120" s="203" t="s">
        <v>2580</v>
      </c>
      <c r="C120" s="201" t="s">
        <v>2581</v>
      </c>
      <c r="D120" s="201" t="s">
        <v>2582</v>
      </c>
    </row>
    <row r="121" spans="1:4" s="188" customFormat="1" x14ac:dyDescent="0.25">
      <c r="A121" s="188" t="s">
        <v>2590</v>
      </c>
      <c r="B121" s="205" t="s">
        <v>2595</v>
      </c>
      <c r="C121" s="208"/>
      <c r="D121" s="197" t="s">
        <v>3020</v>
      </c>
    </row>
    <row r="122" spans="1:4" s="188" customFormat="1" x14ac:dyDescent="0.25">
      <c r="A122" s="188" t="s">
        <v>2630</v>
      </c>
      <c r="B122" s="204" t="s">
        <v>2624</v>
      </c>
      <c r="C122" s="223"/>
      <c r="D122" s="197" t="s">
        <v>3021</v>
      </c>
    </row>
    <row r="123" spans="1:4" s="188" customFormat="1" x14ac:dyDescent="0.25">
      <c r="A123" s="188" t="s">
        <v>2607</v>
      </c>
      <c r="B123" s="204" t="s">
        <v>2603</v>
      </c>
      <c r="C123" s="216"/>
      <c r="D123" s="197" t="s">
        <v>3022</v>
      </c>
    </row>
    <row r="124" spans="1:4" s="188" customFormat="1" x14ac:dyDescent="0.25">
      <c r="A124" s="188" t="s">
        <v>2591</v>
      </c>
      <c r="B124" s="205" t="s">
        <v>2592</v>
      </c>
      <c r="C124" s="199"/>
      <c r="D124" s="197" t="s">
        <v>2646</v>
      </c>
    </row>
    <row r="125" spans="1:4" s="188" customFormat="1" x14ac:dyDescent="0.25">
      <c r="B125" s="204"/>
    </row>
    <row r="126" spans="1:4" s="188" customFormat="1" x14ac:dyDescent="0.25">
      <c r="A126" s="180" t="s">
        <v>2648</v>
      </c>
      <c r="B126" s="202"/>
      <c r="C126" s="178"/>
      <c r="D126" s="178"/>
    </row>
    <row r="127" spans="1:4" s="188" customFormat="1" x14ac:dyDescent="0.25">
      <c r="A127" s="201" t="s">
        <v>2579</v>
      </c>
      <c r="B127" s="203" t="s">
        <v>2580</v>
      </c>
      <c r="C127" s="201" t="s">
        <v>2581</v>
      </c>
      <c r="D127" s="201" t="s">
        <v>2582</v>
      </c>
    </row>
    <row r="128" spans="1:4" s="188" customFormat="1" x14ac:dyDescent="0.25">
      <c r="A128" s="188" t="s">
        <v>2591</v>
      </c>
      <c r="B128" s="205" t="s">
        <v>2592</v>
      </c>
      <c r="C128" s="199"/>
      <c r="D128" s="188" t="s">
        <v>2649</v>
      </c>
    </row>
    <row r="129" spans="1:4" s="188" customFormat="1" x14ac:dyDescent="0.25">
      <c r="A129" s="188" t="s">
        <v>2605</v>
      </c>
      <c r="B129" s="204" t="s">
        <v>2601</v>
      </c>
      <c r="C129" s="213"/>
      <c r="D129" s="188" t="s">
        <v>2650</v>
      </c>
    </row>
    <row r="130" spans="1:4" s="188" customFormat="1" x14ac:dyDescent="0.25">
      <c r="A130" s="188" t="s">
        <v>2607</v>
      </c>
      <c r="B130" s="204" t="s">
        <v>2603</v>
      </c>
      <c r="C130" s="216"/>
      <c r="D130" s="188" t="s">
        <v>2753</v>
      </c>
    </row>
    <row r="131" spans="1:4" s="188" customFormat="1" x14ac:dyDescent="0.25">
      <c r="A131" s="188" t="s">
        <v>2606</v>
      </c>
      <c r="B131" s="204" t="s">
        <v>2602</v>
      </c>
      <c r="C131" s="215"/>
      <c r="D131" s="188" t="s">
        <v>2651</v>
      </c>
    </row>
    <row r="132" spans="1:4" s="188" customFormat="1" x14ac:dyDescent="0.25">
      <c r="A132" s="188" t="s">
        <v>2604</v>
      </c>
      <c r="B132" s="204" t="s">
        <v>2621</v>
      </c>
      <c r="C132" s="214"/>
      <c r="D132" s="188" t="s">
        <v>2652</v>
      </c>
    </row>
    <row r="133" spans="1:4" s="188" customFormat="1" x14ac:dyDescent="0.25">
      <c r="A133" s="188" t="s">
        <v>2584</v>
      </c>
      <c r="B133" s="205" t="s">
        <v>2594</v>
      </c>
      <c r="C133" s="207"/>
      <c r="D133" s="188" t="s">
        <v>2653</v>
      </c>
    </row>
    <row r="134" spans="1:4" s="188" customFormat="1" x14ac:dyDescent="0.25">
      <c r="A134" s="188" t="s">
        <v>2590</v>
      </c>
      <c r="B134" s="205" t="s">
        <v>2595</v>
      </c>
      <c r="C134" s="208"/>
      <c r="D134" s="188" t="s">
        <v>2654</v>
      </c>
    </row>
    <row r="135" spans="1:4" s="188" customFormat="1" x14ac:dyDescent="0.25">
      <c r="A135" s="188" t="s">
        <v>2597</v>
      </c>
      <c r="B135" s="205" t="s">
        <v>2598</v>
      </c>
      <c r="C135" s="209"/>
      <c r="D135" s="188" t="s">
        <v>2655</v>
      </c>
    </row>
    <row r="136" spans="1:4" s="188" customFormat="1" x14ac:dyDescent="0.25">
      <c r="A136" s="188" t="s">
        <v>2589</v>
      </c>
      <c r="B136" s="204" t="s">
        <v>2600</v>
      </c>
      <c r="C136" s="212"/>
      <c r="D136" s="188" t="s">
        <v>2656</v>
      </c>
    </row>
    <row r="137" spans="1:4" s="188" customFormat="1" x14ac:dyDescent="0.25">
      <c r="B137" s="204"/>
      <c r="C137" s="197"/>
    </row>
    <row r="138" spans="1:4" s="188" customFormat="1" x14ac:dyDescent="0.25">
      <c r="A138" s="180" t="s">
        <v>2647</v>
      </c>
      <c r="B138" s="202"/>
      <c r="C138" s="178"/>
      <c r="D138" s="178"/>
    </row>
    <row r="139" spans="1:4" s="188" customFormat="1" x14ac:dyDescent="0.25">
      <c r="A139" s="201" t="s">
        <v>2579</v>
      </c>
      <c r="B139" s="203" t="s">
        <v>2580</v>
      </c>
      <c r="C139" s="201" t="s">
        <v>2581</v>
      </c>
      <c r="D139" s="201" t="s">
        <v>2582</v>
      </c>
    </row>
    <row r="140" spans="1:4" s="188" customFormat="1" x14ac:dyDescent="0.25">
      <c r="A140" s="188" t="s">
        <v>2597</v>
      </c>
      <c r="B140" s="205" t="s">
        <v>2598</v>
      </c>
      <c r="C140" s="209"/>
      <c r="D140" s="188" t="s">
        <v>2771</v>
      </c>
    </row>
    <row r="141" spans="1:4" s="188" customFormat="1" x14ac:dyDescent="0.25">
      <c r="A141" s="188" t="s">
        <v>2604</v>
      </c>
      <c r="B141" s="204" t="s">
        <v>2621</v>
      </c>
      <c r="C141" s="214"/>
      <c r="D141" s="197" t="s">
        <v>2772</v>
      </c>
    </row>
    <row r="142" spans="1:4" s="188" customFormat="1" x14ac:dyDescent="0.25">
      <c r="A142" s="188" t="s">
        <v>2590</v>
      </c>
      <c r="B142" s="205" t="s">
        <v>2595</v>
      </c>
      <c r="C142" s="208"/>
      <c r="D142" s="188" t="s">
        <v>2762</v>
      </c>
    </row>
    <row r="143" spans="1:4" s="188" customFormat="1" x14ac:dyDescent="0.25">
      <c r="A143" s="188" t="s">
        <v>2605</v>
      </c>
      <c r="B143" s="204" t="s">
        <v>2601</v>
      </c>
      <c r="C143" s="213"/>
      <c r="D143" s="188" t="s">
        <v>2763</v>
      </c>
    </row>
    <row r="144" spans="1:4" s="188" customFormat="1" x14ac:dyDescent="0.25">
      <c r="A144" s="188" t="s">
        <v>2591</v>
      </c>
      <c r="B144" s="205" t="s">
        <v>2592</v>
      </c>
      <c r="C144" s="199"/>
      <c r="D144" s="197" t="s">
        <v>2646</v>
      </c>
    </row>
    <row r="145" spans="1:4" s="188" customFormat="1" x14ac:dyDescent="0.25">
      <c r="B145" s="204"/>
      <c r="C145" s="197"/>
    </row>
    <row r="146" spans="1:4" x14ac:dyDescent="0.25">
      <c r="A146" s="180" t="s">
        <v>2583</v>
      </c>
      <c r="B146" s="202"/>
      <c r="C146" s="178"/>
      <c r="D146" s="178"/>
    </row>
    <row r="147" spans="1:4" x14ac:dyDescent="0.25">
      <c r="A147" s="201" t="s">
        <v>2579</v>
      </c>
      <c r="B147" s="203" t="s">
        <v>2580</v>
      </c>
      <c r="C147" s="201" t="s">
        <v>2581</v>
      </c>
      <c r="D147" s="201" t="s">
        <v>2582</v>
      </c>
    </row>
    <row r="148" spans="1:4" x14ac:dyDescent="0.25">
      <c r="A148" s="188" t="s">
        <v>2604</v>
      </c>
      <c r="B148" s="204" t="s">
        <v>2621</v>
      </c>
      <c r="C148" s="214"/>
      <c r="D148" t="s">
        <v>2273</v>
      </c>
    </row>
    <row r="149" spans="1:4" x14ac:dyDescent="0.25">
      <c r="A149" t="s">
        <v>2584</v>
      </c>
      <c r="B149" s="205" t="s">
        <v>2594</v>
      </c>
      <c r="C149" s="207"/>
      <c r="D149" t="s">
        <v>2275</v>
      </c>
    </row>
    <row r="150" spans="1:4" x14ac:dyDescent="0.25">
      <c r="A150" t="s">
        <v>2590</v>
      </c>
      <c r="B150" s="205" t="s">
        <v>2595</v>
      </c>
      <c r="C150" s="208"/>
      <c r="D150" t="s">
        <v>2274</v>
      </c>
    </row>
    <row r="151" spans="1:4" x14ac:dyDescent="0.25">
      <c r="A151" t="s">
        <v>2589</v>
      </c>
      <c r="B151" s="204" t="s">
        <v>2600</v>
      </c>
      <c r="C151" s="210"/>
      <c r="D151" t="s">
        <v>2586</v>
      </c>
    </row>
    <row r="152" spans="1:4" x14ac:dyDescent="0.25">
      <c r="A152" s="188" t="s">
        <v>2605</v>
      </c>
      <c r="B152" s="204" t="s">
        <v>2601</v>
      </c>
      <c r="C152" s="213"/>
      <c r="D152" t="s">
        <v>2587</v>
      </c>
    </row>
    <row r="153" spans="1:4" x14ac:dyDescent="0.25">
      <c r="A153" t="s">
        <v>2591</v>
      </c>
      <c r="B153" s="205" t="s">
        <v>2592</v>
      </c>
      <c r="C153" s="199"/>
      <c r="D153" t="s">
        <v>2276</v>
      </c>
    </row>
    <row r="154" spans="1:4" x14ac:dyDescent="0.25">
      <c r="A154" t="s">
        <v>2597</v>
      </c>
      <c r="B154" s="205" t="s">
        <v>2598</v>
      </c>
      <c r="C154" s="209"/>
      <c r="D154" t="s">
        <v>2596</v>
      </c>
    </row>
    <row r="156" spans="1:4" x14ac:dyDescent="0.25">
      <c r="A156" s="180" t="s">
        <v>2631</v>
      </c>
      <c r="B156" s="202"/>
      <c r="C156" s="178"/>
      <c r="D156" s="178"/>
    </row>
    <row r="157" spans="1:4" x14ac:dyDescent="0.25">
      <c r="A157" s="201" t="s">
        <v>2579</v>
      </c>
      <c r="B157" s="203" t="s">
        <v>2580</v>
      </c>
      <c r="C157" s="201" t="s">
        <v>2581</v>
      </c>
      <c r="D157" s="201" t="s">
        <v>2582</v>
      </c>
    </row>
    <row r="158" spans="1:4" x14ac:dyDescent="0.25">
      <c r="A158" s="188" t="s">
        <v>2590</v>
      </c>
      <c r="B158" s="205" t="s">
        <v>2595</v>
      </c>
      <c r="C158" s="208"/>
      <c r="D158" t="s">
        <v>149</v>
      </c>
    </row>
    <row r="159" spans="1:4" x14ac:dyDescent="0.25">
      <c r="A159" s="188" t="s">
        <v>2578</v>
      </c>
      <c r="B159" s="206" t="s">
        <v>2585</v>
      </c>
      <c r="C159" s="200"/>
      <c r="D159" t="s">
        <v>2633</v>
      </c>
    </row>
    <row r="160" spans="1:4" x14ac:dyDescent="0.25">
      <c r="A160" s="188" t="s">
        <v>2630</v>
      </c>
      <c r="B160" s="204" t="s">
        <v>2624</v>
      </c>
      <c r="C160" s="223"/>
      <c r="D160" t="s">
        <v>2640</v>
      </c>
    </row>
    <row r="161" spans="1:4" x14ac:dyDescent="0.25">
      <c r="A161" s="188" t="s">
        <v>2597</v>
      </c>
      <c r="B161" s="205" t="s">
        <v>2598</v>
      </c>
      <c r="C161" s="209"/>
      <c r="D161" t="s">
        <v>2634</v>
      </c>
    </row>
    <row r="162" spans="1:4" x14ac:dyDescent="0.25">
      <c r="A162" s="188" t="s">
        <v>2606</v>
      </c>
      <c r="B162" s="204" t="s">
        <v>2602</v>
      </c>
      <c r="C162" s="215"/>
      <c r="D162" t="s">
        <v>2635</v>
      </c>
    </row>
    <row r="163" spans="1:4" x14ac:dyDescent="0.25">
      <c r="A163" s="188" t="s">
        <v>2605</v>
      </c>
      <c r="B163" s="204" t="s">
        <v>2601</v>
      </c>
      <c r="C163" s="213"/>
      <c r="D163" t="s">
        <v>2636</v>
      </c>
    </row>
    <row r="164" spans="1:4" x14ac:dyDescent="0.25">
      <c r="A164" s="188" t="s">
        <v>2625</v>
      </c>
      <c r="B164" s="204" t="s">
        <v>2622</v>
      </c>
      <c r="C164" s="222"/>
      <c r="D164" t="s">
        <v>2637</v>
      </c>
    </row>
    <row r="165" spans="1:4" x14ac:dyDescent="0.25">
      <c r="A165" s="188" t="s">
        <v>2591</v>
      </c>
      <c r="B165" s="205" t="s">
        <v>2592</v>
      </c>
      <c r="C165" s="199"/>
      <c r="D165" t="s">
        <v>2641</v>
      </c>
    </row>
    <row r="166" spans="1:4" x14ac:dyDescent="0.25">
      <c r="A166" s="188" t="s">
        <v>2604</v>
      </c>
      <c r="B166" s="204" t="s">
        <v>2621</v>
      </c>
      <c r="C166" s="214"/>
      <c r="D166" t="s">
        <v>2384</v>
      </c>
    </row>
    <row r="167" spans="1:4" x14ac:dyDescent="0.25">
      <c r="A167" s="188" t="s">
        <v>2607</v>
      </c>
      <c r="B167" s="204" t="s">
        <v>2603</v>
      </c>
      <c r="C167" s="216"/>
      <c r="D167" t="s">
        <v>3255</v>
      </c>
    </row>
    <row r="168" spans="1:4" x14ac:dyDescent="0.25">
      <c r="A168" s="188" t="s">
        <v>2584</v>
      </c>
      <c r="B168" s="205" t="s">
        <v>2594</v>
      </c>
      <c r="C168" s="207"/>
      <c r="D168" t="s">
        <v>2632</v>
      </c>
    </row>
    <row r="170" spans="1:4" x14ac:dyDescent="0.25">
      <c r="A170" s="180" t="s">
        <v>2657</v>
      </c>
      <c r="B170" s="202"/>
      <c r="C170" s="178"/>
      <c r="D170" s="178"/>
    </row>
    <row r="171" spans="1:4" x14ac:dyDescent="0.25">
      <c r="A171" s="201" t="s">
        <v>2579</v>
      </c>
      <c r="B171" s="203" t="s">
        <v>2580</v>
      </c>
      <c r="C171" s="201" t="s">
        <v>2581</v>
      </c>
      <c r="D171" s="201" t="s">
        <v>2582</v>
      </c>
    </row>
    <row r="172" spans="1:4" x14ac:dyDescent="0.25">
      <c r="A172" s="188" t="s">
        <v>2584</v>
      </c>
      <c r="B172" s="205" t="s">
        <v>2594</v>
      </c>
      <c r="C172" s="207"/>
      <c r="D172" s="188" t="s">
        <v>2857</v>
      </c>
    </row>
    <row r="173" spans="1:4" x14ac:dyDescent="0.25">
      <c r="A173" s="188" t="s">
        <v>2590</v>
      </c>
      <c r="B173" s="205" t="s">
        <v>2595</v>
      </c>
      <c r="C173" s="208"/>
      <c r="D173" s="188" t="s">
        <v>3155</v>
      </c>
    </row>
    <row r="174" spans="1:4" x14ac:dyDescent="0.25">
      <c r="A174" s="188" t="s">
        <v>2589</v>
      </c>
      <c r="B174" s="204" t="s">
        <v>2600</v>
      </c>
      <c r="C174" s="210"/>
      <c r="D174" s="188" t="s">
        <v>3156</v>
      </c>
    </row>
    <row r="175" spans="1:4" x14ac:dyDescent="0.25">
      <c r="A175" s="188" t="s">
        <v>2626</v>
      </c>
      <c r="B175" s="204" t="s">
        <v>2620</v>
      </c>
      <c r="C175" s="220"/>
      <c r="D175" s="188" t="s">
        <v>3157</v>
      </c>
    </row>
    <row r="176" spans="1:4" x14ac:dyDescent="0.25">
      <c r="A176" s="188" t="s">
        <v>2627</v>
      </c>
      <c r="B176" s="204" t="s">
        <v>2413</v>
      </c>
      <c r="C176" s="219"/>
      <c r="D176" s="188" t="s">
        <v>3158</v>
      </c>
    </row>
    <row r="177" spans="1:4" x14ac:dyDescent="0.25">
      <c r="A177" s="188" t="s">
        <v>2597</v>
      </c>
      <c r="B177" s="205" t="s">
        <v>2598</v>
      </c>
      <c r="C177" s="209"/>
      <c r="D177" s="188" t="s">
        <v>3159</v>
      </c>
    </row>
    <row r="178" spans="1:4" x14ac:dyDescent="0.25">
      <c r="A178" s="188" t="s">
        <v>2606</v>
      </c>
      <c r="B178" s="204" t="s">
        <v>2602</v>
      </c>
      <c r="C178" s="215"/>
      <c r="D178" s="188" t="s">
        <v>3160</v>
      </c>
    </row>
    <row r="179" spans="1:4" x14ac:dyDescent="0.25">
      <c r="A179" s="188" t="s">
        <v>2591</v>
      </c>
      <c r="B179" s="205" t="s">
        <v>2592</v>
      </c>
      <c r="C179" s="199"/>
      <c r="D179" s="188" t="s">
        <v>3161</v>
      </c>
    </row>
    <row r="180" spans="1:4" x14ac:dyDescent="0.25">
      <c r="A180" s="188" t="s">
        <v>2604</v>
      </c>
      <c r="B180" s="204" t="s">
        <v>2621</v>
      </c>
      <c r="C180" s="214"/>
      <c r="D180" s="188" t="s">
        <v>2658</v>
      </c>
    </row>
    <row r="181" spans="1:4" x14ac:dyDescent="0.25">
      <c r="A181" s="188" t="s">
        <v>2629</v>
      </c>
      <c r="B181" s="204" t="s">
        <v>2623</v>
      </c>
      <c r="C181" s="221"/>
      <c r="D181" s="188" t="s">
        <v>3162</v>
      </c>
    </row>
    <row r="182" spans="1:4" x14ac:dyDescent="0.25">
      <c r="A182" s="188" t="s">
        <v>2672</v>
      </c>
      <c r="B182" s="205" t="s">
        <v>2674</v>
      </c>
      <c r="C182" s="225"/>
      <c r="D182" s="188" t="s">
        <v>3163</v>
      </c>
    </row>
    <row r="183" spans="1:4" x14ac:dyDescent="0.25">
      <c r="A183" s="188" t="s">
        <v>2625</v>
      </c>
      <c r="B183" s="204" t="s">
        <v>2622</v>
      </c>
      <c r="C183" s="222"/>
      <c r="D183" s="188" t="s">
        <v>3164</v>
      </c>
    </row>
    <row r="184" spans="1:4" x14ac:dyDescent="0.25">
      <c r="A184" s="188" t="s">
        <v>2578</v>
      </c>
      <c r="B184" s="206" t="s">
        <v>2585</v>
      </c>
      <c r="C184" s="200"/>
      <c r="D184" s="188" t="s">
        <v>2659</v>
      </c>
    </row>
    <row r="185" spans="1:4" x14ac:dyDescent="0.25">
      <c r="A185" s="188" t="s">
        <v>2605</v>
      </c>
      <c r="B185" s="204" t="s">
        <v>2601</v>
      </c>
      <c r="C185" s="213"/>
      <c r="D185" s="188" t="s">
        <v>3165</v>
      </c>
    </row>
    <row r="186" spans="1:4" x14ac:dyDescent="0.25">
      <c r="A186" s="188" t="s">
        <v>2673</v>
      </c>
      <c r="B186" s="205">
        <v>740000</v>
      </c>
      <c r="C186" s="226"/>
      <c r="D186" s="188" t="s">
        <v>3166</v>
      </c>
    </row>
    <row r="187" spans="1:4" x14ac:dyDescent="0.25">
      <c r="A187" s="188" t="s">
        <v>2607</v>
      </c>
      <c r="B187" s="204" t="s">
        <v>2603</v>
      </c>
      <c r="C187" s="216"/>
      <c r="D187" s="188" t="s">
        <v>3167</v>
      </c>
    </row>
    <row r="188" spans="1:4" x14ac:dyDescent="0.25">
      <c r="A188" s="197" t="s">
        <v>2614</v>
      </c>
      <c r="B188" s="217" t="s">
        <v>2613</v>
      </c>
      <c r="C188" s="218"/>
      <c r="D188" s="188" t="s">
        <v>3168</v>
      </c>
    </row>
    <row r="189" spans="1:4" x14ac:dyDescent="0.25">
      <c r="A189" s="188" t="s">
        <v>2630</v>
      </c>
      <c r="B189" s="204" t="s">
        <v>2624</v>
      </c>
      <c r="C189" s="223"/>
      <c r="D189" s="188" t="s">
        <v>3169</v>
      </c>
    </row>
    <row r="190" spans="1:4" x14ac:dyDescent="0.25">
      <c r="A190" s="188" t="s">
        <v>2588</v>
      </c>
      <c r="B190" s="205" t="s">
        <v>2593</v>
      </c>
      <c r="C190" s="211"/>
      <c r="D190" s="188" t="s">
        <v>3170</v>
      </c>
    </row>
    <row r="191" spans="1:4" x14ac:dyDescent="0.25">
      <c r="A191" t="s">
        <v>3182</v>
      </c>
      <c r="B191" s="274" t="s">
        <v>3175</v>
      </c>
      <c r="C191" s="273"/>
      <c r="D191" s="188" t="s">
        <v>3171</v>
      </c>
    </row>
    <row r="192" spans="1:4" x14ac:dyDescent="0.25">
      <c r="A192" s="188" t="s">
        <v>3179</v>
      </c>
      <c r="B192" s="205" t="s">
        <v>3176</v>
      </c>
      <c r="C192" s="275"/>
      <c r="D192" s="188" t="s">
        <v>3172</v>
      </c>
    </row>
    <row r="193" spans="1:4" s="188" customFormat="1" x14ac:dyDescent="0.25">
      <c r="A193" s="188" t="s">
        <v>3180</v>
      </c>
      <c r="B193" s="188" t="s">
        <v>3177</v>
      </c>
      <c r="C193" s="276"/>
      <c r="D193" s="188" t="s">
        <v>3173</v>
      </c>
    </row>
    <row r="194" spans="1:4" s="188" customFormat="1" x14ac:dyDescent="0.25">
      <c r="A194" s="279" t="s">
        <v>3181</v>
      </c>
      <c r="B194" s="278" t="s">
        <v>3178</v>
      </c>
      <c r="C194" s="277"/>
      <c r="D194" s="188" t="s">
        <v>3174</v>
      </c>
    </row>
    <row r="195" spans="1:4" s="188" customFormat="1" x14ac:dyDescent="0.25">
      <c r="B195" s="204"/>
    </row>
    <row r="196" spans="1:4" s="188" customFormat="1" x14ac:dyDescent="0.25">
      <c r="A196" s="180" t="s">
        <v>2660</v>
      </c>
      <c r="B196" s="202"/>
      <c r="C196" s="178"/>
      <c r="D196" s="178"/>
    </row>
    <row r="197" spans="1:4" s="188" customFormat="1" x14ac:dyDescent="0.25">
      <c r="A197" s="201" t="s">
        <v>2579</v>
      </c>
      <c r="B197" s="203" t="s">
        <v>2580</v>
      </c>
      <c r="C197" s="201" t="s">
        <v>2581</v>
      </c>
      <c r="D197" s="201" t="s">
        <v>2582</v>
      </c>
    </row>
    <row r="198" spans="1:4" s="188" customFormat="1" x14ac:dyDescent="0.25">
      <c r="A198" s="188" t="s">
        <v>2591</v>
      </c>
      <c r="B198" s="205" t="s">
        <v>2592</v>
      </c>
      <c r="C198" s="199"/>
      <c r="D198" t="s">
        <v>130</v>
      </c>
    </row>
    <row r="199" spans="1:4" s="188" customFormat="1" x14ac:dyDescent="0.25">
      <c r="A199" s="188" t="s">
        <v>2597</v>
      </c>
      <c r="B199" s="205" t="s">
        <v>2598</v>
      </c>
      <c r="C199" s="209"/>
      <c r="D199" t="s">
        <v>129</v>
      </c>
    </row>
    <row r="200" spans="1:4" s="188" customFormat="1" x14ac:dyDescent="0.25">
      <c r="A200" s="188" t="s">
        <v>2604</v>
      </c>
      <c r="B200" s="204" t="s">
        <v>2621</v>
      </c>
      <c r="C200" s="214"/>
      <c r="D200" t="s">
        <v>128</v>
      </c>
    </row>
    <row r="201" spans="1:4" s="188" customFormat="1" x14ac:dyDescent="0.25">
      <c r="A201" s="188" t="s">
        <v>2605</v>
      </c>
      <c r="B201" s="204" t="s">
        <v>2601</v>
      </c>
      <c r="C201" s="213"/>
      <c r="D201" t="s">
        <v>126</v>
      </c>
    </row>
    <row r="202" spans="1:4" s="188" customFormat="1" x14ac:dyDescent="0.25">
      <c r="A202" s="188" t="s">
        <v>2590</v>
      </c>
      <c r="B202" s="205" t="s">
        <v>2595</v>
      </c>
      <c r="C202" s="208"/>
      <c r="D202" t="s">
        <v>125</v>
      </c>
    </row>
    <row r="203" spans="1:4" s="188" customFormat="1" x14ac:dyDescent="0.25">
      <c r="A203"/>
      <c r="B203" s="204"/>
      <c r="C203"/>
      <c r="D203"/>
    </row>
    <row r="204" spans="1:4" s="188" customFormat="1" x14ac:dyDescent="0.25">
      <c r="A204" s="180" t="s">
        <v>2661</v>
      </c>
      <c r="B204" s="202"/>
      <c r="C204" s="178"/>
      <c r="D204" s="178"/>
    </row>
    <row r="205" spans="1:4" s="188" customFormat="1" x14ac:dyDescent="0.25">
      <c r="A205" s="201" t="s">
        <v>2579</v>
      </c>
      <c r="B205" s="203" t="s">
        <v>2580</v>
      </c>
      <c r="C205" s="201" t="s">
        <v>2581</v>
      </c>
      <c r="D205" s="201" t="s">
        <v>2582</v>
      </c>
    </row>
    <row r="206" spans="1:4" s="188" customFormat="1" x14ac:dyDescent="0.25">
      <c r="A206" s="188" t="s">
        <v>2578</v>
      </c>
      <c r="B206" s="206" t="s">
        <v>2585</v>
      </c>
      <c r="C206" s="200"/>
      <c r="D206" t="s">
        <v>173</v>
      </c>
    </row>
    <row r="207" spans="1:4" s="188" customFormat="1" x14ac:dyDescent="0.25">
      <c r="A207" s="188" t="s">
        <v>2597</v>
      </c>
      <c r="B207" s="205" t="s">
        <v>2598</v>
      </c>
      <c r="C207" s="209"/>
      <c r="D207" t="s">
        <v>294</v>
      </c>
    </row>
    <row r="208" spans="1:4" s="188" customFormat="1" x14ac:dyDescent="0.25">
      <c r="A208" s="188" t="s">
        <v>2584</v>
      </c>
      <c r="B208" s="205" t="s">
        <v>2594</v>
      </c>
      <c r="C208" s="207"/>
      <c r="D208" t="s">
        <v>295</v>
      </c>
    </row>
    <row r="209" spans="1:4" s="188" customFormat="1" x14ac:dyDescent="0.25">
      <c r="A209"/>
      <c r="B209" s="204"/>
      <c r="C209"/>
      <c r="D209"/>
    </row>
    <row r="210" spans="1:4" s="188" customFormat="1" x14ac:dyDescent="0.25">
      <c r="A210" s="180" t="s">
        <v>2699</v>
      </c>
      <c r="B210" s="202"/>
      <c r="C210" s="178"/>
      <c r="D210" s="178"/>
    </row>
    <row r="211" spans="1:4" s="188" customFormat="1" x14ac:dyDescent="0.25">
      <c r="A211" s="201" t="s">
        <v>2579</v>
      </c>
      <c r="B211" s="203" t="s">
        <v>2580</v>
      </c>
      <c r="C211" s="201" t="s">
        <v>2581</v>
      </c>
      <c r="D211" s="201" t="s">
        <v>2582</v>
      </c>
    </row>
    <row r="212" spans="1:4" s="188" customFormat="1" x14ac:dyDescent="0.25">
      <c r="A212" s="188" t="s">
        <v>2589</v>
      </c>
      <c r="B212" s="204" t="s">
        <v>2600</v>
      </c>
      <c r="C212" s="210"/>
      <c r="D212" s="188" t="s">
        <v>2526</v>
      </c>
    </row>
    <row r="213" spans="1:4" s="188" customFormat="1" x14ac:dyDescent="0.25">
      <c r="A213" s="188" t="s">
        <v>2604</v>
      </c>
      <c r="B213" s="204" t="s">
        <v>2621</v>
      </c>
      <c r="C213" s="214"/>
      <c r="D213" s="188" t="s">
        <v>98</v>
      </c>
    </row>
    <row r="214" spans="1:4" s="188" customFormat="1" x14ac:dyDescent="0.25">
      <c r="A214" s="188" t="s">
        <v>2590</v>
      </c>
      <c r="B214" s="205" t="s">
        <v>2595</v>
      </c>
      <c r="C214" s="208"/>
      <c r="D214" s="188" t="s">
        <v>92</v>
      </c>
    </row>
    <row r="215" spans="1:4" s="188" customFormat="1" x14ac:dyDescent="0.25">
      <c r="A215" s="188" t="s">
        <v>2625</v>
      </c>
      <c r="B215" s="204" t="s">
        <v>2622</v>
      </c>
      <c r="C215" s="222"/>
      <c r="D215" s="188" t="s">
        <v>2700</v>
      </c>
    </row>
    <row r="216" spans="1:4" s="188" customFormat="1" x14ac:dyDescent="0.25">
      <c r="A216" s="188" t="s">
        <v>2605</v>
      </c>
      <c r="B216" s="204" t="s">
        <v>2601</v>
      </c>
      <c r="C216" s="213"/>
      <c r="D216" s="188" t="s">
        <v>2701</v>
      </c>
    </row>
    <row r="217" spans="1:4" s="188" customFormat="1" x14ac:dyDescent="0.25">
      <c r="A217" s="188" t="s">
        <v>2597</v>
      </c>
      <c r="B217" s="205" t="s">
        <v>2598</v>
      </c>
      <c r="C217" s="209"/>
      <c r="D217" s="188" t="s">
        <v>103</v>
      </c>
    </row>
    <row r="218" spans="1:4" s="188" customFormat="1" x14ac:dyDescent="0.25">
      <c r="A218" s="188" t="s">
        <v>2606</v>
      </c>
      <c r="B218" s="204" t="s">
        <v>2602</v>
      </c>
      <c r="C218" s="215"/>
      <c r="D218" s="188" t="s">
        <v>102</v>
      </c>
    </row>
    <row r="219" spans="1:4" s="188" customFormat="1" x14ac:dyDescent="0.25">
      <c r="A219" s="188" t="s">
        <v>2591</v>
      </c>
      <c r="B219" s="205" t="s">
        <v>2592</v>
      </c>
      <c r="C219" s="199"/>
      <c r="D219" s="188" t="s">
        <v>101</v>
      </c>
    </row>
    <row r="220" spans="1:4" s="188" customFormat="1" x14ac:dyDescent="0.25">
      <c r="A220" s="188" t="s">
        <v>2584</v>
      </c>
      <c r="B220" s="205" t="s">
        <v>2594</v>
      </c>
      <c r="C220" s="207"/>
      <c r="D220" s="188" t="s">
        <v>100</v>
      </c>
    </row>
    <row r="221" spans="1:4" s="188" customFormat="1" x14ac:dyDescent="0.25">
      <c r="B221" s="204"/>
    </row>
    <row r="222" spans="1:4" s="188" customFormat="1" x14ac:dyDescent="0.25">
      <c r="A222" s="180" t="s">
        <v>2704</v>
      </c>
      <c r="B222" s="202"/>
      <c r="C222" s="178"/>
      <c r="D222" s="178"/>
    </row>
    <row r="223" spans="1:4" s="188" customFormat="1" x14ac:dyDescent="0.25">
      <c r="A223" s="201" t="s">
        <v>2579</v>
      </c>
      <c r="B223" s="203" t="s">
        <v>2580</v>
      </c>
      <c r="C223" s="201" t="s">
        <v>2581</v>
      </c>
      <c r="D223" s="201" t="s">
        <v>2582</v>
      </c>
    </row>
    <row r="224" spans="1:4" s="188" customFormat="1" x14ac:dyDescent="0.25">
      <c r="A224" s="188" t="s">
        <v>2589</v>
      </c>
      <c r="B224" s="204" t="s">
        <v>2600</v>
      </c>
      <c r="C224" s="210"/>
      <c r="D224" s="188" t="s">
        <v>2526</v>
      </c>
    </row>
    <row r="225" spans="1:4" s="188" customFormat="1" x14ac:dyDescent="0.25">
      <c r="A225" s="188" t="s">
        <v>2607</v>
      </c>
      <c r="B225" s="204" t="s">
        <v>2603</v>
      </c>
      <c r="C225" s="216"/>
      <c r="D225" s="188" t="s">
        <v>2663</v>
      </c>
    </row>
    <row r="226" spans="1:4" s="188" customFormat="1" x14ac:dyDescent="0.25">
      <c r="A226" s="188" t="s">
        <v>2597</v>
      </c>
      <c r="B226" s="205" t="s">
        <v>2598</v>
      </c>
      <c r="C226" s="209"/>
      <c r="D226" s="188" t="s">
        <v>97</v>
      </c>
    </row>
    <row r="227" spans="1:4" s="188" customFormat="1" x14ac:dyDescent="0.25">
      <c r="A227" s="188" t="s">
        <v>2604</v>
      </c>
      <c r="B227" s="204" t="s">
        <v>2621</v>
      </c>
      <c r="C227" s="214"/>
      <c r="D227" s="188" t="s">
        <v>98</v>
      </c>
    </row>
    <row r="228" spans="1:4" s="188" customFormat="1" x14ac:dyDescent="0.25">
      <c r="A228" s="188" t="s">
        <v>2590</v>
      </c>
      <c r="B228" s="205" t="s">
        <v>2595</v>
      </c>
      <c r="C228" s="208"/>
      <c r="D228" s="188" t="s">
        <v>92</v>
      </c>
    </row>
    <row r="229" spans="1:4" s="188" customFormat="1" x14ac:dyDescent="0.25">
      <c r="A229" s="188" t="s">
        <v>2605</v>
      </c>
      <c r="B229" s="204" t="s">
        <v>2601</v>
      </c>
      <c r="C229" s="213"/>
      <c r="D229" s="188" t="s">
        <v>2702</v>
      </c>
    </row>
    <row r="230" spans="1:4" s="188" customFormat="1" x14ac:dyDescent="0.25">
      <c r="A230" s="188" t="s">
        <v>2584</v>
      </c>
      <c r="B230" s="205" t="s">
        <v>2594</v>
      </c>
      <c r="C230" s="207"/>
      <c r="D230" s="188" t="s">
        <v>469</v>
      </c>
    </row>
    <row r="231" spans="1:4" x14ac:dyDescent="0.25">
      <c r="A231" s="188" t="s">
        <v>2672</v>
      </c>
      <c r="B231" s="205" t="s">
        <v>2674</v>
      </c>
      <c r="C231" s="225"/>
      <c r="D231" s="188" t="s">
        <v>2671</v>
      </c>
    </row>
    <row r="232" spans="1:4" x14ac:dyDescent="0.25">
      <c r="A232" s="188" t="s">
        <v>2673</v>
      </c>
      <c r="B232" s="205">
        <v>740000</v>
      </c>
      <c r="C232" s="226"/>
      <c r="D232" s="188" t="s">
        <v>2523</v>
      </c>
    </row>
    <row r="233" spans="1:4" x14ac:dyDescent="0.25">
      <c r="A233" s="188" t="s">
        <v>2591</v>
      </c>
      <c r="B233" s="205" t="s">
        <v>2592</v>
      </c>
      <c r="C233" s="199"/>
      <c r="D233" s="188" t="s">
        <v>2703</v>
      </c>
    </row>
    <row r="234" spans="1:4" x14ac:dyDescent="0.25">
      <c r="A234" s="188"/>
      <c r="C234" s="188"/>
      <c r="D234" s="188"/>
    </row>
    <row r="235" spans="1:4" s="188" customFormat="1" x14ac:dyDescent="0.25">
      <c r="A235" s="180" t="s">
        <v>2705</v>
      </c>
      <c r="B235" s="202"/>
      <c r="C235" s="178"/>
      <c r="D235" s="178"/>
    </row>
    <row r="236" spans="1:4" x14ac:dyDescent="0.25">
      <c r="A236" s="201" t="s">
        <v>2579</v>
      </c>
      <c r="B236" s="203" t="s">
        <v>2580</v>
      </c>
      <c r="C236" s="201" t="s">
        <v>2581</v>
      </c>
      <c r="D236" s="201" t="s">
        <v>2582</v>
      </c>
    </row>
    <row r="237" spans="1:4" x14ac:dyDescent="0.25">
      <c r="A237" s="188" t="s">
        <v>2589</v>
      </c>
      <c r="B237" s="204" t="s">
        <v>2600</v>
      </c>
      <c r="C237" s="210"/>
      <c r="D237" s="188" t="s">
        <v>2526</v>
      </c>
    </row>
    <row r="238" spans="1:4" x14ac:dyDescent="0.25">
      <c r="A238" s="188" t="s">
        <v>2584</v>
      </c>
      <c r="B238" s="205" t="s">
        <v>2594</v>
      </c>
      <c r="C238" s="207"/>
      <c r="D238" s="188" t="s">
        <v>469</v>
      </c>
    </row>
    <row r="239" spans="1:4" x14ac:dyDescent="0.25">
      <c r="A239" s="188" t="s">
        <v>2607</v>
      </c>
      <c r="B239" s="204" t="s">
        <v>2603</v>
      </c>
      <c r="C239" s="216"/>
      <c r="D239" s="188" t="s">
        <v>2663</v>
      </c>
    </row>
    <row r="240" spans="1:4" x14ac:dyDescent="0.25">
      <c r="A240" s="188" t="s">
        <v>2597</v>
      </c>
      <c r="B240" s="205" t="s">
        <v>2598</v>
      </c>
      <c r="C240" s="209"/>
      <c r="D240" s="188" t="s">
        <v>97</v>
      </c>
    </row>
    <row r="241" spans="1:4" x14ac:dyDescent="0.25">
      <c r="A241" s="188" t="s">
        <v>2625</v>
      </c>
      <c r="B241" s="204" t="s">
        <v>2622</v>
      </c>
      <c r="C241" s="222"/>
      <c r="D241" s="188" t="s">
        <v>2698</v>
      </c>
    </row>
    <row r="242" spans="1:4" x14ac:dyDescent="0.25">
      <c r="A242" s="188" t="s">
        <v>2672</v>
      </c>
      <c r="B242" s="205" t="s">
        <v>2674</v>
      </c>
      <c r="C242" s="225"/>
      <c r="D242" s="188" t="s">
        <v>2671</v>
      </c>
    </row>
    <row r="243" spans="1:4" x14ac:dyDescent="0.25">
      <c r="A243" s="188" t="s">
        <v>2591</v>
      </c>
      <c r="B243" s="205" t="s">
        <v>2592</v>
      </c>
      <c r="C243" s="199"/>
      <c r="D243" s="188" t="s">
        <v>2703</v>
      </c>
    </row>
    <row r="244" spans="1:4" x14ac:dyDescent="0.25">
      <c r="A244" s="188" t="s">
        <v>2605</v>
      </c>
      <c r="B244" s="204" t="s">
        <v>2601</v>
      </c>
      <c r="C244" s="213"/>
      <c r="D244" s="188" t="s">
        <v>2702</v>
      </c>
    </row>
    <row r="245" spans="1:4" s="188" customFormat="1" x14ac:dyDescent="0.25">
      <c r="A245" s="188" t="s">
        <v>2590</v>
      </c>
      <c r="B245" s="205" t="s">
        <v>2595</v>
      </c>
      <c r="C245" s="208"/>
      <c r="D245" s="188" t="s">
        <v>92</v>
      </c>
    </row>
    <row r="246" spans="1:4" s="188" customFormat="1" x14ac:dyDescent="0.25">
      <c r="A246" s="188" t="s">
        <v>2604</v>
      </c>
      <c r="B246" s="204" t="s">
        <v>2621</v>
      </c>
      <c r="C246" s="214"/>
      <c r="D246" s="188" t="s">
        <v>98</v>
      </c>
    </row>
    <row r="247" spans="1:4" x14ac:dyDescent="0.25">
      <c r="A247" s="188"/>
      <c r="C247" s="188"/>
      <c r="D247" s="188"/>
    </row>
    <row r="248" spans="1:4" x14ac:dyDescent="0.25">
      <c r="A248" s="180" t="s">
        <v>2679</v>
      </c>
      <c r="B248" s="202"/>
      <c r="C248" s="178"/>
      <c r="D248" s="178"/>
    </row>
    <row r="249" spans="1:4" x14ac:dyDescent="0.25">
      <c r="A249" s="201" t="s">
        <v>2579</v>
      </c>
      <c r="B249" s="203" t="s">
        <v>2580</v>
      </c>
      <c r="C249" s="201" t="s">
        <v>2581</v>
      </c>
      <c r="D249" s="201" t="s">
        <v>2582</v>
      </c>
    </row>
    <row r="250" spans="1:4" x14ac:dyDescent="0.25">
      <c r="A250" s="188" t="s">
        <v>2589</v>
      </c>
      <c r="B250" s="204" t="s">
        <v>2600</v>
      </c>
      <c r="C250" s="210"/>
      <c r="D250" s="188" t="s">
        <v>459</v>
      </c>
    </row>
    <row r="251" spans="1:4" s="188" customFormat="1" x14ac:dyDescent="0.25">
      <c r="A251" s="188" t="s">
        <v>2630</v>
      </c>
      <c r="B251" s="204" t="s">
        <v>2624</v>
      </c>
      <c r="C251" s="223"/>
      <c r="D251" t="s">
        <v>2662</v>
      </c>
    </row>
    <row r="252" spans="1:4" x14ac:dyDescent="0.25">
      <c r="A252" s="188" t="s">
        <v>2629</v>
      </c>
      <c r="B252" s="204" t="s">
        <v>2623</v>
      </c>
      <c r="C252" s="221"/>
      <c r="D252" s="188" t="s">
        <v>2525</v>
      </c>
    </row>
    <row r="253" spans="1:4" x14ac:dyDescent="0.25">
      <c r="A253" s="188" t="s">
        <v>2597</v>
      </c>
      <c r="B253" s="205" t="s">
        <v>2598</v>
      </c>
      <c r="C253" s="209"/>
      <c r="D253" t="s">
        <v>97</v>
      </c>
    </row>
    <row r="254" spans="1:4" x14ac:dyDescent="0.25">
      <c r="A254" s="188" t="s">
        <v>2604</v>
      </c>
      <c r="B254" s="204" t="s">
        <v>2621</v>
      </c>
      <c r="C254" s="214"/>
      <c r="D254" t="s">
        <v>2669</v>
      </c>
    </row>
    <row r="255" spans="1:4" x14ac:dyDescent="0.25">
      <c r="A255" s="188" t="s">
        <v>2625</v>
      </c>
      <c r="B255" s="204" t="s">
        <v>2622</v>
      </c>
      <c r="C255" s="222"/>
      <c r="D255" t="s">
        <v>2670</v>
      </c>
    </row>
    <row r="256" spans="1:4" x14ac:dyDescent="0.25">
      <c r="A256" s="188" t="s">
        <v>2578</v>
      </c>
      <c r="B256" s="206" t="s">
        <v>2585</v>
      </c>
      <c r="C256" s="200"/>
      <c r="D256" t="s">
        <v>94</v>
      </c>
    </row>
    <row r="257" spans="1:4" x14ac:dyDescent="0.25">
      <c r="A257" s="188" t="s">
        <v>2606</v>
      </c>
      <c r="B257" s="204" t="s">
        <v>2602</v>
      </c>
      <c r="C257" s="215"/>
      <c r="D257" t="s">
        <v>93</v>
      </c>
    </row>
    <row r="258" spans="1:4" x14ac:dyDescent="0.25">
      <c r="A258" s="188" t="s">
        <v>2591</v>
      </c>
      <c r="B258" s="205" t="s">
        <v>2592</v>
      </c>
      <c r="C258" s="199"/>
      <c r="D258" t="s">
        <v>2716</v>
      </c>
    </row>
    <row r="259" spans="1:4" x14ac:dyDescent="0.25">
      <c r="A259" s="188" t="s">
        <v>2590</v>
      </c>
      <c r="B259" s="205" t="s">
        <v>2595</v>
      </c>
      <c r="C259" s="208"/>
      <c r="D259" t="s">
        <v>92</v>
      </c>
    </row>
    <row r="260" spans="1:4" x14ac:dyDescent="0.25">
      <c r="A260" s="197" t="s">
        <v>2614</v>
      </c>
      <c r="B260" s="217" t="s">
        <v>2613</v>
      </c>
      <c r="C260" s="218"/>
      <c r="D260" t="s">
        <v>466</v>
      </c>
    </row>
    <row r="261" spans="1:4" x14ac:dyDescent="0.25">
      <c r="A261" s="188" t="s">
        <v>2584</v>
      </c>
      <c r="B261" s="205" t="s">
        <v>2594</v>
      </c>
      <c r="C261" s="207"/>
      <c r="D261" t="s">
        <v>469</v>
      </c>
    </row>
    <row r="262" spans="1:4" x14ac:dyDescent="0.25">
      <c r="A262" s="188" t="s">
        <v>2673</v>
      </c>
      <c r="B262" s="205">
        <v>740000</v>
      </c>
      <c r="C262" s="226"/>
      <c r="D262" s="188" t="s">
        <v>2523</v>
      </c>
    </row>
    <row r="263" spans="1:4" x14ac:dyDescent="0.25">
      <c r="A263" s="188"/>
      <c r="B263" s="188"/>
      <c r="C263" s="188"/>
      <c r="D263" s="188"/>
    </row>
    <row r="264" spans="1:4" x14ac:dyDescent="0.25">
      <c r="A264" s="180" t="s">
        <v>2846</v>
      </c>
      <c r="B264" s="202"/>
      <c r="C264" s="178"/>
      <c r="D264" s="178"/>
    </row>
    <row r="265" spans="1:4" x14ac:dyDescent="0.25">
      <c r="A265" s="201" t="s">
        <v>2579</v>
      </c>
      <c r="B265" s="203" t="s">
        <v>2580</v>
      </c>
      <c r="C265" s="201" t="s">
        <v>2581</v>
      </c>
      <c r="D265" s="201" t="s">
        <v>2582</v>
      </c>
    </row>
    <row r="266" spans="1:4" x14ac:dyDescent="0.25">
      <c r="A266" s="188" t="s">
        <v>2589</v>
      </c>
      <c r="B266" s="204" t="s">
        <v>2600</v>
      </c>
      <c r="C266" s="210"/>
      <c r="D266" s="188" t="s">
        <v>2526</v>
      </c>
    </row>
    <row r="267" spans="1:4" x14ac:dyDescent="0.25">
      <c r="A267" s="188" t="s">
        <v>2604</v>
      </c>
      <c r="B267" s="204" t="s">
        <v>2621</v>
      </c>
      <c r="C267" s="214"/>
      <c r="D267" s="188" t="s">
        <v>98</v>
      </c>
    </row>
    <row r="268" spans="1:4" x14ac:dyDescent="0.25">
      <c r="A268" s="188" t="s">
        <v>2607</v>
      </c>
      <c r="B268" s="204" t="s">
        <v>2603</v>
      </c>
      <c r="C268" s="216"/>
      <c r="D268" s="188" t="s">
        <v>2663</v>
      </c>
    </row>
    <row r="269" spans="1:4" x14ac:dyDescent="0.25">
      <c r="A269" s="188" t="s">
        <v>2629</v>
      </c>
      <c r="B269" s="204" t="s">
        <v>2623</v>
      </c>
      <c r="C269" s="221"/>
      <c r="D269" s="188" t="s">
        <v>2525</v>
      </c>
    </row>
    <row r="270" spans="1:4" x14ac:dyDescent="0.25">
      <c r="A270" s="188" t="s">
        <v>2630</v>
      </c>
      <c r="B270" s="204" t="s">
        <v>2624</v>
      </c>
      <c r="C270" s="223"/>
      <c r="D270" s="188" t="s">
        <v>2662</v>
      </c>
    </row>
    <row r="271" spans="1:4" x14ac:dyDescent="0.25">
      <c r="A271" s="188" t="s">
        <v>2597</v>
      </c>
      <c r="B271" s="205" t="s">
        <v>2598</v>
      </c>
      <c r="C271" s="209"/>
      <c r="D271" s="188" t="s">
        <v>97</v>
      </c>
    </row>
    <row r="272" spans="1:4" x14ac:dyDescent="0.25">
      <c r="A272" s="188" t="s">
        <v>2606</v>
      </c>
      <c r="B272" s="204" t="s">
        <v>2602</v>
      </c>
      <c r="C272" s="215"/>
      <c r="D272" s="188" t="s">
        <v>2718</v>
      </c>
    </row>
    <row r="273" spans="1:4" x14ac:dyDescent="0.25">
      <c r="A273" s="188" t="s">
        <v>2584</v>
      </c>
      <c r="B273" s="205" t="s">
        <v>2594</v>
      </c>
      <c r="C273" s="207"/>
      <c r="D273" s="188" t="s">
        <v>2717</v>
      </c>
    </row>
    <row r="274" spans="1:4" x14ac:dyDescent="0.25">
      <c r="A274" s="188" t="s">
        <v>2590</v>
      </c>
      <c r="B274" s="205" t="s">
        <v>2595</v>
      </c>
      <c r="C274" s="208"/>
      <c r="D274" s="188" t="s">
        <v>92</v>
      </c>
    </row>
    <row r="275" spans="1:4" x14ac:dyDescent="0.25">
      <c r="A275" s="188" t="s">
        <v>2591</v>
      </c>
      <c r="B275" s="205" t="s">
        <v>2592</v>
      </c>
      <c r="C275" s="199"/>
      <c r="D275" s="188" t="s">
        <v>2716</v>
      </c>
    </row>
    <row r="276" spans="1:4" x14ac:dyDescent="0.25">
      <c r="A276" s="188" t="s">
        <v>2673</v>
      </c>
      <c r="B276" s="205">
        <v>740000</v>
      </c>
      <c r="C276" s="226"/>
      <c r="D276" s="188" t="s">
        <v>2523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7" sqref="B7"/>
    </sheetView>
  </sheetViews>
  <sheetFormatPr defaultColWidth="8.85546875" defaultRowHeight="15" x14ac:dyDescent="0.25"/>
  <cols>
    <col min="1" max="1" width="46.710937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143</v>
      </c>
      <c r="B2" s="188" t="s">
        <v>3032</v>
      </c>
      <c r="C2" s="256" t="s">
        <v>3043</v>
      </c>
    </row>
    <row r="3" spans="1:3" x14ac:dyDescent="0.25">
      <c r="A3" s="188" t="s">
        <v>3489</v>
      </c>
      <c r="B3" s="188" t="s">
        <v>3273</v>
      </c>
    </row>
    <row r="4" spans="1:3" x14ac:dyDescent="0.25">
      <c r="A4" s="457" t="s">
        <v>3493</v>
      </c>
      <c r="B4" s="188" t="s">
        <v>3495</v>
      </c>
    </row>
    <row r="5" spans="1:3" x14ac:dyDescent="0.25">
      <c r="A5" s="457" t="s">
        <v>3494</v>
      </c>
      <c r="B5" s="188" t="s">
        <v>3496</v>
      </c>
    </row>
    <row r="6" spans="1:3" x14ac:dyDescent="0.25">
      <c r="A6" s="8" t="s">
        <v>3537</v>
      </c>
      <c r="B6" s="8" t="s">
        <v>3538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85" t="s">
        <v>504</v>
      </c>
      <c r="B2" s="485"/>
      <c r="C2" s="286"/>
      <c r="D2" s="286"/>
      <c r="E2" s="286"/>
      <c r="F2" s="286"/>
      <c r="G2" s="286"/>
      <c r="H2" s="431" t="s">
        <v>505</v>
      </c>
    </row>
    <row r="3" spans="1:8" ht="15.75" x14ac:dyDescent="0.25">
      <c r="A3" s="286" t="s">
        <v>750</v>
      </c>
      <c r="B3" s="286"/>
      <c r="C3" s="286"/>
      <c r="D3" s="286"/>
      <c r="E3" s="286"/>
      <c r="F3" s="286"/>
      <c r="G3" s="286"/>
      <c r="H3" s="431" t="s">
        <v>3405</v>
      </c>
    </row>
    <row r="4" spans="1:8" x14ac:dyDescent="0.25">
      <c r="A4" s="288"/>
      <c r="B4" s="288"/>
      <c r="C4" s="288"/>
      <c r="D4" s="288"/>
      <c r="E4" s="288"/>
      <c r="F4" s="288"/>
      <c r="G4" s="287"/>
      <c r="H4" s="431" t="s">
        <v>506</v>
      </c>
    </row>
    <row r="5" spans="1:8" x14ac:dyDescent="0.25">
      <c r="A5" s="288"/>
      <c r="B5" s="288"/>
      <c r="C5" s="288"/>
      <c r="D5" s="288"/>
      <c r="E5" s="288"/>
      <c r="F5" s="288"/>
      <c r="G5" s="288"/>
      <c r="H5" s="288"/>
    </row>
    <row r="6" spans="1:8" x14ac:dyDescent="0.25">
      <c r="A6" s="490" t="s">
        <v>507</v>
      </c>
      <c r="B6" s="370" t="s">
        <v>508</v>
      </c>
      <c r="C6" s="370" t="s">
        <v>509</v>
      </c>
      <c r="D6" s="370" t="s">
        <v>510</v>
      </c>
      <c r="E6" s="370" t="s">
        <v>511</v>
      </c>
      <c r="F6" s="370" t="s">
        <v>512</v>
      </c>
      <c r="G6" s="370" t="s">
        <v>513</v>
      </c>
      <c r="H6" s="370" t="s">
        <v>514</v>
      </c>
    </row>
    <row r="7" spans="1:8" ht="15.75" thickBot="1" x14ac:dyDescent="0.3">
      <c r="A7" s="491"/>
      <c r="B7" s="492" t="s">
        <v>515</v>
      </c>
      <c r="C7" s="493"/>
      <c r="D7" s="493"/>
      <c r="E7" s="493"/>
      <c r="F7" s="493"/>
      <c r="G7" s="493"/>
      <c r="H7" s="494"/>
    </row>
    <row r="8" spans="1:8" ht="15.75" thickTop="1" x14ac:dyDescent="0.2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522</v>
      </c>
      <c r="B13" s="372">
        <v>47127.791655633242</v>
      </c>
      <c r="C13" s="372">
        <v>1.5630179469099901</v>
      </c>
      <c r="D13" s="372">
        <v>0.20796062622860001</v>
      </c>
      <c r="E13" s="376" t="s">
        <v>523</v>
      </c>
      <c r="F13" s="376" t="s">
        <v>523</v>
      </c>
      <c r="G13" s="376" t="s">
        <v>523</v>
      </c>
      <c r="H13" s="376" t="s">
        <v>523</v>
      </c>
    </row>
    <row r="14" spans="1:8" x14ac:dyDescent="0.2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525</v>
      </c>
      <c r="B15" s="372">
        <v>14558.872168514019</v>
      </c>
      <c r="C15" s="372">
        <v>0.26506107425178999</v>
      </c>
      <c r="D15" s="372">
        <v>3.4431093875209998E-2</v>
      </c>
      <c r="E15" s="376" t="s">
        <v>523</v>
      </c>
      <c r="F15" s="376" t="s">
        <v>523</v>
      </c>
      <c r="G15" s="376" t="s">
        <v>523</v>
      </c>
      <c r="H15" s="376" t="s">
        <v>523</v>
      </c>
    </row>
    <row r="16" spans="1:8" x14ac:dyDescent="0.25">
      <c r="A16" s="375" t="s">
        <v>526</v>
      </c>
      <c r="B16" s="372">
        <v>4324.0266958123129</v>
      </c>
      <c r="C16" s="372">
        <v>0.21993490848121999</v>
      </c>
      <c r="D16" s="372">
        <v>3.1755858181610003E-2</v>
      </c>
      <c r="E16" s="376" t="s">
        <v>523</v>
      </c>
      <c r="F16" s="376" t="s">
        <v>523</v>
      </c>
      <c r="G16" s="376" t="s">
        <v>523</v>
      </c>
      <c r="H16" s="376" t="s">
        <v>523</v>
      </c>
    </row>
    <row r="17" spans="1:8" x14ac:dyDescent="0.25">
      <c r="A17" s="375" t="s">
        <v>527</v>
      </c>
      <c r="B17" s="372">
        <v>68062.59585493186</v>
      </c>
      <c r="C17" s="372">
        <v>2.1634295884067098</v>
      </c>
      <c r="D17" s="372">
        <v>0.32207738930322999</v>
      </c>
      <c r="E17" s="376" t="s">
        <v>523</v>
      </c>
      <c r="F17" s="376" t="s">
        <v>523</v>
      </c>
      <c r="G17" s="376" t="s">
        <v>523</v>
      </c>
      <c r="H17" s="376" t="s">
        <v>523</v>
      </c>
    </row>
    <row r="18" spans="1:8" x14ac:dyDescent="0.25">
      <c r="A18" s="375" t="s">
        <v>528</v>
      </c>
      <c r="B18" s="372">
        <v>42643.232056364206</v>
      </c>
      <c r="C18" s="372">
        <v>2.9129032519703002</v>
      </c>
      <c r="D18" s="372">
        <v>0.49111046929190999</v>
      </c>
      <c r="E18" s="376" t="s">
        <v>523</v>
      </c>
      <c r="F18" s="376" t="s">
        <v>523</v>
      </c>
      <c r="G18" s="376" t="s">
        <v>523</v>
      </c>
      <c r="H18" s="376" t="s">
        <v>523</v>
      </c>
    </row>
    <row r="19" spans="1:8" x14ac:dyDescent="0.25">
      <c r="A19" s="375" t="s">
        <v>529</v>
      </c>
      <c r="B19" s="372">
        <v>32687.652624332597</v>
      </c>
      <c r="C19" s="372">
        <v>2.1724960612470801</v>
      </c>
      <c r="D19" s="372">
        <v>0.32965613051379999</v>
      </c>
      <c r="E19" s="376" t="s">
        <v>523</v>
      </c>
      <c r="F19" s="376" t="s">
        <v>523</v>
      </c>
      <c r="G19" s="376" t="s">
        <v>523</v>
      </c>
      <c r="H19" s="376" t="s">
        <v>523</v>
      </c>
    </row>
    <row r="20" spans="1:8" x14ac:dyDescent="0.25">
      <c r="A20" s="375" t="s">
        <v>530</v>
      </c>
      <c r="B20" s="372">
        <v>38327.06069611937</v>
      </c>
      <c r="C20" s="372">
        <v>2.7616536525147199</v>
      </c>
      <c r="D20" s="372">
        <v>0.41262766327205003</v>
      </c>
      <c r="E20" s="376" t="s">
        <v>523</v>
      </c>
      <c r="F20" s="376" t="s">
        <v>523</v>
      </c>
      <c r="G20" s="376" t="s">
        <v>523</v>
      </c>
      <c r="H20" s="376" t="s">
        <v>523</v>
      </c>
    </row>
    <row r="21" spans="1:8" x14ac:dyDescent="0.25">
      <c r="A21" s="378" t="s">
        <v>3363</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540</v>
      </c>
      <c r="B31" s="372">
        <v>291.62758231404649</v>
      </c>
      <c r="C31" s="372">
        <v>1.8597887494070001E-2</v>
      </c>
      <c r="D31" s="372">
        <v>2.7004131976500001E-3</v>
      </c>
      <c r="E31" s="376" t="s">
        <v>523</v>
      </c>
      <c r="F31" s="376" t="s">
        <v>523</v>
      </c>
      <c r="G31" s="376" t="s">
        <v>523</v>
      </c>
      <c r="H31" s="376" t="s">
        <v>523</v>
      </c>
    </row>
    <row r="32" spans="1:8" x14ac:dyDescent="0.25">
      <c r="A32" s="377" t="s">
        <v>3364</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542</v>
      </c>
      <c r="B34" s="372">
        <v>27632.752332089869</v>
      </c>
      <c r="C34" s="372">
        <v>0.48826677857</v>
      </c>
      <c r="D34" s="372">
        <v>0.78160963399831995</v>
      </c>
      <c r="E34" s="376" t="s">
        <v>521</v>
      </c>
      <c r="F34" s="376" t="s">
        <v>521</v>
      </c>
      <c r="G34" s="376" t="s">
        <v>521</v>
      </c>
      <c r="H34" s="376" t="s">
        <v>521</v>
      </c>
    </row>
    <row r="35" spans="1:8" x14ac:dyDescent="0.2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545</v>
      </c>
      <c r="B36" s="372" t="s">
        <v>3262</v>
      </c>
      <c r="C36" s="372">
        <v>2828.7193306107342</v>
      </c>
      <c r="D36" s="372" t="s">
        <v>521</v>
      </c>
      <c r="E36" s="372" t="s">
        <v>521</v>
      </c>
      <c r="F36" s="372" t="s">
        <v>521</v>
      </c>
      <c r="G36" s="372" t="s">
        <v>521</v>
      </c>
      <c r="H36" s="372" t="s">
        <v>521</v>
      </c>
    </row>
    <row r="37" spans="1:8" x14ac:dyDescent="0.25">
      <c r="A37" s="375" t="s">
        <v>547</v>
      </c>
      <c r="B37" s="372" t="s">
        <v>548</v>
      </c>
      <c r="C37" s="372">
        <v>2828.7193306107342</v>
      </c>
      <c r="D37" s="376" t="s">
        <v>521</v>
      </c>
      <c r="E37" s="376" t="s">
        <v>521</v>
      </c>
      <c r="F37" s="376" t="s">
        <v>521</v>
      </c>
      <c r="G37" s="376" t="s">
        <v>521</v>
      </c>
      <c r="H37" s="381" t="s">
        <v>196</v>
      </c>
    </row>
    <row r="38" spans="1:8" x14ac:dyDescent="0.25">
      <c r="A38" s="375" t="s">
        <v>549</v>
      </c>
      <c r="B38" s="372" t="s">
        <v>523</v>
      </c>
      <c r="C38" s="372" t="s">
        <v>523</v>
      </c>
      <c r="D38" s="376" t="s">
        <v>521</v>
      </c>
      <c r="E38" s="376" t="s">
        <v>521</v>
      </c>
      <c r="F38" s="376" t="s">
        <v>521</v>
      </c>
      <c r="G38" s="376" t="s">
        <v>521</v>
      </c>
      <c r="H38" s="376" t="s">
        <v>521</v>
      </c>
    </row>
    <row r="39" spans="1:8" x14ac:dyDescent="0.25">
      <c r="A39" s="375" t="s">
        <v>3365</v>
      </c>
      <c r="B39" s="372" t="s">
        <v>550</v>
      </c>
      <c r="C39" s="372" t="s">
        <v>550</v>
      </c>
      <c r="D39" s="376" t="s">
        <v>521</v>
      </c>
      <c r="E39" s="372" t="s">
        <v>521</v>
      </c>
      <c r="F39" s="372" t="s">
        <v>521</v>
      </c>
      <c r="G39" s="372" t="s">
        <v>521</v>
      </c>
      <c r="H39" s="372" t="s">
        <v>521</v>
      </c>
    </row>
    <row r="40" spans="1:8" x14ac:dyDescent="0.2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552</v>
      </c>
      <c r="B41" s="372">
        <v>12063.700405245312</v>
      </c>
      <c r="C41" s="372">
        <v>1817.0207526802458</v>
      </c>
      <c r="D41" s="372">
        <v>3.5386466609699997E-2</v>
      </c>
      <c r="E41" s="376" t="s">
        <v>523</v>
      </c>
      <c r="F41" s="376" t="s">
        <v>523</v>
      </c>
      <c r="G41" s="376" t="s">
        <v>523</v>
      </c>
      <c r="H41" s="376" t="s">
        <v>523</v>
      </c>
    </row>
    <row r="42" spans="1:8" x14ac:dyDescent="0.25">
      <c r="A42" s="375" t="s">
        <v>553</v>
      </c>
      <c r="B42" s="372">
        <v>25180.686999668131</v>
      </c>
      <c r="C42" s="372">
        <v>6616.1787375014428</v>
      </c>
      <c r="D42" s="381" t="s">
        <v>196</v>
      </c>
      <c r="E42" s="381" t="s">
        <v>196</v>
      </c>
      <c r="F42" s="381" t="s">
        <v>196</v>
      </c>
      <c r="G42" s="376" t="s">
        <v>523</v>
      </c>
      <c r="H42" s="376" t="s">
        <v>523</v>
      </c>
    </row>
    <row r="43" spans="1:8" x14ac:dyDescent="0.25">
      <c r="A43" s="375" t="s">
        <v>554</v>
      </c>
      <c r="B43" s="372" t="s">
        <v>523</v>
      </c>
      <c r="C43" s="372" t="s">
        <v>523</v>
      </c>
      <c r="D43" s="372">
        <v>6.3282485277459999E-2</v>
      </c>
      <c r="E43" s="376" t="s">
        <v>523</v>
      </c>
      <c r="F43" s="376" t="s">
        <v>523</v>
      </c>
      <c r="G43" s="376" t="s">
        <v>523</v>
      </c>
      <c r="H43" s="376" t="s">
        <v>523</v>
      </c>
    </row>
    <row r="44" spans="1:8" x14ac:dyDescent="0.25">
      <c r="A44" s="375" t="s">
        <v>3366</v>
      </c>
      <c r="B44" s="372" t="s">
        <v>550</v>
      </c>
      <c r="C44" s="372" t="s">
        <v>550</v>
      </c>
      <c r="D44" s="372" t="s">
        <v>550</v>
      </c>
      <c r="E44" s="372">
        <v>208.89432174184356</v>
      </c>
      <c r="F44" s="372">
        <v>105.47180460606191</v>
      </c>
      <c r="G44" s="372">
        <v>355.97410702367489</v>
      </c>
      <c r="H44" s="372">
        <v>65.111291475618813</v>
      </c>
    </row>
    <row r="45" spans="1:8" x14ac:dyDescent="0.25">
      <c r="A45" s="382" t="s">
        <v>3263</v>
      </c>
      <c r="B45" s="372" t="s">
        <v>555</v>
      </c>
      <c r="C45" s="381" t="s">
        <v>196</v>
      </c>
      <c r="D45" s="381" t="s">
        <v>196</v>
      </c>
      <c r="E45" s="381" t="s">
        <v>196</v>
      </c>
      <c r="F45" s="381" t="s">
        <v>196</v>
      </c>
      <c r="G45" s="381" t="s">
        <v>196</v>
      </c>
      <c r="H45" s="381" t="s">
        <v>196</v>
      </c>
    </row>
    <row r="46" spans="1:8" x14ac:dyDescent="0.25">
      <c r="A46" s="377" t="s">
        <v>3367</v>
      </c>
      <c r="B46" s="372" t="s">
        <v>523</v>
      </c>
      <c r="C46" s="381" t="s">
        <v>196</v>
      </c>
      <c r="D46" s="381" t="s">
        <v>196</v>
      </c>
      <c r="E46" s="381" t="s">
        <v>196</v>
      </c>
      <c r="F46" s="381" t="s">
        <v>196</v>
      </c>
      <c r="G46" s="381" t="s">
        <v>196</v>
      </c>
      <c r="H46" s="381" t="s">
        <v>196</v>
      </c>
    </row>
    <row r="47" spans="1:8" x14ac:dyDescent="0.25">
      <c r="A47" s="377" t="s">
        <v>556</v>
      </c>
      <c r="B47" s="372" t="s">
        <v>523</v>
      </c>
      <c r="C47" s="381" t="s">
        <v>196</v>
      </c>
      <c r="D47" s="381" t="s">
        <v>196</v>
      </c>
      <c r="E47" s="381" t="s">
        <v>196</v>
      </c>
      <c r="F47" s="381" t="s">
        <v>196</v>
      </c>
      <c r="G47" s="381" t="s">
        <v>196</v>
      </c>
      <c r="H47" s="381" t="s">
        <v>196</v>
      </c>
    </row>
    <row r="48" spans="1:8" x14ac:dyDescent="0.25">
      <c r="A48" s="374" t="s">
        <v>557</v>
      </c>
      <c r="B48" s="372" t="s">
        <v>555</v>
      </c>
      <c r="C48" s="381" t="s">
        <v>196</v>
      </c>
      <c r="D48" s="381" t="s">
        <v>196</v>
      </c>
      <c r="E48" s="381" t="s">
        <v>196</v>
      </c>
      <c r="F48" s="381" t="s">
        <v>196</v>
      </c>
      <c r="G48" s="381" t="s">
        <v>196</v>
      </c>
      <c r="H48" s="381" t="s">
        <v>196</v>
      </c>
    </row>
    <row r="49" spans="1:8" x14ac:dyDescent="0.25">
      <c r="A49" s="382" t="s">
        <v>3264</v>
      </c>
      <c r="B49" s="381" t="s">
        <v>196</v>
      </c>
      <c r="C49" s="381" t="s">
        <v>196</v>
      </c>
      <c r="D49" s="381" t="s">
        <v>196</v>
      </c>
      <c r="E49" s="381" t="s">
        <v>196</v>
      </c>
      <c r="F49" s="381" t="s">
        <v>196</v>
      </c>
      <c r="G49" s="381" t="s">
        <v>196</v>
      </c>
      <c r="H49" s="381" t="s">
        <v>196</v>
      </c>
    </row>
    <row r="50" spans="1:8" x14ac:dyDescent="0.2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25">
      <c r="A51" s="383" t="s">
        <v>559</v>
      </c>
      <c r="B51" s="372">
        <v>60125.445140869939</v>
      </c>
      <c r="C51" s="372" t="s">
        <v>583</v>
      </c>
      <c r="D51" s="372">
        <v>1.9373340798485601</v>
      </c>
      <c r="E51" s="376">
        <v>242.16675998106996</v>
      </c>
      <c r="F51" s="376">
        <v>100.74137215212509</v>
      </c>
      <c r="G51" s="376">
        <v>15.11120582281877</v>
      </c>
      <c r="H51" s="376" t="s">
        <v>548</v>
      </c>
    </row>
    <row r="52" spans="1:8" x14ac:dyDescent="0.2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25">
      <c r="A53" s="374" t="s">
        <v>561</v>
      </c>
      <c r="B53" s="372" t="s">
        <v>523</v>
      </c>
      <c r="C53" s="372" t="s">
        <v>523</v>
      </c>
      <c r="D53" s="372" t="s">
        <v>523</v>
      </c>
      <c r="E53" s="376" t="s">
        <v>523</v>
      </c>
      <c r="F53" s="376" t="s">
        <v>523</v>
      </c>
      <c r="G53" s="376" t="s">
        <v>523</v>
      </c>
      <c r="H53" s="376" t="s">
        <v>548</v>
      </c>
    </row>
    <row r="54" spans="1:8" x14ac:dyDescent="0.25">
      <c r="A54" s="384" t="s">
        <v>3265</v>
      </c>
      <c r="B54" s="372">
        <v>230699.51036740557</v>
      </c>
      <c r="C54" s="381" t="s">
        <v>196</v>
      </c>
      <c r="D54" s="381" t="s">
        <v>196</v>
      </c>
      <c r="E54" s="381" t="s">
        <v>196</v>
      </c>
      <c r="F54" s="381" t="s">
        <v>196</v>
      </c>
      <c r="G54" s="381" t="s">
        <v>196</v>
      </c>
      <c r="H54" s="381" t="s">
        <v>196</v>
      </c>
    </row>
    <row r="55" spans="1:8" x14ac:dyDescent="0.25">
      <c r="A55" s="289" t="s">
        <v>3266</v>
      </c>
      <c r="B55" s="372" t="s">
        <v>583</v>
      </c>
      <c r="C55" s="381" t="s">
        <v>196</v>
      </c>
      <c r="D55" s="381" t="s">
        <v>196</v>
      </c>
      <c r="E55" s="381" t="s">
        <v>196</v>
      </c>
      <c r="F55" s="381" t="s">
        <v>196</v>
      </c>
      <c r="G55" s="381" t="s">
        <v>196</v>
      </c>
      <c r="H55" s="381" t="s">
        <v>196</v>
      </c>
    </row>
    <row r="56" spans="1:8" x14ac:dyDescent="0.25">
      <c r="A56" s="385" t="s">
        <v>562</v>
      </c>
      <c r="B56" s="376" t="s">
        <v>521</v>
      </c>
      <c r="C56" s="381" t="s">
        <v>196</v>
      </c>
      <c r="D56" s="381" t="s">
        <v>196</v>
      </c>
      <c r="E56" s="381" t="s">
        <v>196</v>
      </c>
      <c r="F56" s="381" t="s">
        <v>196</v>
      </c>
      <c r="G56" s="381" t="s">
        <v>196</v>
      </c>
      <c r="H56" s="381" t="s">
        <v>196</v>
      </c>
    </row>
    <row r="57" spans="1:8" x14ac:dyDescent="0.25">
      <c r="A57" s="385" t="s">
        <v>563</v>
      </c>
      <c r="B57" s="376" t="s">
        <v>521</v>
      </c>
      <c r="C57" s="381" t="s">
        <v>196</v>
      </c>
      <c r="D57" s="381" t="s">
        <v>196</v>
      </c>
      <c r="E57" s="381" t="s">
        <v>196</v>
      </c>
      <c r="F57" s="381" t="s">
        <v>196</v>
      </c>
      <c r="G57" s="381" t="s">
        <v>196</v>
      </c>
      <c r="H57" s="381" t="s">
        <v>196</v>
      </c>
    </row>
    <row r="58" spans="1:8" x14ac:dyDescent="0.25">
      <c r="C58" s="6"/>
      <c r="D58" s="6"/>
    </row>
    <row r="59" spans="1:8" x14ac:dyDescent="0.2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2475</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3257</v>
      </c>
      <c r="B65" s="66">
        <f>G374</f>
        <v>12713.092056610814</v>
      </c>
      <c r="C65" s="66">
        <f t="shared" ref="C65:D65" si="6">H374</f>
        <v>5.1947039253499999E-3</v>
      </c>
      <c r="D65" s="66">
        <f t="shared" si="6"/>
        <v>1.29867598133739</v>
      </c>
      <c r="E65" s="66"/>
      <c r="F65" s="66"/>
      <c r="G65" s="66"/>
      <c r="H65" s="66"/>
    </row>
    <row r="66" spans="1:10" ht="60" x14ac:dyDescent="0.25">
      <c r="A66" s="4" t="s">
        <v>3258</v>
      </c>
      <c r="B66" s="6"/>
      <c r="C66" s="6"/>
      <c r="D66" s="6"/>
      <c r="E66" s="6"/>
      <c r="F66" s="6"/>
      <c r="G66" s="6"/>
      <c r="H66" s="6"/>
    </row>
    <row r="67" spans="1:10" ht="15.75" thickBot="1" x14ac:dyDescent="0.3">
      <c r="B67" s="99"/>
      <c r="C67" s="99"/>
      <c r="D67" s="99"/>
      <c r="E67" s="99"/>
      <c r="F67" s="99"/>
      <c r="G67" s="99"/>
      <c r="H67" s="99"/>
    </row>
    <row r="68" spans="1:10" ht="15.75" x14ac:dyDescent="0.25">
      <c r="A68" s="495" t="s">
        <v>565</v>
      </c>
      <c r="B68" s="496"/>
      <c r="C68" s="290"/>
      <c r="D68" s="290"/>
      <c r="E68" s="290"/>
      <c r="F68" s="290"/>
      <c r="G68" s="290"/>
      <c r="H68" s="290"/>
      <c r="I68" s="69"/>
      <c r="J68" s="432" t="s">
        <v>505</v>
      </c>
    </row>
    <row r="69" spans="1:10" ht="15.75" x14ac:dyDescent="0.25">
      <c r="A69" s="291" t="s">
        <v>566</v>
      </c>
      <c r="B69" s="292"/>
      <c r="C69" s="293"/>
      <c r="D69" s="293"/>
      <c r="E69" s="293"/>
      <c r="F69" s="293"/>
      <c r="G69" s="293"/>
      <c r="H69" s="293"/>
      <c r="I69" s="69"/>
      <c r="J69" s="432" t="s">
        <v>3405</v>
      </c>
    </row>
    <row r="70" spans="1:10" ht="15.75" x14ac:dyDescent="0.25">
      <c r="A70" s="63"/>
      <c r="B70" s="67"/>
      <c r="C70" s="68"/>
      <c r="D70" s="68"/>
      <c r="E70" s="68"/>
      <c r="F70" s="68"/>
      <c r="G70" s="68"/>
      <c r="H70" s="64"/>
      <c r="I70" s="69"/>
      <c r="J70" s="432" t="s">
        <v>506</v>
      </c>
    </row>
    <row r="71" spans="1:10" x14ac:dyDescent="0.25">
      <c r="A71" s="497" t="s">
        <v>507</v>
      </c>
      <c r="B71" s="500" t="s">
        <v>567</v>
      </c>
      <c r="C71" s="501"/>
      <c r="D71" s="500" t="s">
        <v>568</v>
      </c>
      <c r="E71" s="502"/>
      <c r="F71" s="503"/>
      <c r="G71" s="500" t="s">
        <v>569</v>
      </c>
      <c r="H71" s="504"/>
      <c r="I71" s="504"/>
      <c r="J71" s="501"/>
    </row>
    <row r="72" spans="1:10" x14ac:dyDescent="0.25">
      <c r="A72" s="498"/>
      <c r="B72" s="505" t="s">
        <v>570</v>
      </c>
      <c r="C72" s="506"/>
      <c r="D72" s="509" t="s">
        <v>571</v>
      </c>
      <c r="E72" s="505" t="s">
        <v>509</v>
      </c>
      <c r="F72" s="506" t="s">
        <v>510</v>
      </c>
      <c r="G72" s="509" t="s">
        <v>572</v>
      </c>
      <c r="H72" s="509" t="s">
        <v>509</v>
      </c>
      <c r="I72" s="509" t="s">
        <v>510</v>
      </c>
      <c r="J72" s="366" t="s">
        <v>508</v>
      </c>
    </row>
    <row r="73" spans="1:10" x14ac:dyDescent="0.25">
      <c r="A73" s="498"/>
      <c r="B73" s="507"/>
      <c r="C73" s="508"/>
      <c r="D73" s="510"/>
      <c r="E73" s="507"/>
      <c r="F73" s="508"/>
      <c r="G73" s="511"/>
      <c r="H73" s="510"/>
      <c r="I73" s="510"/>
      <c r="J73" s="366" t="s">
        <v>573</v>
      </c>
    </row>
    <row r="74" spans="1:10" ht="15.75" thickBot="1" x14ac:dyDescent="0.3">
      <c r="A74" s="499"/>
      <c r="B74" s="369" t="s">
        <v>574</v>
      </c>
      <c r="C74" s="70" t="s">
        <v>575</v>
      </c>
      <c r="D74" s="70" t="s">
        <v>576</v>
      </c>
      <c r="E74" s="488" t="s">
        <v>577</v>
      </c>
      <c r="F74" s="489"/>
      <c r="G74" s="488" t="s">
        <v>515</v>
      </c>
      <c r="H74" s="486"/>
      <c r="I74" s="486"/>
      <c r="J74" s="487"/>
    </row>
    <row r="75" spans="1:10" ht="15.75" thickTop="1" x14ac:dyDescent="0.2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2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2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2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25">
      <c r="A79" s="387" t="s">
        <v>3368</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25">
      <c r="A80" s="387" t="s">
        <v>3369</v>
      </c>
      <c r="B80" s="386" t="s">
        <v>550</v>
      </c>
      <c r="C80" s="386" t="s">
        <v>579</v>
      </c>
      <c r="D80" s="386" t="s">
        <v>550</v>
      </c>
      <c r="E80" s="386" t="s">
        <v>550</v>
      </c>
      <c r="F80" s="386" t="s">
        <v>550</v>
      </c>
      <c r="G80" s="386" t="s">
        <v>550</v>
      </c>
      <c r="H80" s="386" t="s">
        <v>550</v>
      </c>
      <c r="I80" s="386" t="s">
        <v>550</v>
      </c>
      <c r="J80" s="386" t="s">
        <v>550</v>
      </c>
    </row>
    <row r="81" spans="1:10" x14ac:dyDescent="0.25">
      <c r="A81" s="387" t="s">
        <v>3370</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2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2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2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2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25">
      <c r="A86" s="389" t="s">
        <v>3368</v>
      </c>
      <c r="B86" s="386">
        <v>52888.087323471489</v>
      </c>
      <c r="C86" s="386" t="s">
        <v>579</v>
      </c>
      <c r="D86" s="386">
        <v>8.7168534553273496</v>
      </c>
      <c r="E86" s="386" t="s">
        <v>3267</v>
      </c>
      <c r="F86" s="386" t="s">
        <v>3267</v>
      </c>
      <c r="G86" s="386">
        <v>461.01770673125719</v>
      </c>
      <c r="H86" s="386" t="s">
        <v>3267</v>
      </c>
      <c r="I86" s="386" t="s">
        <v>3267</v>
      </c>
      <c r="J86" s="386" t="s">
        <v>583</v>
      </c>
    </row>
    <row r="87" spans="1:10" x14ac:dyDescent="0.25">
      <c r="A87" s="389" t="s">
        <v>3369</v>
      </c>
      <c r="B87" s="386" t="s">
        <v>550</v>
      </c>
      <c r="C87" s="386" t="s">
        <v>579</v>
      </c>
      <c r="D87" s="386" t="s">
        <v>550</v>
      </c>
      <c r="E87" s="386" t="s">
        <v>550</v>
      </c>
      <c r="F87" s="386" t="s">
        <v>550</v>
      </c>
      <c r="G87" s="386" t="s">
        <v>550</v>
      </c>
      <c r="H87" s="386" t="s">
        <v>550</v>
      </c>
      <c r="I87" s="386" t="s">
        <v>550</v>
      </c>
      <c r="J87" s="386" t="s">
        <v>550</v>
      </c>
    </row>
    <row r="88" spans="1:10" x14ac:dyDescent="0.25">
      <c r="A88" s="389" t="s">
        <v>3370</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25">
      <c r="A89" s="390" t="s">
        <v>3371</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2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2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2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25">
      <c r="A93" s="389" t="s">
        <v>3368</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25">
      <c r="A94" s="389" t="s">
        <v>3369</v>
      </c>
      <c r="B94" s="386" t="s">
        <v>550</v>
      </c>
      <c r="C94" s="386" t="s">
        <v>579</v>
      </c>
      <c r="D94" s="386" t="s">
        <v>550</v>
      </c>
      <c r="E94" s="386" t="s">
        <v>550</v>
      </c>
      <c r="F94" s="386" t="s">
        <v>550</v>
      </c>
      <c r="G94" s="386" t="s">
        <v>550</v>
      </c>
      <c r="H94" s="386" t="s">
        <v>550</v>
      </c>
      <c r="I94" s="386" t="s">
        <v>550</v>
      </c>
      <c r="J94" s="386" t="s">
        <v>550</v>
      </c>
    </row>
    <row r="95" spans="1:10" x14ac:dyDescent="0.25">
      <c r="A95" s="389" t="s">
        <v>3370</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2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2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2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2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2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25">
      <c r="A101" s="392" t="s">
        <v>590</v>
      </c>
      <c r="B101" s="376" t="s">
        <v>550</v>
      </c>
      <c r="C101" s="386" t="s">
        <v>579</v>
      </c>
      <c r="D101" s="386" t="s">
        <v>550</v>
      </c>
      <c r="E101" s="386" t="s">
        <v>550</v>
      </c>
      <c r="F101" s="386" t="s">
        <v>550</v>
      </c>
      <c r="G101" s="376" t="s">
        <v>550</v>
      </c>
      <c r="H101" s="376" t="s">
        <v>550</v>
      </c>
      <c r="I101" s="376" t="s">
        <v>550</v>
      </c>
      <c r="J101" s="376" t="s">
        <v>550</v>
      </c>
    </row>
    <row r="102" spans="1:10" x14ac:dyDescent="0.2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25">
      <c r="A103" s="391" t="s">
        <v>591</v>
      </c>
      <c r="B103" s="386" t="s">
        <v>3268</v>
      </c>
      <c r="C103" s="386" t="s">
        <v>579</v>
      </c>
      <c r="D103" s="381" t="s">
        <v>196</v>
      </c>
      <c r="E103" s="381" t="s">
        <v>196</v>
      </c>
      <c r="F103" s="381" t="s">
        <v>196</v>
      </c>
      <c r="G103" s="386" t="s">
        <v>3268</v>
      </c>
      <c r="H103" s="386" t="s">
        <v>595</v>
      </c>
      <c r="I103" s="386" t="s">
        <v>595</v>
      </c>
      <c r="J103" s="386" t="s">
        <v>583</v>
      </c>
    </row>
    <row r="104" spans="1:10" x14ac:dyDescent="0.25">
      <c r="A104" s="392" t="s">
        <v>586</v>
      </c>
      <c r="B104" s="376" t="s">
        <v>523</v>
      </c>
      <c r="C104" s="386" t="s">
        <v>579</v>
      </c>
      <c r="D104" s="386" t="s">
        <v>555</v>
      </c>
      <c r="E104" s="386" t="s">
        <v>523</v>
      </c>
      <c r="F104" s="386" t="s">
        <v>523</v>
      </c>
      <c r="G104" s="376" t="s">
        <v>523</v>
      </c>
      <c r="H104" s="376" t="s">
        <v>523</v>
      </c>
      <c r="I104" s="376" t="s">
        <v>523</v>
      </c>
      <c r="J104" s="376" t="s">
        <v>521</v>
      </c>
    </row>
    <row r="105" spans="1:10" x14ac:dyDescent="0.25">
      <c r="A105" s="392" t="s">
        <v>587</v>
      </c>
      <c r="B105" s="376" t="s">
        <v>523</v>
      </c>
      <c r="C105" s="386" t="s">
        <v>579</v>
      </c>
      <c r="D105" s="386" t="s">
        <v>555</v>
      </c>
      <c r="E105" s="386" t="s">
        <v>523</v>
      </c>
      <c r="F105" s="386" t="s">
        <v>523</v>
      </c>
      <c r="G105" s="376" t="s">
        <v>523</v>
      </c>
      <c r="H105" s="376" t="s">
        <v>523</v>
      </c>
      <c r="I105" s="376" t="s">
        <v>523</v>
      </c>
      <c r="J105" s="376" t="s">
        <v>521</v>
      </c>
    </row>
    <row r="106" spans="1:10" x14ac:dyDescent="0.25">
      <c r="A106" s="392" t="s">
        <v>588</v>
      </c>
      <c r="B106" s="376" t="s">
        <v>523</v>
      </c>
      <c r="C106" s="386" t="s">
        <v>579</v>
      </c>
      <c r="D106" s="386" t="s">
        <v>555</v>
      </c>
      <c r="E106" s="386" t="s">
        <v>523</v>
      </c>
      <c r="F106" s="386" t="s">
        <v>523</v>
      </c>
      <c r="G106" s="376" t="s">
        <v>523</v>
      </c>
      <c r="H106" s="376" t="s">
        <v>523</v>
      </c>
      <c r="I106" s="376" t="s">
        <v>523</v>
      </c>
      <c r="J106" s="376" t="s">
        <v>521</v>
      </c>
    </row>
    <row r="107" spans="1:10" x14ac:dyDescent="0.25">
      <c r="A107" s="392" t="s">
        <v>589</v>
      </c>
      <c r="B107" s="376" t="s">
        <v>523</v>
      </c>
      <c r="C107" s="386" t="s">
        <v>579</v>
      </c>
      <c r="D107" s="386" t="s">
        <v>555</v>
      </c>
      <c r="E107" s="386" t="s">
        <v>523</v>
      </c>
      <c r="F107" s="386" t="s">
        <v>523</v>
      </c>
      <c r="G107" s="376" t="s">
        <v>523</v>
      </c>
      <c r="H107" s="376" t="s">
        <v>523</v>
      </c>
      <c r="I107" s="376" t="s">
        <v>523</v>
      </c>
      <c r="J107" s="376" t="s">
        <v>521</v>
      </c>
    </row>
    <row r="108" spans="1:10" x14ac:dyDescent="0.25">
      <c r="A108" s="392" t="s">
        <v>590</v>
      </c>
      <c r="B108" s="376" t="s">
        <v>550</v>
      </c>
      <c r="C108" s="386" t="s">
        <v>579</v>
      </c>
      <c r="D108" s="386" t="s">
        <v>550</v>
      </c>
      <c r="E108" s="386" t="s">
        <v>550</v>
      </c>
      <c r="F108" s="386" t="s">
        <v>550</v>
      </c>
      <c r="G108" s="376" t="s">
        <v>550</v>
      </c>
      <c r="H108" s="376" t="s">
        <v>550</v>
      </c>
      <c r="I108" s="376" t="s">
        <v>550</v>
      </c>
      <c r="J108" s="376" t="s">
        <v>550</v>
      </c>
    </row>
    <row r="109" spans="1:10" x14ac:dyDescent="0.25">
      <c r="A109" s="392" t="s">
        <v>97</v>
      </c>
      <c r="B109" s="376" t="s">
        <v>523</v>
      </c>
      <c r="C109" s="386" t="s">
        <v>579</v>
      </c>
      <c r="D109" s="386" t="s">
        <v>555</v>
      </c>
      <c r="E109" s="386" t="s">
        <v>523</v>
      </c>
      <c r="F109" s="386" t="s">
        <v>523</v>
      </c>
      <c r="G109" s="376" t="s">
        <v>523</v>
      </c>
      <c r="H109" s="376" t="s">
        <v>523</v>
      </c>
      <c r="I109" s="376" t="s">
        <v>523</v>
      </c>
      <c r="J109" s="376" t="s">
        <v>521</v>
      </c>
    </row>
    <row r="110" spans="1:10" x14ac:dyDescent="0.25">
      <c r="A110" s="391" t="s">
        <v>592</v>
      </c>
      <c r="B110" s="386" t="s">
        <v>3268</v>
      </c>
      <c r="C110" s="386" t="s">
        <v>579</v>
      </c>
      <c r="D110" s="381" t="s">
        <v>196</v>
      </c>
      <c r="E110" s="381" t="s">
        <v>196</v>
      </c>
      <c r="F110" s="381" t="s">
        <v>196</v>
      </c>
      <c r="G110" s="386" t="s">
        <v>595</v>
      </c>
      <c r="H110" s="386" t="s">
        <v>3268</v>
      </c>
      <c r="I110" s="386" t="s">
        <v>595</v>
      </c>
      <c r="J110" s="386" t="s">
        <v>583</v>
      </c>
    </row>
    <row r="111" spans="1:10" x14ac:dyDescent="0.25">
      <c r="A111" s="392" t="s">
        <v>586</v>
      </c>
      <c r="B111" s="376" t="s">
        <v>523</v>
      </c>
      <c r="C111" s="386" t="s">
        <v>579</v>
      </c>
      <c r="D111" s="386" t="s">
        <v>555</v>
      </c>
      <c r="E111" s="386" t="s">
        <v>523</v>
      </c>
      <c r="F111" s="386" t="s">
        <v>523</v>
      </c>
      <c r="G111" s="376" t="s">
        <v>523</v>
      </c>
      <c r="H111" s="376" t="s">
        <v>523</v>
      </c>
      <c r="I111" s="376" t="s">
        <v>523</v>
      </c>
      <c r="J111" s="376" t="s">
        <v>521</v>
      </c>
    </row>
    <row r="112" spans="1:10" x14ac:dyDescent="0.25">
      <c r="A112" s="392" t="s">
        <v>587</v>
      </c>
      <c r="B112" s="376" t="s">
        <v>523</v>
      </c>
      <c r="C112" s="386" t="s">
        <v>579</v>
      </c>
      <c r="D112" s="386" t="s">
        <v>555</v>
      </c>
      <c r="E112" s="386" t="s">
        <v>523</v>
      </c>
      <c r="F112" s="386" t="s">
        <v>523</v>
      </c>
      <c r="G112" s="376" t="s">
        <v>523</v>
      </c>
      <c r="H112" s="376" t="s">
        <v>523</v>
      </c>
      <c r="I112" s="376" t="s">
        <v>523</v>
      </c>
      <c r="J112" s="376" t="s">
        <v>521</v>
      </c>
    </row>
    <row r="113" spans="1:10" x14ac:dyDescent="0.25">
      <c r="A113" s="392" t="s">
        <v>588</v>
      </c>
      <c r="B113" s="376" t="s">
        <v>523</v>
      </c>
      <c r="C113" s="386" t="s">
        <v>579</v>
      </c>
      <c r="D113" s="386" t="s">
        <v>555</v>
      </c>
      <c r="E113" s="386" t="s">
        <v>523</v>
      </c>
      <c r="F113" s="386" t="s">
        <v>523</v>
      </c>
      <c r="G113" s="376" t="s">
        <v>523</v>
      </c>
      <c r="H113" s="376" t="s">
        <v>523</v>
      </c>
      <c r="I113" s="376" t="s">
        <v>523</v>
      </c>
      <c r="J113" s="376" t="s">
        <v>521</v>
      </c>
    </row>
    <row r="114" spans="1:10" x14ac:dyDescent="0.25">
      <c r="A114" s="392" t="s">
        <v>589</v>
      </c>
      <c r="B114" s="376" t="s">
        <v>523</v>
      </c>
      <c r="C114" s="386" t="s">
        <v>579</v>
      </c>
      <c r="D114" s="386" t="s">
        <v>555</v>
      </c>
      <c r="E114" s="386" t="s">
        <v>523</v>
      </c>
      <c r="F114" s="386" t="s">
        <v>523</v>
      </c>
      <c r="G114" s="376" t="s">
        <v>523</v>
      </c>
      <c r="H114" s="376" t="s">
        <v>523</v>
      </c>
      <c r="I114" s="376" t="s">
        <v>523</v>
      </c>
      <c r="J114" s="376" t="s">
        <v>521</v>
      </c>
    </row>
    <row r="115" spans="1:10" x14ac:dyDescent="0.25">
      <c r="A115" s="392" t="s">
        <v>590</v>
      </c>
      <c r="B115" s="376" t="s">
        <v>550</v>
      </c>
      <c r="C115" s="386" t="s">
        <v>579</v>
      </c>
      <c r="D115" s="386" t="s">
        <v>550</v>
      </c>
      <c r="E115" s="386" t="s">
        <v>550</v>
      </c>
      <c r="F115" s="386" t="s">
        <v>550</v>
      </c>
      <c r="G115" s="376" t="s">
        <v>550</v>
      </c>
      <c r="H115" s="376" t="s">
        <v>550</v>
      </c>
      <c r="I115" s="376" t="s">
        <v>550</v>
      </c>
      <c r="J115" s="376" t="s">
        <v>550</v>
      </c>
    </row>
    <row r="116" spans="1:10" x14ac:dyDescent="0.25">
      <c r="A116" s="392" t="s">
        <v>97</v>
      </c>
      <c r="B116" s="376" t="s">
        <v>523</v>
      </c>
      <c r="C116" s="386" t="s">
        <v>579</v>
      </c>
      <c r="D116" s="386" t="s">
        <v>555</v>
      </c>
      <c r="E116" s="386" t="s">
        <v>523</v>
      </c>
      <c r="F116" s="386" t="s">
        <v>523</v>
      </c>
      <c r="G116" s="376" t="s">
        <v>523</v>
      </c>
      <c r="H116" s="376" t="s">
        <v>523</v>
      </c>
      <c r="I116" s="376" t="s">
        <v>523</v>
      </c>
      <c r="J116" s="376" t="s">
        <v>521</v>
      </c>
    </row>
    <row r="117" spans="1:10" x14ac:dyDescent="0.2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2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2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2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25">
      <c r="A121" s="389" t="s">
        <v>3368</v>
      </c>
      <c r="B121" s="376" t="s">
        <v>550</v>
      </c>
      <c r="C121" s="386" t="s">
        <v>579</v>
      </c>
      <c r="D121" s="386" t="s">
        <v>550</v>
      </c>
      <c r="E121" s="386" t="s">
        <v>550</v>
      </c>
      <c r="F121" s="386" t="s">
        <v>550</v>
      </c>
      <c r="G121" s="376" t="s">
        <v>550</v>
      </c>
      <c r="H121" s="376" t="s">
        <v>550</v>
      </c>
      <c r="I121" s="376" t="s">
        <v>550</v>
      </c>
      <c r="J121" s="376" t="s">
        <v>550</v>
      </c>
    </row>
    <row r="122" spans="1:10" x14ac:dyDescent="0.25">
      <c r="A122" s="389" t="s">
        <v>3369</v>
      </c>
      <c r="B122" s="376" t="s">
        <v>550</v>
      </c>
      <c r="C122" s="386" t="s">
        <v>579</v>
      </c>
      <c r="D122" s="386" t="s">
        <v>550</v>
      </c>
      <c r="E122" s="386" t="s">
        <v>550</v>
      </c>
      <c r="F122" s="386" t="s">
        <v>550</v>
      </c>
      <c r="G122" s="376" t="s">
        <v>550</v>
      </c>
      <c r="H122" s="376" t="s">
        <v>550</v>
      </c>
      <c r="I122" s="376" t="s">
        <v>550</v>
      </c>
      <c r="J122" s="376" t="s">
        <v>550</v>
      </c>
    </row>
    <row r="123" spans="1:10" x14ac:dyDescent="0.25">
      <c r="A123" s="389" t="s">
        <v>3370</v>
      </c>
      <c r="B123" s="376" t="s">
        <v>523</v>
      </c>
      <c r="C123" s="386" t="s">
        <v>579</v>
      </c>
      <c r="D123" s="386" t="s">
        <v>555</v>
      </c>
      <c r="E123" s="386" t="s">
        <v>523</v>
      </c>
      <c r="F123" s="386" t="s">
        <v>523</v>
      </c>
      <c r="G123" s="376" t="s">
        <v>523</v>
      </c>
      <c r="H123" s="376" t="s">
        <v>523</v>
      </c>
      <c r="I123" s="376" t="s">
        <v>523</v>
      </c>
      <c r="J123" s="376" t="s">
        <v>521</v>
      </c>
    </row>
    <row r="124" spans="1:10" x14ac:dyDescent="0.25">
      <c r="A124" s="394" t="s">
        <v>3372</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2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2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2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25">
      <c r="A128" s="387" t="s">
        <v>3368</v>
      </c>
      <c r="B128" s="386" t="s">
        <v>550</v>
      </c>
      <c r="C128" s="386" t="s">
        <v>579</v>
      </c>
      <c r="D128" s="386" t="s">
        <v>550</v>
      </c>
      <c r="E128" s="386" t="s">
        <v>550</v>
      </c>
      <c r="F128" s="386" t="s">
        <v>550</v>
      </c>
      <c r="G128" s="386" t="s">
        <v>550</v>
      </c>
      <c r="H128" s="386" t="s">
        <v>550</v>
      </c>
      <c r="I128" s="386" t="s">
        <v>550</v>
      </c>
      <c r="J128" s="386" t="s">
        <v>550</v>
      </c>
    </row>
    <row r="129" spans="1:10" x14ac:dyDescent="0.25">
      <c r="A129" s="387" t="s">
        <v>3369</v>
      </c>
      <c r="B129" s="386" t="s">
        <v>550</v>
      </c>
      <c r="C129" s="386" t="s">
        <v>579</v>
      </c>
      <c r="D129" s="386" t="s">
        <v>550</v>
      </c>
      <c r="E129" s="386" t="s">
        <v>550</v>
      </c>
      <c r="F129" s="386" t="s">
        <v>550</v>
      </c>
      <c r="G129" s="386" t="s">
        <v>550</v>
      </c>
      <c r="H129" s="386" t="s">
        <v>550</v>
      </c>
      <c r="I129" s="386" t="s">
        <v>550</v>
      </c>
      <c r="J129" s="386" t="s">
        <v>550</v>
      </c>
    </row>
    <row r="130" spans="1:10" x14ac:dyDescent="0.25">
      <c r="A130" s="387" t="s">
        <v>3370</v>
      </c>
      <c r="B130" s="386" t="s">
        <v>523</v>
      </c>
      <c r="C130" s="386" t="s">
        <v>579</v>
      </c>
      <c r="D130" s="386" t="s">
        <v>555</v>
      </c>
      <c r="E130" s="386" t="s">
        <v>523</v>
      </c>
      <c r="F130" s="386" t="s">
        <v>523</v>
      </c>
      <c r="G130" s="386" t="s">
        <v>523</v>
      </c>
      <c r="H130" s="386" t="s">
        <v>523</v>
      </c>
      <c r="I130" s="386" t="s">
        <v>523</v>
      </c>
      <c r="J130" s="386" t="s">
        <v>521</v>
      </c>
    </row>
    <row r="131" spans="1:10" x14ac:dyDescent="0.2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2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2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2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25">
      <c r="A135" s="392" t="s">
        <v>589</v>
      </c>
      <c r="B135" s="376" t="s">
        <v>550</v>
      </c>
      <c r="C135" s="386" t="s">
        <v>579</v>
      </c>
      <c r="D135" s="386" t="s">
        <v>550</v>
      </c>
      <c r="E135" s="386" t="s">
        <v>550</v>
      </c>
      <c r="F135" s="386" t="s">
        <v>550</v>
      </c>
      <c r="G135" s="376" t="s">
        <v>550</v>
      </c>
      <c r="H135" s="376" t="s">
        <v>550</v>
      </c>
      <c r="I135" s="376" t="s">
        <v>550</v>
      </c>
      <c r="J135" s="376" t="s">
        <v>550</v>
      </c>
    </row>
    <row r="136" spans="1:10" x14ac:dyDescent="0.25">
      <c r="A136" s="392" t="s">
        <v>590</v>
      </c>
      <c r="B136" s="376" t="s">
        <v>550</v>
      </c>
      <c r="C136" s="386" t="s">
        <v>579</v>
      </c>
      <c r="D136" s="386" t="s">
        <v>550</v>
      </c>
      <c r="E136" s="386" t="s">
        <v>550</v>
      </c>
      <c r="F136" s="386" t="s">
        <v>550</v>
      </c>
      <c r="G136" s="376" t="s">
        <v>550</v>
      </c>
      <c r="H136" s="376" t="s">
        <v>550</v>
      </c>
      <c r="I136" s="376" t="s">
        <v>550</v>
      </c>
      <c r="J136" s="376" t="s">
        <v>550</v>
      </c>
    </row>
    <row r="137" spans="1:10" x14ac:dyDescent="0.25">
      <c r="A137" s="392" t="s">
        <v>97</v>
      </c>
      <c r="B137" s="376" t="s">
        <v>523</v>
      </c>
      <c r="C137" s="386" t="s">
        <v>579</v>
      </c>
      <c r="D137" s="386" t="s">
        <v>555</v>
      </c>
      <c r="E137" s="386" t="s">
        <v>523</v>
      </c>
      <c r="F137" s="386" t="s">
        <v>523</v>
      </c>
      <c r="G137" s="376" t="s">
        <v>523</v>
      </c>
      <c r="H137" s="376" t="s">
        <v>523</v>
      </c>
      <c r="I137" s="376" t="s">
        <v>523</v>
      </c>
      <c r="J137" s="376" t="s">
        <v>521</v>
      </c>
    </row>
    <row r="138" spans="1:10" x14ac:dyDescent="0.25">
      <c r="A138" s="391" t="s">
        <v>594</v>
      </c>
      <c r="B138" s="386" t="s">
        <v>595</v>
      </c>
      <c r="C138" s="386" t="s">
        <v>579</v>
      </c>
      <c r="D138" s="381" t="s">
        <v>196</v>
      </c>
      <c r="E138" s="381" t="s">
        <v>196</v>
      </c>
      <c r="F138" s="381" t="s">
        <v>196</v>
      </c>
      <c r="G138" s="386" t="s">
        <v>595</v>
      </c>
      <c r="H138" s="386" t="s">
        <v>595</v>
      </c>
      <c r="I138" s="386" t="s">
        <v>595</v>
      </c>
      <c r="J138" s="386" t="s">
        <v>583</v>
      </c>
    </row>
    <row r="139" spans="1:10" x14ac:dyDescent="0.25">
      <c r="A139" s="392" t="s">
        <v>586</v>
      </c>
      <c r="B139" s="376" t="s">
        <v>523</v>
      </c>
      <c r="C139" s="386" t="s">
        <v>579</v>
      </c>
      <c r="D139" s="386" t="s">
        <v>555</v>
      </c>
      <c r="E139" s="386" t="s">
        <v>523</v>
      </c>
      <c r="F139" s="386" t="s">
        <v>523</v>
      </c>
      <c r="G139" s="376" t="s">
        <v>523</v>
      </c>
      <c r="H139" s="376" t="s">
        <v>523</v>
      </c>
      <c r="I139" s="376" t="s">
        <v>523</v>
      </c>
      <c r="J139" s="376" t="s">
        <v>521</v>
      </c>
    </row>
    <row r="140" spans="1:10" x14ac:dyDescent="0.25">
      <c r="A140" s="392" t="s">
        <v>587</v>
      </c>
      <c r="B140" s="376" t="s">
        <v>523</v>
      </c>
      <c r="C140" s="386" t="s">
        <v>579</v>
      </c>
      <c r="D140" s="386" t="s">
        <v>555</v>
      </c>
      <c r="E140" s="386" t="s">
        <v>523</v>
      </c>
      <c r="F140" s="386" t="s">
        <v>523</v>
      </c>
      <c r="G140" s="376" t="s">
        <v>523</v>
      </c>
      <c r="H140" s="376" t="s">
        <v>523</v>
      </c>
      <c r="I140" s="376" t="s">
        <v>523</v>
      </c>
      <c r="J140" s="376" t="s">
        <v>521</v>
      </c>
    </row>
    <row r="141" spans="1:10" x14ac:dyDescent="0.25">
      <c r="A141" s="392" t="s">
        <v>588</v>
      </c>
      <c r="B141" s="376" t="s">
        <v>523</v>
      </c>
      <c r="C141" s="386" t="s">
        <v>579</v>
      </c>
      <c r="D141" s="386" t="s">
        <v>555</v>
      </c>
      <c r="E141" s="386" t="s">
        <v>523</v>
      </c>
      <c r="F141" s="386" t="s">
        <v>523</v>
      </c>
      <c r="G141" s="376" t="s">
        <v>523</v>
      </c>
      <c r="H141" s="376" t="s">
        <v>523</v>
      </c>
      <c r="I141" s="376" t="s">
        <v>523</v>
      </c>
      <c r="J141" s="376" t="s">
        <v>521</v>
      </c>
    </row>
    <row r="142" spans="1:10" x14ac:dyDescent="0.25">
      <c r="A142" s="392" t="s">
        <v>589</v>
      </c>
      <c r="B142" s="376" t="s">
        <v>550</v>
      </c>
      <c r="C142" s="386" t="s">
        <v>579</v>
      </c>
      <c r="D142" s="386" t="s">
        <v>550</v>
      </c>
      <c r="E142" s="386" t="s">
        <v>550</v>
      </c>
      <c r="F142" s="386" t="s">
        <v>550</v>
      </c>
      <c r="G142" s="376" t="s">
        <v>550</v>
      </c>
      <c r="H142" s="376" t="s">
        <v>550</v>
      </c>
      <c r="I142" s="376" t="s">
        <v>550</v>
      </c>
      <c r="J142" s="376" t="s">
        <v>550</v>
      </c>
    </row>
    <row r="143" spans="1:10" x14ac:dyDescent="0.25">
      <c r="A143" s="392" t="s">
        <v>590</v>
      </c>
      <c r="B143" s="376" t="s">
        <v>550</v>
      </c>
      <c r="C143" s="386" t="s">
        <v>579</v>
      </c>
      <c r="D143" s="386" t="s">
        <v>550</v>
      </c>
      <c r="E143" s="386" t="s">
        <v>550</v>
      </c>
      <c r="F143" s="386" t="s">
        <v>550</v>
      </c>
      <c r="G143" s="376" t="s">
        <v>550</v>
      </c>
      <c r="H143" s="376" t="s">
        <v>550</v>
      </c>
      <c r="I143" s="376" t="s">
        <v>550</v>
      </c>
      <c r="J143" s="376" t="s">
        <v>550</v>
      </c>
    </row>
    <row r="144" spans="1:10" x14ac:dyDescent="0.25">
      <c r="A144" s="392" t="s">
        <v>97</v>
      </c>
      <c r="B144" s="376" t="s">
        <v>523</v>
      </c>
      <c r="C144" s="386" t="s">
        <v>579</v>
      </c>
      <c r="D144" s="386" t="s">
        <v>555</v>
      </c>
      <c r="E144" s="386" t="s">
        <v>523</v>
      </c>
      <c r="F144" s="386" t="s">
        <v>523</v>
      </c>
      <c r="G144" s="376" t="s">
        <v>523</v>
      </c>
      <c r="H144" s="376" t="s">
        <v>523</v>
      </c>
      <c r="I144" s="376" t="s">
        <v>523</v>
      </c>
      <c r="J144" s="376" t="s">
        <v>521</v>
      </c>
    </row>
    <row r="145" spans="1:10" x14ac:dyDescent="0.25">
      <c r="A145" s="391" t="s">
        <v>596</v>
      </c>
      <c r="B145" s="386" t="s">
        <v>595</v>
      </c>
      <c r="C145" s="386" t="s">
        <v>579</v>
      </c>
      <c r="D145" s="381" t="s">
        <v>196</v>
      </c>
      <c r="E145" s="381" t="s">
        <v>196</v>
      </c>
      <c r="F145" s="381" t="s">
        <v>196</v>
      </c>
      <c r="G145" s="386" t="s">
        <v>595</v>
      </c>
      <c r="H145" s="386" t="s">
        <v>595</v>
      </c>
      <c r="I145" s="386" t="s">
        <v>595</v>
      </c>
      <c r="J145" s="386" t="s">
        <v>583</v>
      </c>
    </row>
    <row r="146" spans="1:10" x14ac:dyDescent="0.25">
      <c r="A146" s="392" t="s">
        <v>586</v>
      </c>
      <c r="B146" s="376" t="s">
        <v>523</v>
      </c>
      <c r="C146" s="386" t="s">
        <v>579</v>
      </c>
      <c r="D146" s="386" t="s">
        <v>555</v>
      </c>
      <c r="E146" s="386" t="s">
        <v>523</v>
      </c>
      <c r="F146" s="386" t="s">
        <v>523</v>
      </c>
      <c r="G146" s="376" t="s">
        <v>523</v>
      </c>
      <c r="H146" s="376" t="s">
        <v>523</v>
      </c>
      <c r="I146" s="376" t="s">
        <v>523</v>
      </c>
      <c r="J146" s="376" t="s">
        <v>521</v>
      </c>
    </row>
    <row r="147" spans="1:10" x14ac:dyDescent="0.25">
      <c r="A147" s="392" t="s">
        <v>587</v>
      </c>
      <c r="B147" s="376" t="s">
        <v>523</v>
      </c>
      <c r="C147" s="386" t="s">
        <v>579</v>
      </c>
      <c r="D147" s="386" t="s">
        <v>555</v>
      </c>
      <c r="E147" s="386" t="s">
        <v>523</v>
      </c>
      <c r="F147" s="386" t="s">
        <v>523</v>
      </c>
      <c r="G147" s="376" t="s">
        <v>523</v>
      </c>
      <c r="H147" s="376" t="s">
        <v>523</v>
      </c>
      <c r="I147" s="376" t="s">
        <v>523</v>
      </c>
      <c r="J147" s="376" t="s">
        <v>521</v>
      </c>
    </row>
    <row r="148" spans="1:10" x14ac:dyDescent="0.25">
      <c r="A148" s="392" t="s">
        <v>588</v>
      </c>
      <c r="B148" s="376" t="s">
        <v>523</v>
      </c>
      <c r="C148" s="386" t="s">
        <v>579</v>
      </c>
      <c r="D148" s="386" t="s">
        <v>555</v>
      </c>
      <c r="E148" s="386" t="s">
        <v>523</v>
      </c>
      <c r="F148" s="386" t="s">
        <v>523</v>
      </c>
      <c r="G148" s="376" t="s">
        <v>523</v>
      </c>
      <c r="H148" s="376" t="s">
        <v>523</v>
      </c>
      <c r="I148" s="376" t="s">
        <v>523</v>
      </c>
      <c r="J148" s="376" t="s">
        <v>521</v>
      </c>
    </row>
    <row r="149" spans="1:10" x14ac:dyDescent="0.25">
      <c r="A149" s="392" t="s">
        <v>589</v>
      </c>
      <c r="B149" s="376" t="s">
        <v>550</v>
      </c>
      <c r="C149" s="386" t="s">
        <v>579</v>
      </c>
      <c r="D149" s="386" t="s">
        <v>550</v>
      </c>
      <c r="E149" s="386" t="s">
        <v>550</v>
      </c>
      <c r="F149" s="386" t="s">
        <v>550</v>
      </c>
      <c r="G149" s="376" t="s">
        <v>550</v>
      </c>
      <c r="H149" s="376" t="s">
        <v>550</v>
      </c>
      <c r="I149" s="376" t="s">
        <v>550</v>
      </c>
      <c r="J149" s="376" t="s">
        <v>550</v>
      </c>
    </row>
    <row r="150" spans="1:10" x14ac:dyDescent="0.25">
      <c r="A150" s="392" t="s">
        <v>590</v>
      </c>
      <c r="B150" s="376" t="s">
        <v>550</v>
      </c>
      <c r="C150" s="386" t="s">
        <v>579</v>
      </c>
      <c r="D150" s="386" t="s">
        <v>550</v>
      </c>
      <c r="E150" s="386" t="s">
        <v>550</v>
      </c>
      <c r="F150" s="386" t="s">
        <v>550</v>
      </c>
      <c r="G150" s="376" t="s">
        <v>550</v>
      </c>
      <c r="H150" s="376" t="s">
        <v>550</v>
      </c>
      <c r="I150" s="376" t="s">
        <v>550</v>
      </c>
      <c r="J150" s="376" t="s">
        <v>550</v>
      </c>
    </row>
    <row r="151" spans="1:10" x14ac:dyDescent="0.25">
      <c r="A151" s="392" t="s">
        <v>97</v>
      </c>
      <c r="B151" s="376" t="s">
        <v>523</v>
      </c>
      <c r="C151" s="386" t="s">
        <v>579</v>
      </c>
      <c r="D151" s="386" t="s">
        <v>555</v>
      </c>
      <c r="E151" s="386" t="s">
        <v>523</v>
      </c>
      <c r="F151" s="386" t="s">
        <v>523</v>
      </c>
      <c r="G151" s="376" t="s">
        <v>523</v>
      </c>
      <c r="H151" s="376" t="s">
        <v>523</v>
      </c>
      <c r="I151" s="376" t="s">
        <v>523</v>
      </c>
      <c r="J151" s="376" t="s">
        <v>521</v>
      </c>
    </row>
    <row r="152" spans="1:10" x14ac:dyDescent="0.2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2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2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2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25">
      <c r="A156" s="395" t="s">
        <v>3373</v>
      </c>
      <c r="B156" s="386" t="s">
        <v>550</v>
      </c>
      <c r="C156" s="386" t="s">
        <v>579</v>
      </c>
      <c r="D156" s="386" t="s">
        <v>550</v>
      </c>
      <c r="E156" s="386" t="s">
        <v>550</v>
      </c>
      <c r="F156" s="386" t="s">
        <v>550</v>
      </c>
      <c r="G156" s="386" t="s">
        <v>550</v>
      </c>
      <c r="H156" s="386" t="s">
        <v>550</v>
      </c>
      <c r="I156" s="386" t="s">
        <v>550</v>
      </c>
      <c r="J156" s="386" t="s">
        <v>550</v>
      </c>
    </row>
    <row r="157" spans="1:10" x14ac:dyDescent="0.25">
      <c r="A157" s="395" t="s">
        <v>3374</v>
      </c>
      <c r="B157" s="386" t="s">
        <v>550</v>
      </c>
      <c r="C157" s="386" t="s">
        <v>579</v>
      </c>
      <c r="D157" s="386" t="s">
        <v>550</v>
      </c>
      <c r="E157" s="386" t="s">
        <v>550</v>
      </c>
      <c r="F157" s="386" t="s">
        <v>550</v>
      </c>
      <c r="G157" s="386" t="s">
        <v>550</v>
      </c>
      <c r="H157" s="386" t="s">
        <v>550</v>
      </c>
      <c r="I157" s="386" t="s">
        <v>550</v>
      </c>
      <c r="J157" s="386" t="s">
        <v>550</v>
      </c>
    </row>
    <row r="158" spans="1:10" x14ac:dyDescent="0.25">
      <c r="A158" s="395" t="s">
        <v>3375</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2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2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2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2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25">
      <c r="A163" s="395" t="s">
        <v>3373</v>
      </c>
      <c r="B163" s="376" t="s">
        <v>550</v>
      </c>
      <c r="C163" s="386" t="s">
        <v>579</v>
      </c>
      <c r="D163" s="386" t="s">
        <v>550</v>
      </c>
      <c r="E163" s="386" t="s">
        <v>550</v>
      </c>
      <c r="F163" s="386" t="s">
        <v>550</v>
      </c>
      <c r="G163" s="376" t="s">
        <v>550</v>
      </c>
      <c r="H163" s="376" t="s">
        <v>550</v>
      </c>
      <c r="I163" s="376" t="s">
        <v>550</v>
      </c>
      <c r="J163" s="376" t="s">
        <v>550</v>
      </c>
    </row>
    <row r="164" spans="1:10" x14ac:dyDescent="0.25">
      <c r="A164" s="395" t="s">
        <v>3374</v>
      </c>
      <c r="B164" s="376" t="s">
        <v>550</v>
      </c>
      <c r="C164" s="386" t="s">
        <v>579</v>
      </c>
      <c r="D164" s="386" t="s">
        <v>550</v>
      </c>
      <c r="E164" s="386" t="s">
        <v>550</v>
      </c>
      <c r="F164" s="386" t="s">
        <v>550</v>
      </c>
      <c r="G164" s="376" t="s">
        <v>550</v>
      </c>
      <c r="H164" s="376" t="s">
        <v>550</v>
      </c>
      <c r="I164" s="376" t="s">
        <v>550</v>
      </c>
      <c r="J164" s="376" t="s">
        <v>550</v>
      </c>
    </row>
    <row r="165" spans="1:10" x14ac:dyDescent="0.25">
      <c r="A165" s="395" t="s">
        <v>3375</v>
      </c>
      <c r="B165" s="376" t="s">
        <v>523</v>
      </c>
      <c r="C165" s="386" t="s">
        <v>579</v>
      </c>
      <c r="D165" s="386" t="s">
        <v>555</v>
      </c>
      <c r="E165" s="386" t="s">
        <v>523</v>
      </c>
      <c r="F165" s="386" t="s">
        <v>523</v>
      </c>
      <c r="G165" s="376" t="s">
        <v>523</v>
      </c>
      <c r="H165" s="376" t="s">
        <v>523</v>
      </c>
      <c r="I165" s="376" t="s">
        <v>523</v>
      </c>
      <c r="J165" s="376" t="s">
        <v>521</v>
      </c>
    </row>
    <row r="166" spans="1:10" x14ac:dyDescent="0.2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2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2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2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25">
      <c r="A170" s="395" t="s">
        <v>3373</v>
      </c>
      <c r="B170" s="376" t="s">
        <v>550</v>
      </c>
      <c r="C170" s="386" t="s">
        <v>579</v>
      </c>
      <c r="D170" s="386" t="s">
        <v>550</v>
      </c>
      <c r="E170" s="386" t="s">
        <v>550</v>
      </c>
      <c r="F170" s="386" t="s">
        <v>550</v>
      </c>
      <c r="G170" s="376" t="s">
        <v>550</v>
      </c>
      <c r="H170" s="376" t="s">
        <v>550</v>
      </c>
      <c r="I170" s="376" t="s">
        <v>550</v>
      </c>
      <c r="J170" s="376" t="s">
        <v>550</v>
      </c>
    </row>
    <row r="171" spans="1:10" x14ac:dyDescent="0.25">
      <c r="A171" s="395" t="s">
        <v>3374</v>
      </c>
      <c r="B171" s="376" t="s">
        <v>550</v>
      </c>
      <c r="C171" s="386" t="s">
        <v>579</v>
      </c>
      <c r="D171" s="386" t="s">
        <v>550</v>
      </c>
      <c r="E171" s="386" t="s">
        <v>550</v>
      </c>
      <c r="F171" s="386" t="s">
        <v>550</v>
      </c>
      <c r="G171" s="376" t="s">
        <v>550</v>
      </c>
      <c r="H171" s="376" t="s">
        <v>550</v>
      </c>
      <c r="I171" s="376" t="s">
        <v>550</v>
      </c>
      <c r="J171" s="376" t="s">
        <v>550</v>
      </c>
    </row>
    <row r="172" spans="1:10" x14ac:dyDescent="0.25">
      <c r="A172" s="395" t="s">
        <v>3375</v>
      </c>
      <c r="B172" s="376" t="s">
        <v>523</v>
      </c>
      <c r="C172" s="386" t="s">
        <v>579</v>
      </c>
      <c r="D172" s="386" t="s">
        <v>555</v>
      </c>
      <c r="E172" s="386" t="s">
        <v>523</v>
      </c>
      <c r="F172" s="386" t="s">
        <v>523</v>
      </c>
      <c r="G172" s="376" t="s">
        <v>523</v>
      </c>
      <c r="H172" s="376" t="s">
        <v>523</v>
      </c>
      <c r="I172" s="376" t="s">
        <v>523</v>
      </c>
      <c r="J172" s="376" t="s">
        <v>521</v>
      </c>
    </row>
    <row r="173" spans="1:10" x14ac:dyDescent="0.2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2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2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2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25">
      <c r="A177" s="395" t="s">
        <v>3373</v>
      </c>
      <c r="B177" s="376" t="s">
        <v>550</v>
      </c>
      <c r="C177" s="386" t="s">
        <v>579</v>
      </c>
      <c r="D177" s="386" t="s">
        <v>550</v>
      </c>
      <c r="E177" s="386" t="s">
        <v>550</v>
      </c>
      <c r="F177" s="386" t="s">
        <v>550</v>
      </c>
      <c r="G177" s="376" t="s">
        <v>550</v>
      </c>
      <c r="H177" s="376" t="s">
        <v>550</v>
      </c>
      <c r="I177" s="376" t="s">
        <v>550</v>
      </c>
      <c r="J177" s="376" t="s">
        <v>550</v>
      </c>
    </row>
    <row r="178" spans="1:10" x14ac:dyDescent="0.25">
      <c r="A178" s="395" t="s">
        <v>3374</v>
      </c>
      <c r="B178" s="376" t="s">
        <v>550</v>
      </c>
      <c r="C178" s="386" t="s">
        <v>579</v>
      </c>
      <c r="D178" s="386" t="s">
        <v>550</v>
      </c>
      <c r="E178" s="386" t="s">
        <v>550</v>
      </c>
      <c r="F178" s="386" t="s">
        <v>550</v>
      </c>
      <c r="G178" s="376" t="s">
        <v>550</v>
      </c>
      <c r="H178" s="376" t="s">
        <v>550</v>
      </c>
      <c r="I178" s="376" t="s">
        <v>550</v>
      </c>
      <c r="J178" s="376" t="s">
        <v>550</v>
      </c>
    </row>
    <row r="179" spans="1:10" x14ac:dyDescent="0.25">
      <c r="A179" s="395" t="s">
        <v>3375</v>
      </c>
      <c r="B179" s="376" t="s">
        <v>523</v>
      </c>
      <c r="C179" s="386" t="s">
        <v>579</v>
      </c>
      <c r="D179" s="386" t="s">
        <v>555</v>
      </c>
      <c r="E179" s="386" t="s">
        <v>523</v>
      </c>
      <c r="F179" s="386" t="s">
        <v>523</v>
      </c>
      <c r="G179" s="376" t="s">
        <v>523</v>
      </c>
      <c r="H179" s="376" t="s">
        <v>523</v>
      </c>
      <c r="I179" s="376" t="s">
        <v>523</v>
      </c>
      <c r="J179" s="376" t="s">
        <v>521</v>
      </c>
    </row>
    <row r="180" spans="1:10" x14ac:dyDescent="0.2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2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2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2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25">
      <c r="A184" s="395" t="s">
        <v>3373</v>
      </c>
      <c r="B184" s="376" t="s">
        <v>550</v>
      </c>
      <c r="C184" s="386" t="s">
        <v>579</v>
      </c>
      <c r="D184" s="386" t="s">
        <v>550</v>
      </c>
      <c r="E184" s="386" t="s">
        <v>550</v>
      </c>
      <c r="F184" s="386" t="s">
        <v>550</v>
      </c>
      <c r="G184" s="376" t="s">
        <v>550</v>
      </c>
      <c r="H184" s="376" t="s">
        <v>550</v>
      </c>
      <c r="I184" s="376" t="s">
        <v>550</v>
      </c>
      <c r="J184" s="376" t="s">
        <v>550</v>
      </c>
    </row>
    <row r="185" spans="1:10" x14ac:dyDescent="0.25">
      <c r="A185" s="395" t="s">
        <v>3374</v>
      </c>
      <c r="B185" s="376" t="s">
        <v>550</v>
      </c>
      <c r="C185" s="386" t="s">
        <v>579</v>
      </c>
      <c r="D185" s="386" t="s">
        <v>550</v>
      </c>
      <c r="E185" s="386" t="s">
        <v>550</v>
      </c>
      <c r="F185" s="386" t="s">
        <v>550</v>
      </c>
      <c r="G185" s="376" t="s">
        <v>550</v>
      </c>
      <c r="H185" s="376" t="s">
        <v>550</v>
      </c>
      <c r="I185" s="376" t="s">
        <v>550</v>
      </c>
      <c r="J185" s="376" t="s">
        <v>550</v>
      </c>
    </row>
    <row r="186" spans="1:10" x14ac:dyDescent="0.25">
      <c r="A186" s="395" t="s">
        <v>3375</v>
      </c>
      <c r="B186" s="376" t="s">
        <v>523</v>
      </c>
      <c r="C186" s="386" t="s">
        <v>579</v>
      </c>
      <c r="D186" s="386" t="s">
        <v>555</v>
      </c>
      <c r="E186" s="386" t="s">
        <v>523</v>
      </c>
      <c r="F186" s="386" t="s">
        <v>523</v>
      </c>
      <c r="G186" s="376" t="s">
        <v>523</v>
      </c>
      <c r="H186" s="376" t="s">
        <v>523</v>
      </c>
      <c r="I186" s="376" t="s">
        <v>523</v>
      </c>
      <c r="J186" s="376" t="s">
        <v>521</v>
      </c>
    </row>
    <row r="187" spans="1:10" x14ac:dyDescent="0.2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2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2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2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25">
      <c r="A191" s="395" t="s">
        <v>3373</v>
      </c>
      <c r="B191" s="376" t="s">
        <v>550</v>
      </c>
      <c r="C191" s="386" t="s">
        <v>579</v>
      </c>
      <c r="D191" s="386" t="s">
        <v>550</v>
      </c>
      <c r="E191" s="386" t="s">
        <v>550</v>
      </c>
      <c r="F191" s="386" t="s">
        <v>550</v>
      </c>
      <c r="G191" s="376" t="s">
        <v>550</v>
      </c>
      <c r="H191" s="376" t="s">
        <v>550</v>
      </c>
      <c r="I191" s="376" t="s">
        <v>550</v>
      </c>
      <c r="J191" s="376" t="s">
        <v>550</v>
      </c>
    </row>
    <row r="192" spans="1:10" x14ac:dyDescent="0.25">
      <c r="A192" s="395" t="s">
        <v>3374</v>
      </c>
      <c r="B192" s="376" t="s">
        <v>550</v>
      </c>
      <c r="C192" s="386" t="s">
        <v>579</v>
      </c>
      <c r="D192" s="386" t="s">
        <v>550</v>
      </c>
      <c r="E192" s="386" t="s">
        <v>550</v>
      </c>
      <c r="F192" s="386" t="s">
        <v>550</v>
      </c>
      <c r="G192" s="376" t="s">
        <v>550</v>
      </c>
      <c r="H192" s="376" t="s">
        <v>550</v>
      </c>
      <c r="I192" s="376" t="s">
        <v>550</v>
      </c>
      <c r="J192" s="376" t="s">
        <v>550</v>
      </c>
    </row>
    <row r="193" spans="1:10" x14ac:dyDescent="0.25">
      <c r="A193" s="395" t="s">
        <v>3375</v>
      </c>
      <c r="B193" s="376" t="s">
        <v>523</v>
      </c>
      <c r="C193" s="386" t="s">
        <v>579</v>
      </c>
      <c r="D193" s="386" t="s">
        <v>555</v>
      </c>
      <c r="E193" s="386" t="s">
        <v>523</v>
      </c>
      <c r="F193" s="386" t="s">
        <v>523</v>
      </c>
      <c r="G193" s="376" t="s">
        <v>523</v>
      </c>
      <c r="H193" s="376" t="s">
        <v>523</v>
      </c>
      <c r="I193" s="376" t="s">
        <v>523</v>
      </c>
      <c r="J193" s="376" t="s">
        <v>521</v>
      </c>
    </row>
    <row r="194" spans="1:10" x14ac:dyDescent="0.2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2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2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2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25">
      <c r="A198" s="395" t="s">
        <v>3373</v>
      </c>
      <c r="B198" s="376" t="s">
        <v>550</v>
      </c>
      <c r="C198" s="386" t="s">
        <v>579</v>
      </c>
      <c r="D198" s="386" t="s">
        <v>550</v>
      </c>
      <c r="E198" s="386" t="s">
        <v>550</v>
      </c>
      <c r="F198" s="386" t="s">
        <v>550</v>
      </c>
      <c r="G198" s="376" t="s">
        <v>550</v>
      </c>
      <c r="H198" s="376" t="s">
        <v>550</v>
      </c>
      <c r="I198" s="376" t="s">
        <v>550</v>
      </c>
      <c r="J198" s="376" t="s">
        <v>550</v>
      </c>
    </row>
    <row r="199" spans="1:10" x14ac:dyDescent="0.25">
      <c r="A199" s="397" t="s">
        <v>3374</v>
      </c>
      <c r="B199" s="376" t="s">
        <v>550</v>
      </c>
      <c r="C199" s="386" t="s">
        <v>579</v>
      </c>
      <c r="D199" s="386" t="s">
        <v>550</v>
      </c>
      <c r="E199" s="386" t="s">
        <v>550</v>
      </c>
      <c r="F199" s="386" t="s">
        <v>550</v>
      </c>
      <c r="G199" s="376" t="s">
        <v>550</v>
      </c>
      <c r="H199" s="376" t="s">
        <v>550</v>
      </c>
      <c r="I199" s="376" t="s">
        <v>550</v>
      </c>
      <c r="J199" s="376" t="s">
        <v>550</v>
      </c>
    </row>
    <row r="200" spans="1:10" x14ac:dyDescent="0.25">
      <c r="A200" s="395" t="s">
        <v>3375</v>
      </c>
      <c r="B200" s="376" t="s">
        <v>523</v>
      </c>
      <c r="C200" s="386" t="s">
        <v>579</v>
      </c>
      <c r="D200" s="386" t="s">
        <v>555</v>
      </c>
      <c r="E200" s="386" t="s">
        <v>523</v>
      </c>
      <c r="F200" s="386" t="s">
        <v>523</v>
      </c>
      <c r="G200" s="376" t="s">
        <v>523</v>
      </c>
      <c r="H200" s="376" t="s">
        <v>523</v>
      </c>
      <c r="I200" s="376" t="s">
        <v>523</v>
      </c>
      <c r="J200" s="376" t="s">
        <v>521</v>
      </c>
    </row>
    <row r="201" spans="1:10" x14ac:dyDescent="0.25">
      <c r="A201" s="396" t="s">
        <v>3376</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2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2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2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2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2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25">
      <c r="A207" s="398" t="s">
        <v>589</v>
      </c>
      <c r="B207" s="376" t="s">
        <v>550</v>
      </c>
      <c r="C207" s="386" t="s">
        <v>579</v>
      </c>
      <c r="D207" s="386" t="s">
        <v>550</v>
      </c>
      <c r="E207" s="386" t="s">
        <v>550</v>
      </c>
      <c r="F207" s="386" t="s">
        <v>550</v>
      </c>
      <c r="G207" s="376" t="s">
        <v>550</v>
      </c>
      <c r="H207" s="376" t="s">
        <v>550</v>
      </c>
      <c r="I207" s="376" t="s">
        <v>550</v>
      </c>
      <c r="J207" s="376" t="s">
        <v>550</v>
      </c>
    </row>
    <row r="208" spans="1:10" x14ac:dyDescent="0.25">
      <c r="A208" s="398" t="s">
        <v>590</v>
      </c>
      <c r="B208" s="376" t="s">
        <v>550</v>
      </c>
      <c r="C208" s="386" t="s">
        <v>579</v>
      </c>
      <c r="D208" s="386" t="s">
        <v>550</v>
      </c>
      <c r="E208" s="386" t="s">
        <v>550</v>
      </c>
      <c r="F208" s="386" t="s">
        <v>550</v>
      </c>
      <c r="G208" s="376" t="s">
        <v>550</v>
      </c>
      <c r="H208" s="376" t="s">
        <v>550</v>
      </c>
      <c r="I208" s="376" t="s">
        <v>550</v>
      </c>
      <c r="J208" s="376" t="s">
        <v>550</v>
      </c>
    </row>
    <row r="209" spans="1:10" x14ac:dyDescent="0.2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2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2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25">
      <c r="A212" s="387" t="s">
        <v>581</v>
      </c>
      <c r="B212" s="386" t="s">
        <v>550</v>
      </c>
      <c r="C212" s="386" t="s">
        <v>579</v>
      </c>
      <c r="D212" s="386" t="s">
        <v>550</v>
      </c>
      <c r="E212" s="386" t="s">
        <v>550</v>
      </c>
      <c r="F212" s="386" t="s">
        <v>550</v>
      </c>
      <c r="G212" s="386" t="s">
        <v>550</v>
      </c>
      <c r="H212" s="386" t="s">
        <v>550</v>
      </c>
      <c r="I212" s="386" t="s">
        <v>550</v>
      </c>
    </row>
    <row r="213" spans="1:10" x14ac:dyDescent="0.2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25">
      <c r="A214" s="387" t="s">
        <v>3368</v>
      </c>
      <c r="B214" s="386" t="s">
        <v>595</v>
      </c>
      <c r="C214" s="386" t="s">
        <v>579</v>
      </c>
      <c r="D214" s="386" t="s">
        <v>595</v>
      </c>
      <c r="E214" s="386" t="s">
        <v>3267</v>
      </c>
      <c r="F214" s="386" t="s">
        <v>3267</v>
      </c>
      <c r="G214" s="386" t="s">
        <v>595</v>
      </c>
      <c r="H214" s="386" t="s">
        <v>3267</v>
      </c>
      <c r="I214" s="386" t="s">
        <v>3267</v>
      </c>
    </row>
    <row r="215" spans="1:10" x14ac:dyDescent="0.25">
      <c r="A215" s="387" t="s">
        <v>3370</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25">
      <c r="A216" s="74" t="s">
        <v>3377</v>
      </c>
      <c r="B216" s="386">
        <v>2520593.7655260009</v>
      </c>
      <c r="C216" s="386" t="s">
        <v>579</v>
      </c>
      <c r="D216" s="381" t="s">
        <v>196</v>
      </c>
      <c r="E216" s="381" t="s">
        <v>196</v>
      </c>
      <c r="F216" s="381" t="s">
        <v>196</v>
      </c>
      <c r="G216" s="386">
        <v>171223.03700227189</v>
      </c>
      <c r="H216" s="386">
        <v>2.0771880881664</v>
      </c>
      <c r="I216" s="386">
        <v>5.2994341437007098</v>
      </c>
    </row>
    <row r="217" spans="1:10" x14ac:dyDescent="0.2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2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25">
      <c r="A219" s="387" t="s">
        <v>97</v>
      </c>
      <c r="B219" s="376" t="s">
        <v>550</v>
      </c>
      <c r="C219" s="386" t="s">
        <v>579</v>
      </c>
      <c r="D219" s="386" t="s">
        <v>550</v>
      </c>
      <c r="E219" s="386" t="s">
        <v>550</v>
      </c>
      <c r="F219" s="386" t="s">
        <v>550</v>
      </c>
      <c r="G219" s="376" t="s">
        <v>550</v>
      </c>
      <c r="H219" s="376" t="s">
        <v>550</v>
      </c>
      <c r="I219" s="376" t="s">
        <v>550</v>
      </c>
    </row>
    <row r="220" spans="1:10" x14ac:dyDescent="0.25">
      <c r="A220" s="400" t="s">
        <v>3378</v>
      </c>
      <c r="B220" s="386">
        <v>23026953.430004109</v>
      </c>
      <c r="C220" s="386" t="s">
        <v>579</v>
      </c>
      <c r="D220" s="381" t="s">
        <v>196</v>
      </c>
      <c r="E220" s="381" t="s">
        <v>196</v>
      </c>
      <c r="F220" s="381" t="s">
        <v>196</v>
      </c>
      <c r="G220" s="386">
        <v>1543321.2357623461</v>
      </c>
      <c r="H220" s="386">
        <v>96.244370350390938</v>
      </c>
      <c r="I220" s="386">
        <v>107.93538834374699</v>
      </c>
    </row>
    <row r="221" spans="1:10" x14ac:dyDescent="0.2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2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2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25">
      <c r="A224" s="387" t="s">
        <v>3379</v>
      </c>
      <c r="B224" s="386" t="s">
        <v>595</v>
      </c>
      <c r="C224" s="386" t="s">
        <v>579</v>
      </c>
      <c r="D224" s="381" t="s">
        <v>196</v>
      </c>
      <c r="E224" s="381" t="s">
        <v>196</v>
      </c>
      <c r="F224" s="381" t="s">
        <v>196</v>
      </c>
      <c r="G224" s="386" t="s">
        <v>595</v>
      </c>
      <c r="H224" s="386">
        <v>1.1155517503383201</v>
      </c>
      <c r="I224" s="386">
        <v>1.5879024829000001E-4</v>
      </c>
    </row>
    <row r="225" spans="1:9" x14ac:dyDescent="0.2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25">
      <c r="A226" s="387" t="s">
        <v>3370</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25">
      <c r="A227" s="387" t="s">
        <v>3380</v>
      </c>
      <c r="B227" s="386" t="s">
        <v>595</v>
      </c>
      <c r="C227" s="386" t="s">
        <v>579</v>
      </c>
      <c r="D227" s="381" t="s">
        <v>196</v>
      </c>
      <c r="E227" s="381" t="s">
        <v>196</v>
      </c>
      <c r="F227" s="381" t="s">
        <v>196</v>
      </c>
      <c r="G227" s="386" t="s">
        <v>595</v>
      </c>
      <c r="H227" s="386" t="s">
        <v>3267</v>
      </c>
      <c r="I227" s="386" t="s">
        <v>3267</v>
      </c>
    </row>
    <row r="228" spans="1:9" x14ac:dyDescent="0.2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2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2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2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25">
      <c r="A232" s="387" t="s">
        <v>3379</v>
      </c>
      <c r="B232" s="386" t="s">
        <v>523</v>
      </c>
      <c r="C232" s="386" t="s">
        <v>579</v>
      </c>
      <c r="D232" s="381" t="s">
        <v>196</v>
      </c>
      <c r="E232" s="381" t="s">
        <v>196</v>
      </c>
      <c r="F232" s="381" t="s">
        <v>196</v>
      </c>
      <c r="G232" s="386" t="s">
        <v>523</v>
      </c>
      <c r="H232" s="386" t="s">
        <v>550</v>
      </c>
      <c r="I232" s="386" t="s">
        <v>550</v>
      </c>
    </row>
    <row r="233" spans="1:9" x14ac:dyDescent="0.25">
      <c r="A233" s="398" t="s">
        <v>607</v>
      </c>
      <c r="B233" s="376" t="s">
        <v>523</v>
      </c>
      <c r="C233" s="386" t="s">
        <v>579</v>
      </c>
      <c r="D233" s="386" t="s">
        <v>523</v>
      </c>
      <c r="E233" s="386" t="s">
        <v>550</v>
      </c>
      <c r="F233" s="386" t="s">
        <v>550</v>
      </c>
      <c r="G233" s="376" t="s">
        <v>523</v>
      </c>
      <c r="H233" s="376" t="s">
        <v>550</v>
      </c>
      <c r="I233" s="376" t="s">
        <v>550</v>
      </c>
    </row>
    <row r="234" spans="1:9" x14ac:dyDescent="0.2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25">
      <c r="A235" s="387" t="s">
        <v>3370</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25">
      <c r="A236" s="387" t="s">
        <v>3380</v>
      </c>
      <c r="B236" s="386" t="s">
        <v>523</v>
      </c>
      <c r="C236" s="386" t="s">
        <v>579</v>
      </c>
      <c r="D236" s="381" t="s">
        <v>196</v>
      </c>
      <c r="E236" s="381" t="s">
        <v>196</v>
      </c>
      <c r="F236" s="381" t="s">
        <v>196</v>
      </c>
      <c r="G236" s="386" t="s">
        <v>523</v>
      </c>
      <c r="H236" s="386" t="s">
        <v>523</v>
      </c>
      <c r="I236" s="386" t="s">
        <v>523</v>
      </c>
    </row>
    <row r="237" spans="1:9" x14ac:dyDescent="0.25">
      <c r="A237" s="398" t="s">
        <v>92</v>
      </c>
      <c r="B237" s="376" t="s">
        <v>523</v>
      </c>
      <c r="C237" s="386" t="s">
        <v>579</v>
      </c>
      <c r="D237" s="386" t="s">
        <v>523</v>
      </c>
      <c r="E237" s="386" t="s">
        <v>523</v>
      </c>
      <c r="F237" s="386" t="s">
        <v>523</v>
      </c>
      <c r="G237" s="376" t="s">
        <v>523</v>
      </c>
      <c r="H237" s="376" t="s">
        <v>523</v>
      </c>
      <c r="I237" s="376" t="s">
        <v>523</v>
      </c>
    </row>
    <row r="238" spans="1:9" x14ac:dyDescent="0.2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2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2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2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25">
      <c r="A242" s="387" t="s">
        <v>3379</v>
      </c>
      <c r="B242" s="386" t="s">
        <v>523</v>
      </c>
      <c r="C242" s="386" t="s">
        <v>579</v>
      </c>
      <c r="D242" s="381" t="s">
        <v>196</v>
      </c>
      <c r="E242" s="381" t="s">
        <v>196</v>
      </c>
      <c r="F242" s="381" t="s">
        <v>196</v>
      </c>
      <c r="G242" s="386" t="s">
        <v>523</v>
      </c>
      <c r="H242" s="386">
        <v>1.0519629843E-4</v>
      </c>
      <c r="I242" s="386">
        <v>1.355960522E-5</v>
      </c>
    </row>
    <row r="243" spans="1:9" x14ac:dyDescent="0.25">
      <c r="A243" s="398" t="s">
        <v>607</v>
      </c>
      <c r="B243" s="376" t="s">
        <v>523</v>
      </c>
      <c r="C243" s="386" t="s">
        <v>579</v>
      </c>
      <c r="D243" s="386" t="s">
        <v>523</v>
      </c>
      <c r="E243" s="386" t="s">
        <v>523</v>
      </c>
      <c r="F243" s="386" t="s">
        <v>523</v>
      </c>
      <c r="G243" s="376" t="s">
        <v>523</v>
      </c>
      <c r="H243" s="376">
        <v>1.0519629843E-4</v>
      </c>
      <c r="I243" s="376">
        <v>1.355960522E-5</v>
      </c>
    </row>
    <row r="244" spans="1:9" x14ac:dyDescent="0.2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25">
      <c r="A245" s="387" t="s">
        <v>3370</v>
      </c>
      <c r="B245" s="376" t="s">
        <v>523</v>
      </c>
      <c r="C245" s="386" t="s">
        <v>579</v>
      </c>
      <c r="D245" s="386" t="s">
        <v>523</v>
      </c>
      <c r="E245" s="386" t="s">
        <v>523</v>
      </c>
      <c r="F245" s="386" t="s">
        <v>523</v>
      </c>
      <c r="G245" s="376" t="s">
        <v>523</v>
      </c>
      <c r="H245" s="376">
        <v>1.8589818869899999E-3</v>
      </c>
      <c r="I245" s="376">
        <v>2.8303269886699998E-3</v>
      </c>
    </row>
    <row r="246" spans="1:9" x14ac:dyDescent="0.25">
      <c r="A246" s="387" t="s">
        <v>3380</v>
      </c>
      <c r="B246" s="386" t="s">
        <v>550</v>
      </c>
      <c r="C246" s="386" t="s">
        <v>579</v>
      </c>
      <c r="D246" s="381" t="s">
        <v>196</v>
      </c>
      <c r="E246" s="381" t="s">
        <v>196</v>
      </c>
      <c r="F246" s="381" t="s">
        <v>196</v>
      </c>
      <c r="G246" s="386" t="s">
        <v>550</v>
      </c>
      <c r="H246" s="386" t="s">
        <v>550</v>
      </c>
      <c r="I246" s="386" t="s">
        <v>550</v>
      </c>
    </row>
    <row r="247" spans="1:9" x14ac:dyDescent="0.2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2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2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2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25">
      <c r="A251" s="387" t="s">
        <v>3381</v>
      </c>
      <c r="B251" s="386" t="s">
        <v>523</v>
      </c>
      <c r="C251" s="386" t="s">
        <v>579</v>
      </c>
      <c r="D251" s="381" t="s">
        <v>196</v>
      </c>
      <c r="E251" s="381" t="s">
        <v>196</v>
      </c>
      <c r="F251" s="381" t="s">
        <v>196</v>
      </c>
      <c r="G251" s="386" t="s">
        <v>523</v>
      </c>
      <c r="H251" s="386">
        <v>1.1154465540398899</v>
      </c>
      <c r="I251" s="386">
        <v>1.4523064306999999E-4</v>
      </c>
    </row>
    <row r="252" spans="1:9" x14ac:dyDescent="0.25">
      <c r="A252" s="398" t="s">
        <v>607</v>
      </c>
      <c r="B252" s="376" t="s">
        <v>523</v>
      </c>
      <c r="C252" s="386" t="s">
        <v>579</v>
      </c>
      <c r="D252" s="386" t="s">
        <v>523</v>
      </c>
      <c r="E252" s="386" t="s">
        <v>523</v>
      </c>
      <c r="F252" s="386" t="s">
        <v>523</v>
      </c>
      <c r="G252" s="376" t="s">
        <v>523</v>
      </c>
      <c r="H252" s="376">
        <v>1.1154465540398899</v>
      </c>
      <c r="I252" s="376">
        <v>1.4523064306999999E-4</v>
      </c>
    </row>
    <row r="253" spans="1:9" x14ac:dyDescent="0.2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25">
      <c r="A254" s="387" t="s">
        <v>3370</v>
      </c>
      <c r="B254" s="376" t="s">
        <v>523</v>
      </c>
      <c r="C254" s="386" t="s">
        <v>579</v>
      </c>
      <c r="D254" s="386" t="s">
        <v>523</v>
      </c>
      <c r="E254" s="386" t="s">
        <v>523</v>
      </c>
      <c r="F254" s="386" t="s">
        <v>523</v>
      </c>
      <c r="G254" s="376" t="s">
        <v>523</v>
      </c>
      <c r="H254" s="376">
        <v>2.3299869973900001E-3</v>
      </c>
      <c r="I254" s="376">
        <v>1.2988955705600001E-3</v>
      </c>
    </row>
    <row r="255" spans="1:9" x14ac:dyDescent="0.25">
      <c r="A255" s="387" t="s">
        <v>3380</v>
      </c>
      <c r="B255" s="386" t="s">
        <v>550</v>
      </c>
      <c r="C255" s="386" t="s">
        <v>579</v>
      </c>
      <c r="D255" s="381" t="s">
        <v>196</v>
      </c>
      <c r="E255" s="381" t="s">
        <v>196</v>
      </c>
      <c r="F255" s="381" t="s">
        <v>196</v>
      </c>
      <c r="G255" s="386" t="s">
        <v>550</v>
      </c>
      <c r="H255" s="386" t="s">
        <v>550</v>
      </c>
      <c r="I255" s="386" t="s">
        <v>550</v>
      </c>
    </row>
    <row r="256" spans="1:9" x14ac:dyDescent="0.2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2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25">
      <c r="A258" s="387" t="s">
        <v>604</v>
      </c>
      <c r="B258" s="376" t="s">
        <v>550</v>
      </c>
      <c r="C258" s="386" t="s">
        <v>579</v>
      </c>
      <c r="D258" s="386" t="s">
        <v>550</v>
      </c>
      <c r="E258" s="386" t="s">
        <v>550</v>
      </c>
      <c r="F258" s="386" t="s">
        <v>550</v>
      </c>
      <c r="G258" s="376" t="s">
        <v>550</v>
      </c>
      <c r="H258" s="376" t="s">
        <v>550</v>
      </c>
      <c r="I258" s="376" t="s">
        <v>550</v>
      </c>
    </row>
    <row r="259" spans="1:9" x14ac:dyDescent="0.25">
      <c r="A259" s="387" t="s">
        <v>605</v>
      </c>
      <c r="B259" s="376" t="s">
        <v>550</v>
      </c>
      <c r="C259" s="386" t="s">
        <v>579</v>
      </c>
      <c r="D259" s="386" t="s">
        <v>550</v>
      </c>
      <c r="E259" s="386" t="s">
        <v>550</v>
      </c>
      <c r="F259" s="386" t="s">
        <v>550</v>
      </c>
      <c r="G259" s="376" t="s">
        <v>550</v>
      </c>
      <c r="H259" s="376" t="s">
        <v>550</v>
      </c>
      <c r="I259" s="376" t="s">
        <v>550</v>
      </c>
    </row>
    <row r="260" spans="1:9" x14ac:dyDescent="0.25">
      <c r="A260" s="387" t="s">
        <v>3379</v>
      </c>
      <c r="B260" s="386" t="s">
        <v>550</v>
      </c>
      <c r="C260" s="386" t="s">
        <v>579</v>
      </c>
      <c r="D260" s="381" t="s">
        <v>196</v>
      </c>
      <c r="E260" s="381" t="s">
        <v>196</v>
      </c>
      <c r="F260" s="381" t="s">
        <v>196</v>
      </c>
      <c r="G260" s="386" t="s">
        <v>550</v>
      </c>
      <c r="H260" s="386" t="s">
        <v>550</v>
      </c>
      <c r="I260" s="386" t="s">
        <v>550</v>
      </c>
    </row>
    <row r="261" spans="1:9" x14ac:dyDescent="0.25">
      <c r="A261" s="387" t="s">
        <v>582</v>
      </c>
      <c r="B261" s="376" t="s">
        <v>550</v>
      </c>
      <c r="C261" s="386" t="s">
        <v>579</v>
      </c>
      <c r="D261" s="386" t="s">
        <v>550</v>
      </c>
      <c r="E261" s="386" t="s">
        <v>550</v>
      </c>
      <c r="F261" s="386" t="s">
        <v>550</v>
      </c>
      <c r="G261" s="376" t="s">
        <v>550</v>
      </c>
      <c r="H261" s="376" t="s">
        <v>550</v>
      </c>
      <c r="I261" s="376" t="s">
        <v>550</v>
      </c>
    </row>
    <row r="262" spans="1:9" x14ac:dyDescent="0.25">
      <c r="A262" s="387" t="s">
        <v>3370</v>
      </c>
      <c r="B262" s="376" t="s">
        <v>523</v>
      </c>
      <c r="C262" s="386" t="s">
        <v>579</v>
      </c>
      <c r="D262" s="386" t="s">
        <v>523</v>
      </c>
      <c r="E262" s="386" t="s">
        <v>548</v>
      </c>
      <c r="F262" s="386" t="s">
        <v>548</v>
      </c>
      <c r="G262" s="376" t="s">
        <v>523</v>
      </c>
      <c r="H262" s="376" t="s">
        <v>548</v>
      </c>
      <c r="I262" s="376" t="s">
        <v>548</v>
      </c>
    </row>
    <row r="263" spans="1:9" x14ac:dyDescent="0.25">
      <c r="A263" s="387" t="s">
        <v>3380</v>
      </c>
      <c r="B263" s="386" t="s">
        <v>550</v>
      </c>
      <c r="C263" s="386" t="s">
        <v>579</v>
      </c>
      <c r="D263" s="381" t="s">
        <v>196</v>
      </c>
      <c r="E263" s="381" t="s">
        <v>196</v>
      </c>
      <c r="F263" s="381" t="s">
        <v>196</v>
      </c>
      <c r="G263" s="386" t="s">
        <v>550</v>
      </c>
      <c r="H263" s="386" t="s">
        <v>550</v>
      </c>
      <c r="I263" s="386" t="s">
        <v>550</v>
      </c>
    </row>
    <row r="264" spans="1:9" x14ac:dyDescent="0.25">
      <c r="A264" s="401" t="s">
        <v>611</v>
      </c>
      <c r="B264" s="386" t="s">
        <v>550</v>
      </c>
      <c r="C264" s="386" t="s">
        <v>579</v>
      </c>
      <c r="D264" s="381" t="s">
        <v>196</v>
      </c>
      <c r="E264" s="381" t="s">
        <v>196</v>
      </c>
      <c r="F264" s="381" t="s">
        <v>196</v>
      </c>
      <c r="G264" s="386" t="s">
        <v>550</v>
      </c>
      <c r="H264" s="386" t="s">
        <v>555</v>
      </c>
      <c r="I264" s="386" t="s">
        <v>555</v>
      </c>
    </row>
    <row r="265" spans="1:9" x14ac:dyDescent="0.25">
      <c r="A265" s="392" t="s">
        <v>612</v>
      </c>
      <c r="B265" s="386" t="s">
        <v>550</v>
      </c>
      <c r="C265" s="386" t="s">
        <v>579</v>
      </c>
      <c r="D265" s="381" t="s">
        <v>196</v>
      </c>
      <c r="E265" s="381" t="s">
        <v>196</v>
      </c>
      <c r="F265" s="381" t="s">
        <v>196</v>
      </c>
      <c r="G265" s="386" t="s">
        <v>550</v>
      </c>
      <c r="H265" s="386" t="s">
        <v>555</v>
      </c>
      <c r="I265" s="386" t="s">
        <v>555</v>
      </c>
    </row>
    <row r="266" spans="1:9" x14ac:dyDescent="0.25">
      <c r="A266" s="398" t="s">
        <v>603</v>
      </c>
      <c r="B266" s="376" t="s">
        <v>550</v>
      </c>
      <c r="C266" s="386" t="s">
        <v>579</v>
      </c>
      <c r="D266" s="386" t="s">
        <v>550</v>
      </c>
      <c r="E266" s="386" t="s">
        <v>523</v>
      </c>
      <c r="F266" s="386" t="s">
        <v>523</v>
      </c>
      <c r="G266" s="376" t="s">
        <v>550</v>
      </c>
      <c r="H266" s="376" t="s">
        <v>523</v>
      </c>
      <c r="I266" s="376" t="s">
        <v>523</v>
      </c>
    </row>
    <row r="267" spans="1:9" x14ac:dyDescent="0.25">
      <c r="A267" s="398" t="s">
        <v>613</v>
      </c>
      <c r="B267" s="376" t="s">
        <v>550</v>
      </c>
      <c r="C267" s="386" t="s">
        <v>579</v>
      </c>
      <c r="D267" s="386" t="s">
        <v>550</v>
      </c>
      <c r="E267" s="386" t="s">
        <v>523</v>
      </c>
      <c r="F267" s="386" t="s">
        <v>523</v>
      </c>
      <c r="G267" s="376" t="s">
        <v>550</v>
      </c>
      <c r="H267" s="376" t="s">
        <v>523</v>
      </c>
      <c r="I267" s="376" t="s">
        <v>523</v>
      </c>
    </row>
    <row r="268" spans="1:9" x14ac:dyDescent="0.25">
      <c r="A268" s="398" t="s">
        <v>614</v>
      </c>
      <c r="B268" s="376" t="s">
        <v>550</v>
      </c>
      <c r="C268" s="386" t="s">
        <v>579</v>
      </c>
      <c r="D268" s="386" t="s">
        <v>550</v>
      </c>
      <c r="E268" s="386" t="s">
        <v>523</v>
      </c>
      <c r="F268" s="386" t="s">
        <v>523</v>
      </c>
      <c r="G268" s="376" t="s">
        <v>550</v>
      </c>
      <c r="H268" s="376" t="s">
        <v>523</v>
      </c>
      <c r="I268" s="376" t="s">
        <v>523</v>
      </c>
    </row>
    <row r="269" spans="1:9" x14ac:dyDescent="0.25">
      <c r="A269" s="398" t="s">
        <v>615</v>
      </c>
      <c r="B269" s="386" t="s">
        <v>550</v>
      </c>
      <c r="C269" s="386" t="s">
        <v>579</v>
      </c>
      <c r="D269" s="381" t="s">
        <v>196</v>
      </c>
      <c r="E269" s="381" t="s">
        <v>196</v>
      </c>
      <c r="F269" s="381" t="s">
        <v>196</v>
      </c>
      <c r="G269" s="386" t="s">
        <v>550</v>
      </c>
      <c r="H269" s="386" t="s">
        <v>523</v>
      </c>
      <c r="I269" s="386" t="s">
        <v>523</v>
      </c>
    </row>
    <row r="270" spans="1:9" x14ac:dyDescent="0.25">
      <c r="A270" s="398" t="s">
        <v>588</v>
      </c>
      <c r="B270" s="376" t="s">
        <v>550</v>
      </c>
      <c r="C270" s="386" t="s">
        <v>579</v>
      </c>
      <c r="D270" s="386" t="s">
        <v>550</v>
      </c>
      <c r="E270" s="386" t="s">
        <v>523</v>
      </c>
      <c r="F270" s="386" t="s">
        <v>523</v>
      </c>
      <c r="G270" s="376" t="s">
        <v>550</v>
      </c>
      <c r="H270" s="376" t="s">
        <v>523</v>
      </c>
      <c r="I270" s="376" t="s">
        <v>523</v>
      </c>
    </row>
    <row r="271" spans="1:9" x14ac:dyDescent="0.25">
      <c r="A271" s="398" t="s">
        <v>97</v>
      </c>
      <c r="B271" s="376" t="s">
        <v>550</v>
      </c>
      <c r="C271" s="386" t="s">
        <v>579</v>
      </c>
      <c r="D271" s="386" t="s">
        <v>550</v>
      </c>
      <c r="E271" s="386" t="s">
        <v>523</v>
      </c>
      <c r="F271" s="386" t="s">
        <v>523</v>
      </c>
      <c r="G271" s="376" t="s">
        <v>550</v>
      </c>
      <c r="H271" s="376" t="s">
        <v>523</v>
      </c>
      <c r="I271" s="376" t="s">
        <v>523</v>
      </c>
    </row>
    <row r="272" spans="1:9" x14ac:dyDescent="0.25">
      <c r="A272" s="398" t="s">
        <v>616</v>
      </c>
      <c r="B272" s="386" t="s">
        <v>550</v>
      </c>
      <c r="C272" s="386" t="s">
        <v>579</v>
      </c>
      <c r="D272" s="381" t="s">
        <v>196</v>
      </c>
      <c r="E272" s="381" t="s">
        <v>196</v>
      </c>
      <c r="F272" s="381" t="s">
        <v>196</v>
      </c>
      <c r="G272" s="386" t="s">
        <v>550</v>
      </c>
      <c r="H272" s="386" t="s">
        <v>521</v>
      </c>
      <c r="I272" s="386" t="s">
        <v>521</v>
      </c>
    </row>
    <row r="273" spans="1:10" x14ac:dyDescent="0.2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2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25">
      <c r="A275" s="387" t="s">
        <v>581</v>
      </c>
      <c r="B275" s="376" t="s">
        <v>550</v>
      </c>
      <c r="C275" s="386" t="s">
        <v>579</v>
      </c>
      <c r="D275" s="386" t="s">
        <v>550</v>
      </c>
      <c r="E275" s="386" t="s">
        <v>550</v>
      </c>
      <c r="F275" s="386" t="s">
        <v>550</v>
      </c>
      <c r="G275" s="376" t="s">
        <v>550</v>
      </c>
      <c r="H275" s="376" t="s">
        <v>550</v>
      </c>
      <c r="I275" s="376" t="s">
        <v>550</v>
      </c>
    </row>
    <row r="276" spans="1:10" x14ac:dyDescent="0.25">
      <c r="A276" s="387" t="s">
        <v>582</v>
      </c>
      <c r="B276" s="376" t="s">
        <v>523</v>
      </c>
      <c r="C276" s="386" t="s">
        <v>579</v>
      </c>
      <c r="D276" s="386" t="s">
        <v>523</v>
      </c>
      <c r="E276" s="386" t="s">
        <v>523</v>
      </c>
      <c r="F276" s="386" t="s">
        <v>523</v>
      </c>
      <c r="G276" s="376" t="s">
        <v>523</v>
      </c>
      <c r="H276" s="376" t="s">
        <v>523</v>
      </c>
      <c r="I276" s="376" t="s">
        <v>523</v>
      </c>
    </row>
    <row r="277" spans="1:10" x14ac:dyDescent="0.25">
      <c r="A277" s="387" t="s">
        <v>3370</v>
      </c>
      <c r="B277" s="376" t="s">
        <v>523</v>
      </c>
      <c r="C277" s="386" t="s">
        <v>579</v>
      </c>
      <c r="D277" s="386" t="s">
        <v>523</v>
      </c>
      <c r="E277" s="386" t="s">
        <v>548</v>
      </c>
      <c r="F277" s="386" t="s">
        <v>548</v>
      </c>
      <c r="G277" s="376" t="s">
        <v>523</v>
      </c>
      <c r="H277" s="376" t="s">
        <v>548</v>
      </c>
      <c r="I277" s="376" t="s">
        <v>548</v>
      </c>
    </row>
    <row r="278" spans="1:10" x14ac:dyDescent="0.25">
      <c r="A278" s="387" t="s">
        <v>3382</v>
      </c>
      <c r="B278" s="386" t="s">
        <v>523</v>
      </c>
      <c r="C278" s="386" t="s">
        <v>579</v>
      </c>
      <c r="D278" s="381" t="s">
        <v>196</v>
      </c>
      <c r="E278" s="381" t="s">
        <v>196</v>
      </c>
      <c r="F278" s="381" t="s">
        <v>196</v>
      </c>
      <c r="G278" s="386" t="s">
        <v>523</v>
      </c>
      <c r="H278" s="386" t="s">
        <v>521</v>
      </c>
      <c r="I278" s="386" t="s">
        <v>521</v>
      </c>
    </row>
    <row r="279" spans="1:10" x14ac:dyDescent="0.25">
      <c r="A279" s="74" t="s">
        <v>3383</v>
      </c>
      <c r="B279" s="386">
        <v>546204.83921010012</v>
      </c>
      <c r="C279" s="386" t="s">
        <v>579</v>
      </c>
      <c r="D279" s="381" t="s">
        <v>196</v>
      </c>
      <c r="E279" s="381" t="s">
        <v>196</v>
      </c>
      <c r="F279" s="381" t="s">
        <v>196</v>
      </c>
      <c r="G279" s="386">
        <v>38024.133926124283</v>
      </c>
      <c r="H279" s="386">
        <v>16.188389581899191</v>
      </c>
      <c r="I279" s="386">
        <v>0.73365765457023002</v>
      </c>
    </row>
    <row r="280" spans="1:10" x14ac:dyDescent="0.2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2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25">
      <c r="A282" s="387" t="s">
        <v>603</v>
      </c>
      <c r="B282" s="376" t="s">
        <v>523</v>
      </c>
      <c r="C282" s="386" t="s">
        <v>579</v>
      </c>
      <c r="D282" s="386" t="s">
        <v>523</v>
      </c>
      <c r="E282" s="386" t="s">
        <v>523</v>
      </c>
      <c r="F282" s="386" t="s">
        <v>523</v>
      </c>
      <c r="G282" s="376" t="s">
        <v>523</v>
      </c>
      <c r="H282" s="376" t="s">
        <v>523</v>
      </c>
      <c r="I282" s="376" t="s">
        <v>523</v>
      </c>
    </row>
    <row r="283" spans="1:10" x14ac:dyDescent="0.25">
      <c r="A283" s="387" t="s">
        <v>3384</v>
      </c>
      <c r="B283" s="386" t="s">
        <v>550</v>
      </c>
      <c r="C283" s="386" t="s">
        <v>579</v>
      </c>
      <c r="D283" s="381" t="s">
        <v>196</v>
      </c>
      <c r="E283" s="381" t="s">
        <v>196</v>
      </c>
      <c r="F283" s="381" t="s">
        <v>196</v>
      </c>
      <c r="G283" s="386" t="s">
        <v>550</v>
      </c>
      <c r="H283" s="386" t="s">
        <v>521</v>
      </c>
      <c r="I283" s="386" t="s">
        <v>521</v>
      </c>
    </row>
    <row r="284" spans="1:10" x14ac:dyDescent="0.25">
      <c r="A284" s="387" t="s">
        <v>582</v>
      </c>
      <c r="B284" s="376" t="s">
        <v>548</v>
      </c>
      <c r="C284" s="386" t="s">
        <v>579</v>
      </c>
      <c r="D284" s="386" t="s">
        <v>548</v>
      </c>
      <c r="E284" s="386" t="s">
        <v>523</v>
      </c>
      <c r="F284" s="386" t="s">
        <v>523</v>
      </c>
      <c r="G284" s="376" t="s">
        <v>548</v>
      </c>
      <c r="H284" s="376" t="s">
        <v>523</v>
      </c>
      <c r="I284" s="376" t="s">
        <v>523</v>
      </c>
      <c r="J284" s="72" t="s">
        <v>521</v>
      </c>
    </row>
    <row r="285" spans="1:10" x14ac:dyDescent="0.25">
      <c r="A285" s="387" t="s">
        <v>3370</v>
      </c>
      <c r="B285" s="376" t="s">
        <v>523</v>
      </c>
      <c r="C285" s="386" t="s">
        <v>579</v>
      </c>
      <c r="D285" s="386" t="s">
        <v>523</v>
      </c>
      <c r="E285" s="386" t="s">
        <v>548</v>
      </c>
      <c r="F285" s="386" t="s">
        <v>548</v>
      </c>
      <c r="G285" s="376" t="s">
        <v>523</v>
      </c>
      <c r="H285" s="376" t="s">
        <v>548</v>
      </c>
      <c r="I285" s="376" t="s">
        <v>548</v>
      </c>
      <c r="J285" s="72" t="s">
        <v>521</v>
      </c>
    </row>
    <row r="286" spans="1:10" x14ac:dyDescent="0.25">
      <c r="A286" s="387" t="s">
        <v>3385</v>
      </c>
      <c r="B286" s="386" t="s">
        <v>550</v>
      </c>
      <c r="C286" s="386" t="s">
        <v>579</v>
      </c>
      <c r="D286" s="381" t="s">
        <v>196</v>
      </c>
      <c r="E286" s="381" t="s">
        <v>196</v>
      </c>
      <c r="F286" s="381" t="s">
        <v>196</v>
      </c>
      <c r="G286" s="386" t="s">
        <v>550</v>
      </c>
      <c r="H286" s="386" t="s">
        <v>521</v>
      </c>
      <c r="I286" s="386" t="s">
        <v>521</v>
      </c>
      <c r="J286" s="72" t="s">
        <v>521</v>
      </c>
    </row>
    <row r="287" spans="1:10" x14ac:dyDescent="0.25">
      <c r="A287" s="74" t="s">
        <v>3386</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2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25">
      <c r="A289" s="395" t="s">
        <v>581</v>
      </c>
      <c r="B289" s="386" t="s">
        <v>550</v>
      </c>
      <c r="C289" s="386" t="s">
        <v>579</v>
      </c>
      <c r="D289" s="386" t="s">
        <v>550</v>
      </c>
      <c r="E289" s="386" t="s">
        <v>550</v>
      </c>
      <c r="F289" s="386" t="s">
        <v>550</v>
      </c>
      <c r="G289" s="386" t="s">
        <v>550</v>
      </c>
      <c r="H289" s="386" t="s">
        <v>550</v>
      </c>
      <c r="I289" s="386" t="s">
        <v>550</v>
      </c>
      <c r="J289" s="72" t="s">
        <v>521</v>
      </c>
    </row>
    <row r="290" spans="1:10" x14ac:dyDescent="0.2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25">
      <c r="A291" s="395" t="s">
        <v>3373</v>
      </c>
      <c r="B291" s="386" t="s">
        <v>595</v>
      </c>
      <c r="C291" s="386" t="s">
        <v>579</v>
      </c>
      <c r="D291" s="386" t="s">
        <v>595</v>
      </c>
      <c r="E291" s="386" t="s">
        <v>550</v>
      </c>
      <c r="F291" s="386" t="s">
        <v>550</v>
      </c>
      <c r="G291" s="386" t="s">
        <v>595</v>
      </c>
      <c r="H291" s="386" t="s">
        <v>550</v>
      </c>
      <c r="I291" s="386" t="s">
        <v>550</v>
      </c>
      <c r="J291" s="72" t="s">
        <v>521</v>
      </c>
    </row>
    <row r="292" spans="1:10" x14ac:dyDescent="0.25">
      <c r="A292" s="395" t="s">
        <v>3375</v>
      </c>
      <c r="B292" s="386" t="s">
        <v>523</v>
      </c>
      <c r="C292" s="386" t="s">
        <v>579</v>
      </c>
      <c r="D292" s="386" t="s">
        <v>523</v>
      </c>
      <c r="E292" s="386" t="s">
        <v>620</v>
      </c>
      <c r="F292" s="386" t="s">
        <v>620</v>
      </c>
      <c r="G292" s="386" t="s">
        <v>523</v>
      </c>
      <c r="H292" s="386" t="s">
        <v>620</v>
      </c>
      <c r="I292" s="386" t="s">
        <v>620</v>
      </c>
      <c r="J292" s="72" t="s">
        <v>521</v>
      </c>
    </row>
    <row r="293" spans="1:10" x14ac:dyDescent="0.2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25">
      <c r="A294" s="395" t="s">
        <v>580</v>
      </c>
      <c r="B294" s="376" t="s">
        <v>548</v>
      </c>
      <c r="C294" s="386" t="s">
        <v>579</v>
      </c>
      <c r="D294" s="386" t="s">
        <v>548</v>
      </c>
      <c r="E294" s="386" t="s">
        <v>548</v>
      </c>
      <c r="F294" s="386" t="s">
        <v>548</v>
      </c>
      <c r="G294" s="376" t="s">
        <v>548</v>
      </c>
      <c r="H294" s="376" t="s">
        <v>548</v>
      </c>
      <c r="I294" s="376" t="s">
        <v>548</v>
      </c>
      <c r="J294" s="72" t="s">
        <v>521</v>
      </c>
    </row>
    <row r="295" spans="1:10" x14ac:dyDescent="0.25">
      <c r="A295" s="395" t="s">
        <v>581</v>
      </c>
      <c r="B295" s="376" t="s">
        <v>550</v>
      </c>
      <c r="C295" s="386" t="s">
        <v>579</v>
      </c>
      <c r="D295" s="386" t="s">
        <v>550</v>
      </c>
      <c r="E295" s="386" t="s">
        <v>550</v>
      </c>
      <c r="F295" s="386" t="s">
        <v>550</v>
      </c>
      <c r="G295" s="376" t="s">
        <v>550</v>
      </c>
      <c r="H295" s="376" t="s">
        <v>550</v>
      </c>
      <c r="I295" s="376" t="s">
        <v>550</v>
      </c>
      <c r="J295" s="72" t="s">
        <v>521</v>
      </c>
    </row>
    <row r="296" spans="1:10" x14ac:dyDescent="0.2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25">
      <c r="A297" s="395" t="s">
        <v>3373</v>
      </c>
      <c r="B297" s="376" t="s">
        <v>523</v>
      </c>
      <c r="C297" s="386" t="s">
        <v>579</v>
      </c>
      <c r="D297" s="386" t="s">
        <v>523</v>
      </c>
      <c r="E297" s="386" t="s">
        <v>550</v>
      </c>
      <c r="F297" s="386" t="s">
        <v>550</v>
      </c>
      <c r="G297" s="376" t="s">
        <v>523</v>
      </c>
      <c r="H297" s="376" t="s">
        <v>550</v>
      </c>
      <c r="I297" s="376" t="s">
        <v>550</v>
      </c>
      <c r="J297" s="72" t="s">
        <v>521</v>
      </c>
    </row>
    <row r="298" spans="1:10" x14ac:dyDescent="0.25">
      <c r="A298" s="395" t="s">
        <v>3375</v>
      </c>
      <c r="B298" s="376" t="s">
        <v>523</v>
      </c>
      <c r="C298" s="386" t="s">
        <v>579</v>
      </c>
      <c r="D298" s="386" t="s">
        <v>523</v>
      </c>
      <c r="E298" s="386" t="s">
        <v>550</v>
      </c>
      <c r="F298" s="386" t="s">
        <v>550</v>
      </c>
      <c r="G298" s="376" t="s">
        <v>523</v>
      </c>
      <c r="H298" s="376" t="s">
        <v>550</v>
      </c>
      <c r="I298" s="376" t="s">
        <v>550</v>
      </c>
      <c r="J298" s="72" t="s">
        <v>521</v>
      </c>
    </row>
    <row r="299" spans="1:10" x14ac:dyDescent="0.25">
      <c r="A299" s="402" t="s">
        <v>3387</v>
      </c>
      <c r="B299" s="386" t="s">
        <v>595</v>
      </c>
      <c r="C299" s="386" t="s">
        <v>579</v>
      </c>
      <c r="D299" s="381" t="s">
        <v>196</v>
      </c>
      <c r="E299" s="381" t="s">
        <v>196</v>
      </c>
      <c r="F299" s="381" t="s">
        <v>196</v>
      </c>
      <c r="G299" s="386" t="s">
        <v>595</v>
      </c>
      <c r="H299" s="386">
        <v>39.579455347798998</v>
      </c>
      <c r="I299" s="386">
        <v>23.567013395936449</v>
      </c>
      <c r="J299" s="72" t="s">
        <v>521</v>
      </c>
    </row>
    <row r="300" spans="1:10" x14ac:dyDescent="0.2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2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25">
      <c r="A302" s="392" t="s">
        <v>587</v>
      </c>
      <c r="B302" s="376" t="s">
        <v>550</v>
      </c>
      <c r="C302" s="386" t="s">
        <v>579</v>
      </c>
      <c r="D302" s="386" t="s">
        <v>550</v>
      </c>
      <c r="E302" s="386" t="s">
        <v>550</v>
      </c>
      <c r="F302" s="386" t="s">
        <v>550</v>
      </c>
      <c r="G302" s="376" t="s">
        <v>550</v>
      </c>
      <c r="H302" s="376" t="s">
        <v>550</v>
      </c>
      <c r="I302" s="376" t="s">
        <v>550</v>
      </c>
      <c r="J302" s="72" t="s">
        <v>521</v>
      </c>
    </row>
    <row r="303" spans="1:10" x14ac:dyDescent="0.2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25">
      <c r="A304" s="392" t="s">
        <v>589</v>
      </c>
      <c r="B304" s="376" t="s">
        <v>550</v>
      </c>
      <c r="C304" s="386" t="s">
        <v>579</v>
      </c>
      <c r="D304" s="386" t="s">
        <v>550</v>
      </c>
      <c r="E304" s="386" t="s">
        <v>550</v>
      </c>
      <c r="F304" s="386" t="s">
        <v>550</v>
      </c>
      <c r="G304" s="376" t="s">
        <v>550</v>
      </c>
      <c r="H304" s="376" t="s">
        <v>550</v>
      </c>
      <c r="I304" s="376" t="s">
        <v>550</v>
      </c>
      <c r="J304" s="72" t="s">
        <v>521</v>
      </c>
    </row>
    <row r="305" spans="1:10" x14ac:dyDescent="0.25">
      <c r="A305" s="392" t="s">
        <v>97</v>
      </c>
      <c r="B305" s="376" t="s">
        <v>523</v>
      </c>
      <c r="C305" s="386" t="s">
        <v>579</v>
      </c>
      <c r="D305" s="386" t="s">
        <v>523</v>
      </c>
      <c r="E305" s="386" t="s">
        <v>548</v>
      </c>
      <c r="F305" s="386" t="s">
        <v>548</v>
      </c>
      <c r="G305" s="376" t="s">
        <v>523</v>
      </c>
      <c r="H305" s="376" t="s">
        <v>548</v>
      </c>
      <c r="I305" s="376" t="s">
        <v>548</v>
      </c>
      <c r="J305" s="72" t="s">
        <v>521</v>
      </c>
    </row>
    <row r="306" spans="1:10" x14ac:dyDescent="0.2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2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2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2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25">
      <c r="A310" s="387" t="s">
        <v>3368</v>
      </c>
      <c r="B310" s="386" t="s">
        <v>550</v>
      </c>
      <c r="C310" s="386" t="s">
        <v>579</v>
      </c>
      <c r="D310" s="386" t="s">
        <v>550</v>
      </c>
      <c r="E310" s="386" t="s">
        <v>550</v>
      </c>
      <c r="F310" s="386" t="s">
        <v>550</v>
      </c>
      <c r="G310" s="386" t="s">
        <v>550</v>
      </c>
      <c r="H310" s="386" t="s">
        <v>550</v>
      </c>
      <c r="I310" s="386" t="s">
        <v>550</v>
      </c>
      <c r="J310" s="386" t="s">
        <v>550</v>
      </c>
    </row>
    <row r="311" spans="1:10" x14ac:dyDescent="0.25">
      <c r="A311" s="387" t="s">
        <v>3369</v>
      </c>
      <c r="B311" s="386" t="s">
        <v>550</v>
      </c>
      <c r="C311" s="386" t="s">
        <v>579</v>
      </c>
      <c r="D311" s="386" t="s">
        <v>550</v>
      </c>
      <c r="E311" s="386" t="s">
        <v>550</v>
      </c>
      <c r="F311" s="386" t="s">
        <v>550</v>
      </c>
      <c r="G311" s="386" t="s">
        <v>550</v>
      </c>
      <c r="H311" s="386" t="s">
        <v>550</v>
      </c>
      <c r="I311" s="386" t="s">
        <v>550</v>
      </c>
      <c r="J311" s="386" t="s">
        <v>550</v>
      </c>
    </row>
    <row r="312" spans="1:10" x14ac:dyDescent="0.25">
      <c r="A312" s="387" t="s">
        <v>3370</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25">
      <c r="A313" s="400" t="s">
        <v>3388</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2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2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2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25">
      <c r="A317" s="387" t="s">
        <v>3368</v>
      </c>
      <c r="B317" s="386" t="s">
        <v>550</v>
      </c>
      <c r="C317" s="386" t="s">
        <v>579</v>
      </c>
      <c r="D317" s="386" t="s">
        <v>550</v>
      </c>
      <c r="E317" s="386" t="s">
        <v>550</v>
      </c>
      <c r="F317" s="386" t="s">
        <v>550</v>
      </c>
      <c r="G317" s="386" t="s">
        <v>550</v>
      </c>
      <c r="H317" s="386" t="s">
        <v>550</v>
      </c>
      <c r="I317" s="386" t="s">
        <v>550</v>
      </c>
      <c r="J317" s="386" t="s">
        <v>550</v>
      </c>
    </row>
    <row r="318" spans="1:10" x14ac:dyDescent="0.25">
      <c r="A318" s="387" t="s">
        <v>3369</v>
      </c>
      <c r="B318" s="386" t="s">
        <v>550</v>
      </c>
      <c r="C318" s="386" t="s">
        <v>579</v>
      </c>
      <c r="D318" s="386" t="s">
        <v>550</v>
      </c>
      <c r="E318" s="386" t="s">
        <v>550</v>
      </c>
      <c r="F318" s="386" t="s">
        <v>550</v>
      </c>
      <c r="G318" s="386" t="s">
        <v>550</v>
      </c>
      <c r="H318" s="386" t="s">
        <v>550</v>
      </c>
      <c r="I318" s="386" t="s">
        <v>550</v>
      </c>
      <c r="J318" s="386" t="s">
        <v>550</v>
      </c>
    </row>
    <row r="319" spans="1:10" x14ac:dyDescent="0.25">
      <c r="A319" s="387" t="s">
        <v>3370</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2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2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2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2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25">
      <c r="A324" s="398" t="s">
        <v>589</v>
      </c>
      <c r="B324" s="376" t="s">
        <v>550</v>
      </c>
      <c r="C324" s="386" t="s">
        <v>579</v>
      </c>
      <c r="D324" s="386" t="s">
        <v>550</v>
      </c>
      <c r="E324" s="386" t="s">
        <v>550</v>
      </c>
      <c r="F324" s="386" t="s">
        <v>550</v>
      </c>
      <c r="G324" s="376" t="s">
        <v>550</v>
      </c>
      <c r="H324" s="376" t="s">
        <v>550</v>
      </c>
      <c r="I324" s="376" t="s">
        <v>550</v>
      </c>
      <c r="J324" s="376" t="s">
        <v>550</v>
      </c>
    </row>
    <row r="325" spans="1:10" x14ac:dyDescent="0.25">
      <c r="A325" s="398" t="s">
        <v>590</v>
      </c>
      <c r="B325" s="376" t="s">
        <v>550</v>
      </c>
      <c r="C325" s="386" t="s">
        <v>579</v>
      </c>
      <c r="D325" s="386" t="s">
        <v>550</v>
      </c>
      <c r="E325" s="386" t="s">
        <v>550</v>
      </c>
      <c r="F325" s="386" t="s">
        <v>550</v>
      </c>
      <c r="G325" s="376" t="s">
        <v>550</v>
      </c>
      <c r="H325" s="376" t="s">
        <v>550</v>
      </c>
      <c r="I325" s="376" t="s">
        <v>550</v>
      </c>
      <c r="J325" s="376" t="s">
        <v>550</v>
      </c>
    </row>
    <row r="326" spans="1:10" x14ac:dyDescent="0.2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25">
      <c r="A327" s="400" t="s">
        <v>3389</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2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2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2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25">
      <c r="A331" s="387" t="s">
        <v>3368</v>
      </c>
      <c r="B331" s="386" t="s">
        <v>550</v>
      </c>
      <c r="C331" s="386" t="s">
        <v>579</v>
      </c>
      <c r="D331" s="386" t="s">
        <v>550</v>
      </c>
      <c r="E331" s="386" t="s">
        <v>550</v>
      </c>
      <c r="F331" s="386" t="s">
        <v>550</v>
      </c>
      <c r="G331" s="386" t="s">
        <v>550</v>
      </c>
      <c r="H331" s="386" t="s">
        <v>550</v>
      </c>
      <c r="I331" s="386" t="s">
        <v>550</v>
      </c>
      <c r="J331" s="386" t="s">
        <v>550</v>
      </c>
    </row>
    <row r="332" spans="1:10" x14ac:dyDescent="0.25">
      <c r="A332" s="387" t="s">
        <v>3369</v>
      </c>
      <c r="B332" s="386" t="s">
        <v>550</v>
      </c>
      <c r="C332" s="386" t="s">
        <v>579</v>
      </c>
      <c r="D332" s="386" t="s">
        <v>550</v>
      </c>
      <c r="E332" s="386" t="s">
        <v>550</v>
      </c>
      <c r="F332" s="386" t="s">
        <v>550</v>
      </c>
      <c r="G332" s="386" t="s">
        <v>550</v>
      </c>
      <c r="H332" s="386" t="s">
        <v>550</v>
      </c>
      <c r="I332" s="386" t="s">
        <v>550</v>
      </c>
      <c r="J332" s="386" t="s">
        <v>550</v>
      </c>
    </row>
    <row r="333" spans="1:10" x14ac:dyDescent="0.25">
      <c r="A333" s="387" t="s">
        <v>3370</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2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2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2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2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2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25">
      <c r="A339" s="398" t="s">
        <v>589</v>
      </c>
      <c r="B339" s="376" t="s">
        <v>550</v>
      </c>
      <c r="C339" s="386" t="s">
        <v>579</v>
      </c>
      <c r="D339" s="386" t="s">
        <v>550</v>
      </c>
      <c r="E339" s="386" t="s">
        <v>550</v>
      </c>
      <c r="F339" s="386" t="s">
        <v>550</v>
      </c>
      <c r="G339" s="376" t="s">
        <v>550</v>
      </c>
      <c r="H339" s="376" t="s">
        <v>550</v>
      </c>
      <c r="I339" s="376" t="s">
        <v>550</v>
      </c>
      <c r="J339" s="376" t="s">
        <v>550</v>
      </c>
    </row>
    <row r="340" spans="1:10" x14ac:dyDescent="0.25">
      <c r="A340" s="398" t="s">
        <v>590</v>
      </c>
      <c r="B340" s="376" t="s">
        <v>550</v>
      </c>
      <c r="C340" s="386" t="s">
        <v>579</v>
      </c>
      <c r="D340" s="386" t="s">
        <v>550</v>
      </c>
      <c r="E340" s="386" t="s">
        <v>550</v>
      </c>
      <c r="F340" s="386" t="s">
        <v>550</v>
      </c>
      <c r="G340" s="376" t="s">
        <v>550</v>
      </c>
      <c r="H340" s="376" t="s">
        <v>550</v>
      </c>
      <c r="I340" s="376" t="s">
        <v>550</v>
      </c>
      <c r="J340" s="376" t="s">
        <v>550</v>
      </c>
    </row>
    <row r="341" spans="1:10" x14ac:dyDescent="0.2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2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2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2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2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25">
      <c r="A346" s="387" t="s">
        <v>3368</v>
      </c>
      <c r="B346" s="386" t="s">
        <v>550</v>
      </c>
      <c r="C346" s="386" t="s">
        <v>579</v>
      </c>
      <c r="D346" s="386" t="s">
        <v>550</v>
      </c>
      <c r="E346" s="386" t="s">
        <v>550</v>
      </c>
      <c r="F346" s="386" t="s">
        <v>550</v>
      </c>
      <c r="G346" s="386" t="s">
        <v>550</v>
      </c>
      <c r="H346" s="386" t="s">
        <v>550</v>
      </c>
      <c r="I346" s="386" t="s">
        <v>550</v>
      </c>
      <c r="J346" s="386" t="s">
        <v>550</v>
      </c>
    </row>
    <row r="347" spans="1:10" x14ac:dyDescent="0.25">
      <c r="A347" s="387" t="s">
        <v>3369</v>
      </c>
      <c r="B347" s="386" t="s">
        <v>550</v>
      </c>
      <c r="C347" s="386" t="s">
        <v>579</v>
      </c>
      <c r="D347" s="386" t="s">
        <v>550</v>
      </c>
      <c r="E347" s="386" t="s">
        <v>550</v>
      </c>
      <c r="F347" s="386" t="s">
        <v>550</v>
      </c>
      <c r="G347" s="386" t="s">
        <v>550</v>
      </c>
      <c r="H347" s="386" t="s">
        <v>550</v>
      </c>
      <c r="I347" s="386" t="s">
        <v>550</v>
      </c>
      <c r="J347" s="386" t="s">
        <v>550</v>
      </c>
    </row>
    <row r="348" spans="1:10" x14ac:dyDescent="0.25">
      <c r="A348" s="387" t="s">
        <v>3370</v>
      </c>
      <c r="B348" s="386" t="s">
        <v>523</v>
      </c>
      <c r="C348" s="386" t="s">
        <v>579</v>
      </c>
      <c r="D348" s="386" t="s">
        <v>555</v>
      </c>
      <c r="E348" s="386" t="s">
        <v>521</v>
      </c>
      <c r="F348" s="386" t="s">
        <v>521</v>
      </c>
      <c r="G348" s="386" t="s">
        <v>523</v>
      </c>
      <c r="H348" s="386" t="s">
        <v>521</v>
      </c>
      <c r="I348" s="386" t="s">
        <v>521</v>
      </c>
      <c r="J348" s="386" t="s">
        <v>521</v>
      </c>
    </row>
    <row r="349" spans="1:10" x14ac:dyDescent="0.2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2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2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2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25">
      <c r="A353" s="387" t="s">
        <v>3368</v>
      </c>
      <c r="B353" s="376" t="s">
        <v>550</v>
      </c>
      <c r="C353" s="386" t="s">
        <v>579</v>
      </c>
      <c r="D353" s="386" t="s">
        <v>550</v>
      </c>
      <c r="E353" s="386" t="s">
        <v>550</v>
      </c>
      <c r="F353" s="386" t="s">
        <v>550</v>
      </c>
      <c r="G353" s="376" t="s">
        <v>550</v>
      </c>
      <c r="H353" s="376" t="s">
        <v>550</v>
      </c>
      <c r="I353" s="376" t="s">
        <v>550</v>
      </c>
      <c r="J353" s="376" t="s">
        <v>550</v>
      </c>
    </row>
    <row r="354" spans="1:10" x14ac:dyDescent="0.25">
      <c r="A354" s="387" t="s">
        <v>3369</v>
      </c>
      <c r="B354" s="376" t="s">
        <v>550</v>
      </c>
      <c r="C354" s="386" t="s">
        <v>579</v>
      </c>
      <c r="D354" s="386" t="s">
        <v>550</v>
      </c>
      <c r="E354" s="386" t="s">
        <v>550</v>
      </c>
      <c r="F354" s="386" t="s">
        <v>550</v>
      </c>
      <c r="G354" s="376" t="s">
        <v>550</v>
      </c>
      <c r="H354" s="376" t="s">
        <v>550</v>
      </c>
      <c r="I354" s="376" t="s">
        <v>550</v>
      </c>
      <c r="J354" s="376" t="s">
        <v>550</v>
      </c>
    </row>
    <row r="355" spans="1:10" x14ac:dyDescent="0.25">
      <c r="A355" s="387" t="s">
        <v>3370</v>
      </c>
      <c r="B355" s="376" t="s">
        <v>523</v>
      </c>
      <c r="C355" s="386" t="s">
        <v>579</v>
      </c>
      <c r="D355" s="386" t="s">
        <v>555</v>
      </c>
      <c r="E355" s="386" t="s">
        <v>521</v>
      </c>
      <c r="F355" s="386" t="s">
        <v>521</v>
      </c>
      <c r="G355" s="376" t="s">
        <v>523</v>
      </c>
      <c r="H355" s="376" t="s">
        <v>521</v>
      </c>
      <c r="I355" s="376" t="s">
        <v>521</v>
      </c>
      <c r="J355" s="376" t="s">
        <v>521</v>
      </c>
    </row>
    <row r="356" spans="1:10" x14ac:dyDescent="0.25">
      <c r="A356" s="394" t="s">
        <v>628</v>
      </c>
      <c r="B356" s="386" t="s">
        <v>595</v>
      </c>
      <c r="C356" s="386" t="s">
        <v>579</v>
      </c>
      <c r="D356" s="381" t="s">
        <v>196</v>
      </c>
      <c r="E356" s="381" t="s">
        <v>196</v>
      </c>
      <c r="F356" s="381" t="s">
        <v>196</v>
      </c>
      <c r="G356" s="386" t="s">
        <v>595</v>
      </c>
      <c r="H356" s="386" t="s">
        <v>3267</v>
      </c>
      <c r="I356" s="386" t="s">
        <v>3267</v>
      </c>
      <c r="J356" s="381" t="s">
        <v>196</v>
      </c>
    </row>
    <row r="357" spans="1:10" x14ac:dyDescent="0.25">
      <c r="A357" s="387" t="s">
        <v>603</v>
      </c>
      <c r="B357" s="376" t="s">
        <v>523</v>
      </c>
      <c r="C357" s="386" t="s">
        <v>579</v>
      </c>
      <c r="D357" s="386" t="s">
        <v>523</v>
      </c>
      <c r="E357" s="386" t="s">
        <v>523</v>
      </c>
      <c r="F357" s="386" t="s">
        <v>523</v>
      </c>
      <c r="G357" s="376" t="s">
        <v>523</v>
      </c>
      <c r="H357" s="376" t="s">
        <v>523</v>
      </c>
      <c r="I357" s="376" t="s">
        <v>523</v>
      </c>
      <c r="J357" s="381" t="s">
        <v>196</v>
      </c>
    </row>
    <row r="358" spans="1:10" x14ac:dyDescent="0.25">
      <c r="A358" s="387" t="s">
        <v>604</v>
      </c>
      <c r="B358" s="376" t="s">
        <v>523</v>
      </c>
      <c r="C358" s="386" t="s">
        <v>579</v>
      </c>
      <c r="D358" s="386" t="s">
        <v>523</v>
      </c>
      <c r="E358" s="386" t="s">
        <v>523</v>
      </c>
      <c r="F358" s="386" t="s">
        <v>523</v>
      </c>
      <c r="G358" s="376" t="s">
        <v>523</v>
      </c>
      <c r="H358" s="376" t="s">
        <v>523</v>
      </c>
      <c r="I358" s="376" t="s">
        <v>523</v>
      </c>
      <c r="J358" s="381" t="s">
        <v>196</v>
      </c>
    </row>
    <row r="359" spans="1:10" x14ac:dyDescent="0.25">
      <c r="A359" s="387" t="s">
        <v>605</v>
      </c>
      <c r="B359" s="376" t="s">
        <v>523</v>
      </c>
      <c r="C359" s="386" t="s">
        <v>579</v>
      </c>
      <c r="D359" s="386" t="s">
        <v>523</v>
      </c>
      <c r="E359" s="386" t="s">
        <v>523</v>
      </c>
      <c r="F359" s="386" t="s">
        <v>523</v>
      </c>
      <c r="G359" s="376" t="s">
        <v>523</v>
      </c>
      <c r="H359" s="376" t="s">
        <v>523</v>
      </c>
      <c r="I359" s="376" t="s">
        <v>523</v>
      </c>
      <c r="J359" s="381" t="s">
        <v>196</v>
      </c>
    </row>
    <row r="360" spans="1:10" x14ac:dyDescent="0.25">
      <c r="A360" s="387" t="s">
        <v>3379</v>
      </c>
      <c r="B360" s="386" t="s">
        <v>523</v>
      </c>
      <c r="C360" s="386" t="s">
        <v>579</v>
      </c>
      <c r="D360" s="381" t="s">
        <v>196</v>
      </c>
      <c r="E360" s="381" t="s">
        <v>196</v>
      </c>
      <c r="F360" s="381" t="s">
        <v>196</v>
      </c>
      <c r="G360" s="386" t="s">
        <v>523</v>
      </c>
      <c r="H360" s="386" t="s">
        <v>550</v>
      </c>
      <c r="I360" s="386" t="s">
        <v>550</v>
      </c>
      <c r="J360" s="381" t="s">
        <v>196</v>
      </c>
    </row>
    <row r="361" spans="1:10" x14ac:dyDescent="0.25">
      <c r="A361" s="387" t="s">
        <v>582</v>
      </c>
      <c r="B361" s="376" t="s">
        <v>523</v>
      </c>
      <c r="C361" s="386" t="s">
        <v>579</v>
      </c>
      <c r="D361" s="386" t="s">
        <v>523</v>
      </c>
      <c r="E361" s="386" t="s">
        <v>523</v>
      </c>
      <c r="F361" s="386" t="s">
        <v>523</v>
      </c>
      <c r="G361" s="376" t="s">
        <v>523</v>
      </c>
      <c r="H361" s="376" t="s">
        <v>523</v>
      </c>
      <c r="I361" s="376" t="s">
        <v>523</v>
      </c>
      <c r="J361" s="381" t="s">
        <v>196</v>
      </c>
    </row>
    <row r="362" spans="1:10" x14ac:dyDescent="0.25">
      <c r="A362" s="387" t="s">
        <v>3370</v>
      </c>
      <c r="B362" s="376" t="s">
        <v>523</v>
      </c>
      <c r="C362" s="386" t="s">
        <v>579</v>
      </c>
      <c r="D362" s="386" t="s">
        <v>523</v>
      </c>
      <c r="E362" s="386" t="s">
        <v>521</v>
      </c>
      <c r="F362" s="386" t="s">
        <v>521</v>
      </c>
      <c r="G362" s="376" t="s">
        <v>523</v>
      </c>
      <c r="H362" s="376" t="s">
        <v>521</v>
      </c>
      <c r="I362" s="376" t="s">
        <v>521</v>
      </c>
      <c r="J362" s="381" t="s">
        <v>196</v>
      </c>
    </row>
    <row r="363" spans="1:10" x14ac:dyDescent="0.25">
      <c r="A363" s="387" t="s">
        <v>3380</v>
      </c>
      <c r="B363" s="386" t="s">
        <v>550</v>
      </c>
      <c r="C363" s="386" t="s">
        <v>579</v>
      </c>
      <c r="D363" s="381" t="s">
        <v>196</v>
      </c>
      <c r="E363" s="381" t="s">
        <v>196</v>
      </c>
      <c r="F363" s="381" t="s">
        <v>196</v>
      </c>
      <c r="G363" s="386" t="s">
        <v>550</v>
      </c>
      <c r="H363" s="386" t="s">
        <v>550</v>
      </c>
      <c r="I363" s="386" t="s">
        <v>550</v>
      </c>
      <c r="J363" s="381" t="s">
        <v>196</v>
      </c>
    </row>
    <row r="364" spans="1:10" x14ac:dyDescent="0.25">
      <c r="A364" s="394" t="s">
        <v>629</v>
      </c>
      <c r="B364" s="386" t="s">
        <v>595</v>
      </c>
      <c r="C364" s="386" t="s">
        <v>579</v>
      </c>
      <c r="D364" s="381" t="s">
        <v>196</v>
      </c>
      <c r="E364" s="381" t="s">
        <v>196</v>
      </c>
      <c r="F364" s="381" t="s">
        <v>196</v>
      </c>
      <c r="G364" s="386" t="s">
        <v>595</v>
      </c>
      <c r="H364" s="386" t="s">
        <v>3267</v>
      </c>
      <c r="I364" s="386" t="s">
        <v>3267</v>
      </c>
      <c r="J364" s="381" t="s">
        <v>196</v>
      </c>
    </row>
    <row r="365" spans="1:10" x14ac:dyDescent="0.25">
      <c r="A365" s="387" t="s">
        <v>617</v>
      </c>
      <c r="B365" s="376" t="s">
        <v>523</v>
      </c>
      <c r="C365" s="386" t="s">
        <v>579</v>
      </c>
      <c r="D365" s="386" t="s">
        <v>523</v>
      </c>
      <c r="E365" s="386" t="s">
        <v>523</v>
      </c>
      <c r="F365" s="386" t="s">
        <v>523</v>
      </c>
      <c r="G365" s="376" t="s">
        <v>523</v>
      </c>
      <c r="H365" s="376" t="s">
        <v>523</v>
      </c>
      <c r="I365" s="376" t="s">
        <v>523</v>
      </c>
      <c r="J365" s="381" t="s">
        <v>196</v>
      </c>
    </row>
    <row r="366" spans="1:10" x14ac:dyDescent="0.25">
      <c r="A366" s="387" t="s">
        <v>618</v>
      </c>
      <c r="B366" s="376" t="s">
        <v>523</v>
      </c>
      <c r="C366" s="386" t="s">
        <v>579</v>
      </c>
      <c r="D366" s="386" t="s">
        <v>523</v>
      </c>
      <c r="E366" s="386" t="s">
        <v>523</v>
      </c>
      <c r="F366" s="386" t="s">
        <v>523</v>
      </c>
      <c r="G366" s="376" t="s">
        <v>523</v>
      </c>
      <c r="H366" s="376" t="s">
        <v>523</v>
      </c>
      <c r="I366" s="376" t="s">
        <v>523</v>
      </c>
      <c r="J366" s="381" t="s">
        <v>196</v>
      </c>
    </row>
    <row r="367" spans="1:10" x14ac:dyDescent="0.25">
      <c r="A367" s="387" t="s">
        <v>603</v>
      </c>
      <c r="B367" s="376" t="s">
        <v>523</v>
      </c>
      <c r="C367" s="386" t="s">
        <v>579</v>
      </c>
      <c r="D367" s="386" t="s">
        <v>523</v>
      </c>
      <c r="E367" s="386" t="s">
        <v>523</v>
      </c>
      <c r="F367" s="386" t="s">
        <v>523</v>
      </c>
      <c r="G367" s="376" t="s">
        <v>523</v>
      </c>
      <c r="H367" s="376" t="s">
        <v>523</v>
      </c>
      <c r="I367" s="376" t="s">
        <v>523</v>
      </c>
      <c r="J367" s="381" t="s">
        <v>196</v>
      </c>
    </row>
    <row r="368" spans="1:10" x14ac:dyDescent="0.25">
      <c r="A368" s="387" t="s">
        <v>3384</v>
      </c>
      <c r="B368" s="386" t="s">
        <v>523</v>
      </c>
      <c r="C368" s="386" t="s">
        <v>579</v>
      </c>
      <c r="D368" s="381" t="s">
        <v>196</v>
      </c>
      <c r="E368" s="381" t="s">
        <v>196</v>
      </c>
      <c r="F368" s="381" t="s">
        <v>196</v>
      </c>
      <c r="G368" s="386" t="s">
        <v>523</v>
      </c>
      <c r="H368" s="386" t="s">
        <v>523</v>
      </c>
      <c r="I368" s="386" t="s">
        <v>523</v>
      </c>
      <c r="J368" s="381" t="s">
        <v>196</v>
      </c>
    </row>
    <row r="369" spans="1:10" x14ac:dyDescent="0.25">
      <c r="A369" s="387" t="s">
        <v>582</v>
      </c>
      <c r="B369" s="376" t="s">
        <v>523</v>
      </c>
      <c r="C369" s="386" t="s">
        <v>579</v>
      </c>
      <c r="D369" s="386" t="s">
        <v>523</v>
      </c>
      <c r="E369" s="386" t="s">
        <v>523</v>
      </c>
      <c r="F369" s="386" t="s">
        <v>523</v>
      </c>
      <c r="G369" s="376" t="s">
        <v>523</v>
      </c>
      <c r="H369" s="376" t="s">
        <v>523</v>
      </c>
      <c r="I369" s="376" t="s">
        <v>523</v>
      </c>
      <c r="J369" s="381" t="s">
        <v>196</v>
      </c>
    </row>
    <row r="370" spans="1:10" x14ac:dyDescent="0.25">
      <c r="A370" s="387" t="s">
        <v>3370</v>
      </c>
      <c r="B370" s="376" t="s">
        <v>523</v>
      </c>
      <c r="C370" s="386" t="s">
        <v>579</v>
      </c>
      <c r="D370" s="386" t="s">
        <v>523</v>
      </c>
      <c r="E370" s="386" t="s">
        <v>521</v>
      </c>
      <c r="F370" s="386" t="s">
        <v>521</v>
      </c>
      <c r="G370" s="376" t="s">
        <v>523</v>
      </c>
      <c r="H370" s="376" t="s">
        <v>521</v>
      </c>
      <c r="I370" s="376" t="s">
        <v>521</v>
      </c>
      <c r="J370" s="381" t="s">
        <v>196</v>
      </c>
    </row>
    <row r="371" spans="1:10" x14ac:dyDescent="0.25">
      <c r="A371" s="387" t="s">
        <v>3385</v>
      </c>
      <c r="B371" s="386" t="s">
        <v>550</v>
      </c>
      <c r="C371" s="386" t="s">
        <v>579</v>
      </c>
      <c r="D371" s="381" t="s">
        <v>196</v>
      </c>
      <c r="E371" s="381" t="s">
        <v>196</v>
      </c>
      <c r="F371" s="381" t="s">
        <v>196</v>
      </c>
      <c r="G371" s="386" t="s">
        <v>550</v>
      </c>
      <c r="H371" s="386" t="s">
        <v>550</v>
      </c>
      <c r="I371" s="386" t="s">
        <v>550</v>
      </c>
      <c r="J371" s="381" t="s">
        <v>196</v>
      </c>
    </row>
    <row r="372" spans="1:10" x14ac:dyDescent="0.2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2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2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25">
      <c r="A375" s="392" t="s">
        <v>586</v>
      </c>
      <c r="B375" s="376" t="s">
        <v>521</v>
      </c>
      <c r="C375" s="386" t="s">
        <v>579</v>
      </c>
      <c r="D375" s="386" t="s">
        <v>521</v>
      </c>
      <c r="E375" s="386" t="s">
        <v>521</v>
      </c>
      <c r="F375" s="386" t="s">
        <v>521</v>
      </c>
      <c r="G375" s="376" t="s">
        <v>521</v>
      </c>
      <c r="H375" s="376" t="s">
        <v>521</v>
      </c>
      <c r="I375" s="376" t="s">
        <v>521</v>
      </c>
      <c r="J375" s="376" t="s">
        <v>521</v>
      </c>
    </row>
    <row r="376" spans="1:10" x14ac:dyDescent="0.25">
      <c r="A376" s="392" t="s">
        <v>587</v>
      </c>
      <c r="B376" s="376" t="s">
        <v>521</v>
      </c>
      <c r="C376" s="386" t="s">
        <v>579</v>
      </c>
      <c r="D376" s="386" t="s">
        <v>521</v>
      </c>
      <c r="E376" s="386" t="s">
        <v>521</v>
      </c>
      <c r="F376" s="386" t="s">
        <v>521</v>
      </c>
      <c r="G376" s="376" t="s">
        <v>521</v>
      </c>
      <c r="H376" s="376" t="s">
        <v>521</v>
      </c>
      <c r="I376" s="376" t="s">
        <v>521</v>
      </c>
      <c r="J376" s="376" t="s">
        <v>521</v>
      </c>
    </row>
    <row r="377" spans="1:10" x14ac:dyDescent="0.25">
      <c r="A377" s="392" t="s">
        <v>588</v>
      </c>
      <c r="B377" s="376" t="s">
        <v>521</v>
      </c>
      <c r="C377" s="386" t="s">
        <v>579</v>
      </c>
      <c r="D377" s="386" t="s">
        <v>521</v>
      </c>
      <c r="E377" s="386" t="s">
        <v>521</v>
      </c>
      <c r="F377" s="386" t="s">
        <v>521</v>
      </c>
      <c r="G377" s="376" t="s">
        <v>521</v>
      </c>
      <c r="H377" s="376" t="s">
        <v>521</v>
      </c>
      <c r="I377" s="376" t="s">
        <v>521</v>
      </c>
      <c r="J377" s="376" t="s">
        <v>521</v>
      </c>
    </row>
    <row r="378" spans="1:10" x14ac:dyDescent="0.2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25">
      <c r="A379" s="392" t="s">
        <v>590</v>
      </c>
      <c r="B379" s="376" t="s">
        <v>550</v>
      </c>
      <c r="C379" s="386" t="s">
        <v>579</v>
      </c>
      <c r="D379" s="386" t="s">
        <v>550</v>
      </c>
      <c r="E379" s="386" t="s">
        <v>550</v>
      </c>
      <c r="F379" s="386" t="s">
        <v>550</v>
      </c>
      <c r="G379" s="376" t="s">
        <v>550</v>
      </c>
      <c r="H379" s="376" t="s">
        <v>550</v>
      </c>
      <c r="I379" s="376" t="s">
        <v>550</v>
      </c>
      <c r="J379" s="376" t="s">
        <v>550</v>
      </c>
    </row>
    <row r="380" spans="1:10" x14ac:dyDescent="0.25">
      <c r="A380" s="392" t="s">
        <v>97</v>
      </c>
      <c r="B380" s="376" t="s">
        <v>521</v>
      </c>
      <c r="C380" s="386" t="s">
        <v>579</v>
      </c>
      <c r="D380" s="386" t="s">
        <v>521</v>
      </c>
      <c r="E380" s="386" t="s">
        <v>521</v>
      </c>
      <c r="F380" s="386" t="s">
        <v>521</v>
      </c>
      <c r="G380" s="376" t="s">
        <v>521</v>
      </c>
      <c r="H380" s="376" t="s">
        <v>521</v>
      </c>
      <c r="I380" s="376" t="s">
        <v>521</v>
      </c>
      <c r="J380" s="376" t="s">
        <v>521</v>
      </c>
    </row>
    <row r="381" spans="1:10" x14ac:dyDescent="0.2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2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2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2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25">
      <c r="A385" s="392" t="s">
        <v>589</v>
      </c>
      <c r="B385" s="376" t="s">
        <v>550</v>
      </c>
      <c r="C385" s="386" t="s">
        <v>579</v>
      </c>
      <c r="D385" s="386" t="s">
        <v>550</v>
      </c>
      <c r="E385" s="386" t="s">
        <v>550</v>
      </c>
      <c r="F385" s="386" t="s">
        <v>550</v>
      </c>
      <c r="G385" s="376" t="s">
        <v>550</v>
      </c>
      <c r="H385" s="376" t="s">
        <v>550</v>
      </c>
      <c r="I385" s="376" t="s">
        <v>550</v>
      </c>
      <c r="J385" s="376" t="s">
        <v>550</v>
      </c>
    </row>
    <row r="386" spans="1:10" x14ac:dyDescent="0.25">
      <c r="A386" s="392" t="s">
        <v>590</v>
      </c>
      <c r="B386" s="376" t="s">
        <v>550</v>
      </c>
      <c r="C386" s="386" t="s">
        <v>579</v>
      </c>
      <c r="D386" s="386" t="s">
        <v>550</v>
      </c>
      <c r="E386" s="386" t="s">
        <v>550</v>
      </c>
      <c r="F386" s="386" t="s">
        <v>550</v>
      </c>
      <c r="G386" s="376" t="s">
        <v>550</v>
      </c>
      <c r="H386" s="376" t="s">
        <v>550</v>
      </c>
      <c r="I386" s="376" t="s">
        <v>550</v>
      </c>
      <c r="J386" s="376" t="s">
        <v>550</v>
      </c>
    </row>
    <row r="387" spans="1:10" x14ac:dyDescent="0.25">
      <c r="A387" s="392" t="s">
        <v>97</v>
      </c>
      <c r="B387" s="376" t="s">
        <v>548</v>
      </c>
      <c r="C387" s="386" t="s">
        <v>579</v>
      </c>
      <c r="D387" s="386" t="s">
        <v>544</v>
      </c>
      <c r="E387" s="386" t="s">
        <v>548</v>
      </c>
      <c r="F387" s="386" t="s">
        <v>548</v>
      </c>
      <c r="G387" s="376" t="s">
        <v>548</v>
      </c>
      <c r="H387" s="376" t="s">
        <v>548</v>
      </c>
      <c r="I387" s="376" t="s">
        <v>548</v>
      </c>
      <c r="J387" s="376" t="s">
        <v>521</v>
      </c>
    </row>
    <row r="388" spans="1:10" x14ac:dyDescent="0.2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2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2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2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25">
      <c r="A392" s="392" t="s">
        <v>589</v>
      </c>
      <c r="B392" s="376" t="s">
        <v>550</v>
      </c>
      <c r="C392" s="386" t="s">
        <v>579</v>
      </c>
      <c r="D392" s="386" t="s">
        <v>550</v>
      </c>
      <c r="E392" s="386" t="s">
        <v>550</v>
      </c>
      <c r="F392" s="386" t="s">
        <v>550</v>
      </c>
      <c r="G392" s="376" t="s">
        <v>550</v>
      </c>
      <c r="H392" s="376" t="s">
        <v>550</v>
      </c>
      <c r="I392" s="376" t="s">
        <v>550</v>
      </c>
      <c r="J392" s="376" t="s">
        <v>550</v>
      </c>
    </row>
    <row r="393" spans="1:10" x14ac:dyDescent="0.25">
      <c r="A393" s="392" t="s">
        <v>590</v>
      </c>
      <c r="B393" s="376" t="s">
        <v>550</v>
      </c>
      <c r="C393" s="386" t="s">
        <v>579</v>
      </c>
      <c r="D393" s="386" t="s">
        <v>550</v>
      </c>
      <c r="E393" s="386" t="s">
        <v>550</v>
      </c>
      <c r="F393" s="386" t="s">
        <v>550</v>
      </c>
      <c r="G393" s="376" t="s">
        <v>550</v>
      </c>
      <c r="H393" s="376" t="s">
        <v>550</v>
      </c>
      <c r="I393" s="376" t="s">
        <v>550</v>
      </c>
      <c r="J393" s="376" t="s">
        <v>550</v>
      </c>
    </row>
    <row r="394" spans="1:10" x14ac:dyDescent="0.25">
      <c r="A394" s="392" t="s">
        <v>97</v>
      </c>
      <c r="B394" s="376" t="s">
        <v>521</v>
      </c>
      <c r="C394" s="386" t="s">
        <v>579</v>
      </c>
      <c r="D394" s="386" t="s">
        <v>521</v>
      </c>
      <c r="E394" s="386" t="s">
        <v>521</v>
      </c>
      <c r="F394" s="386" t="s">
        <v>521</v>
      </c>
      <c r="G394" s="376" t="s">
        <v>521</v>
      </c>
      <c r="H394" s="376" t="s">
        <v>521</v>
      </c>
      <c r="I394" s="376" t="s">
        <v>521</v>
      </c>
      <c r="J394" s="376" t="s">
        <v>521</v>
      </c>
    </row>
    <row r="395" spans="1:10" x14ac:dyDescent="0.2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2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2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25">
      <c r="A398" s="392" t="s">
        <v>587</v>
      </c>
      <c r="B398" s="376" t="s">
        <v>521</v>
      </c>
      <c r="C398" s="386" t="s">
        <v>579</v>
      </c>
      <c r="D398" s="386" t="s">
        <v>521</v>
      </c>
      <c r="E398" s="386" t="s">
        <v>521</v>
      </c>
      <c r="F398" s="386" t="s">
        <v>521</v>
      </c>
      <c r="G398" s="376" t="s">
        <v>521</v>
      </c>
      <c r="H398" s="376" t="s">
        <v>521</v>
      </c>
      <c r="I398" s="376" t="s">
        <v>521</v>
      </c>
      <c r="J398" s="381" t="s">
        <v>196</v>
      </c>
    </row>
    <row r="399" spans="1:10" x14ac:dyDescent="0.25">
      <c r="A399" s="392" t="s">
        <v>588</v>
      </c>
      <c r="B399" s="376" t="s">
        <v>521</v>
      </c>
      <c r="C399" s="386" t="s">
        <v>579</v>
      </c>
      <c r="D399" s="386" t="s">
        <v>521</v>
      </c>
      <c r="E399" s="386" t="s">
        <v>521</v>
      </c>
      <c r="F399" s="386" t="s">
        <v>521</v>
      </c>
      <c r="G399" s="376" t="s">
        <v>521</v>
      </c>
      <c r="H399" s="376" t="s">
        <v>521</v>
      </c>
      <c r="I399" s="376" t="s">
        <v>521</v>
      </c>
      <c r="J399" s="381" t="s">
        <v>196</v>
      </c>
    </row>
    <row r="400" spans="1:10" x14ac:dyDescent="0.25">
      <c r="A400" s="392" t="s">
        <v>589</v>
      </c>
      <c r="B400" s="376" t="s">
        <v>521</v>
      </c>
      <c r="C400" s="386" t="s">
        <v>579</v>
      </c>
      <c r="D400" s="386" t="s">
        <v>521</v>
      </c>
      <c r="E400" s="386" t="s">
        <v>521</v>
      </c>
      <c r="F400" s="386" t="s">
        <v>521</v>
      </c>
      <c r="G400" s="376" t="s">
        <v>521</v>
      </c>
      <c r="H400" s="376" t="s">
        <v>521</v>
      </c>
      <c r="I400" s="376" t="s">
        <v>521</v>
      </c>
      <c r="J400" s="381" t="s">
        <v>196</v>
      </c>
    </row>
    <row r="401" spans="1:13" x14ac:dyDescent="0.25">
      <c r="A401" s="392" t="s">
        <v>97</v>
      </c>
      <c r="B401" s="376" t="s">
        <v>521</v>
      </c>
      <c r="C401" s="386" t="s">
        <v>579</v>
      </c>
      <c r="D401" s="386" t="s">
        <v>521</v>
      </c>
      <c r="E401" s="386" t="s">
        <v>521</v>
      </c>
      <c r="F401" s="386" t="s">
        <v>521</v>
      </c>
      <c r="G401" s="376" t="s">
        <v>521</v>
      </c>
      <c r="H401" s="376" t="s">
        <v>521</v>
      </c>
      <c r="I401" s="376" t="s">
        <v>521</v>
      </c>
      <c r="J401" s="381" t="s">
        <v>196</v>
      </c>
    </row>
    <row r="402" spans="1:13" x14ac:dyDescent="0.25">
      <c r="A402" s="75" t="s">
        <v>637</v>
      </c>
      <c r="B402" s="403"/>
      <c r="C402" s="403"/>
      <c r="D402" s="403"/>
      <c r="E402" s="403"/>
      <c r="F402" s="403"/>
      <c r="G402" s="403"/>
      <c r="H402" s="403"/>
      <c r="I402" s="403"/>
      <c r="J402" s="403"/>
    </row>
    <row r="403" spans="1:13" x14ac:dyDescent="0.25">
      <c r="A403" s="76" t="s">
        <v>638</v>
      </c>
      <c r="B403" s="381" t="s">
        <v>196</v>
      </c>
      <c r="C403" s="381" t="s">
        <v>196</v>
      </c>
      <c r="D403" s="381" t="s">
        <v>196</v>
      </c>
      <c r="E403" s="381" t="s">
        <v>196</v>
      </c>
      <c r="F403" s="381" t="s">
        <v>196</v>
      </c>
      <c r="G403" s="381" t="s">
        <v>196</v>
      </c>
      <c r="H403" s="381" t="s">
        <v>196</v>
      </c>
      <c r="I403" s="381" t="s">
        <v>196</v>
      </c>
      <c r="J403" s="381" t="s">
        <v>196</v>
      </c>
    </row>
    <row r="404" spans="1:13" x14ac:dyDescent="0.25">
      <c r="A404" s="394" t="s">
        <v>3370</v>
      </c>
      <c r="B404" s="376" t="s">
        <v>521</v>
      </c>
      <c r="C404" s="386" t="s">
        <v>579</v>
      </c>
      <c r="D404" s="386" t="s">
        <v>521</v>
      </c>
      <c r="E404" s="386" t="s">
        <v>521</v>
      </c>
      <c r="F404" s="386" t="s">
        <v>521</v>
      </c>
      <c r="G404" s="376" t="s">
        <v>521</v>
      </c>
      <c r="H404" s="376" t="s">
        <v>521</v>
      </c>
      <c r="I404" s="376" t="s">
        <v>521</v>
      </c>
      <c r="J404" s="376" t="s">
        <v>521</v>
      </c>
    </row>
    <row r="405" spans="1:13" x14ac:dyDescent="0.25">
      <c r="A405" s="394" t="s">
        <v>3390</v>
      </c>
      <c r="B405" s="376" t="s">
        <v>521</v>
      </c>
      <c r="C405" s="386" t="s">
        <v>579</v>
      </c>
      <c r="D405" s="386" t="s">
        <v>521</v>
      </c>
      <c r="E405" s="386" t="s">
        <v>521</v>
      </c>
      <c r="F405" s="386" t="s">
        <v>521</v>
      </c>
      <c r="G405" s="376" t="s">
        <v>521</v>
      </c>
      <c r="H405" s="376" t="s">
        <v>521</v>
      </c>
      <c r="I405" s="376" t="s">
        <v>521</v>
      </c>
      <c r="J405" s="376" t="s">
        <v>521</v>
      </c>
    </row>
    <row r="407" spans="1:13" x14ac:dyDescent="0.2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85" t="s">
        <v>640</v>
      </c>
      <c r="B409" s="485"/>
      <c r="C409" s="485"/>
      <c r="D409" s="485"/>
      <c r="E409" s="485"/>
      <c r="F409" s="485"/>
      <c r="G409" s="485"/>
      <c r="H409" s="295"/>
      <c r="I409" s="295"/>
      <c r="J409" s="295"/>
      <c r="K409" s="295"/>
      <c r="L409" s="295"/>
      <c r="M409" s="433" t="s">
        <v>505</v>
      </c>
    </row>
    <row r="410" spans="1:13" ht="15.75" x14ac:dyDescent="0.25">
      <c r="A410" s="286" t="s">
        <v>750</v>
      </c>
      <c r="B410" s="292"/>
      <c r="C410" s="292"/>
      <c r="D410" s="292"/>
      <c r="E410" s="292"/>
      <c r="F410" s="292"/>
      <c r="G410" s="292"/>
      <c r="H410" s="295"/>
      <c r="I410" s="295"/>
      <c r="J410" s="295"/>
      <c r="K410" s="295"/>
      <c r="L410" s="295"/>
      <c r="M410" s="433" t="s">
        <v>3405</v>
      </c>
    </row>
    <row r="411" spans="1:13" x14ac:dyDescent="0.25">
      <c r="A411" s="297"/>
      <c r="B411" s="295"/>
      <c r="C411" s="295"/>
      <c r="D411" s="295"/>
      <c r="E411" s="295"/>
      <c r="F411" s="295"/>
      <c r="G411" s="295"/>
      <c r="H411" s="295"/>
      <c r="I411" s="295"/>
      <c r="J411" s="295"/>
      <c r="K411" s="295"/>
      <c r="L411" s="296"/>
      <c r="M411" s="433" t="s">
        <v>506</v>
      </c>
    </row>
    <row r="412" spans="1:13" x14ac:dyDescent="0.25">
      <c r="A412" s="295"/>
      <c r="B412" s="295"/>
      <c r="C412" s="295"/>
      <c r="D412" s="295"/>
      <c r="E412" s="295"/>
      <c r="F412" s="295"/>
      <c r="G412" s="295"/>
      <c r="H412" s="295"/>
      <c r="I412" s="295"/>
      <c r="J412" s="295"/>
      <c r="K412" s="295"/>
      <c r="L412" s="295"/>
      <c r="M412" s="298"/>
    </row>
    <row r="413" spans="1:13" ht="38.25" x14ac:dyDescent="0.2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75" thickBot="1" x14ac:dyDescent="0.3">
      <c r="A414" s="305"/>
      <c r="B414" s="479" t="s">
        <v>515</v>
      </c>
      <c r="C414" s="479"/>
      <c r="D414" s="480"/>
      <c r="E414" s="478" t="s">
        <v>648</v>
      </c>
      <c r="F414" s="479"/>
      <c r="G414" s="480"/>
      <c r="H414" s="478" t="s">
        <v>515</v>
      </c>
      <c r="I414" s="486"/>
      <c r="J414" s="486"/>
      <c r="K414" s="486"/>
      <c r="L414" s="486"/>
      <c r="M414" s="487"/>
    </row>
    <row r="415" spans="1:13" ht="15.75" thickTop="1" x14ac:dyDescent="0.2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2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2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2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2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2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2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2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2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2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2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2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2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2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2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25">
      <c r="A431" s="406" t="s">
        <v>3391</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2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2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2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2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2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2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2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25">
      <c r="A439" s="404" t="s">
        <v>3392</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2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2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2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2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2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2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2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2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2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25">
      <c r="A449" s="409" t="s">
        <v>3393</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2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25">
      <c r="A451" s="409" t="s">
        <v>682</v>
      </c>
      <c r="B451" s="381" t="s">
        <v>196</v>
      </c>
      <c r="C451" s="381" t="s">
        <v>196</v>
      </c>
      <c r="D451" s="381" t="s">
        <v>196</v>
      </c>
      <c r="E451" s="372">
        <v>89653.230582500008</v>
      </c>
      <c r="F451" s="372" t="s">
        <v>521</v>
      </c>
      <c r="G451" s="372" t="s">
        <v>3267</v>
      </c>
      <c r="H451" s="372" t="s">
        <v>521</v>
      </c>
      <c r="I451" s="372" t="s">
        <v>521</v>
      </c>
      <c r="J451" s="381" t="s">
        <v>196</v>
      </c>
      <c r="K451" s="381" t="s">
        <v>196</v>
      </c>
      <c r="L451" s="381" t="s">
        <v>196</v>
      </c>
      <c r="M451" s="381" t="s">
        <v>196</v>
      </c>
    </row>
    <row r="452" spans="1:13" x14ac:dyDescent="0.2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2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2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2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2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2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2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25">
      <c r="A459" s="409" t="s">
        <v>3394</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25">
      <c r="A460" s="409" t="s">
        <v>3395</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2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2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2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82" t="s">
        <v>693</v>
      </c>
      <c r="B466" s="482"/>
      <c r="C466" s="482"/>
      <c r="D466" s="482"/>
      <c r="E466" s="482"/>
      <c r="F466" s="482"/>
      <c r="G466" s="482"/>
      <c r="H466" s="482"/>
      <c r="I466" s="482"/>
      <c r="J466" s="482"/>
      <c r="K466" s="482"/>
      <c r="L466" s="482"/>
      <c r="M466" s="482"/>
      <c r="N466" s="482"/>
      <c r="O466" s="482"/>
      <c r="P466" s="482"/>
      <c r="Q466" s="482"/>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75" x14ac:dyDescent="0.2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3405</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6"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8.25" thickBot="1" x14ac:dyDescent="0.3">
      <c r="A471" s="477"/>
      <c r="B471" s="478" t="s">
        <v>3269</v>
      </c>
      <c r="C471" s="479"/>
      <c r="D471" s="479"/>
      <c r="E471" s="479"/>
      <c r="F471" s="479"/>
      <c r="G471" s="479"/>
      <c r="H471" s="479"/>
      <c r="I471" s="479"/>
      <c r="J471" s="479"/>
      <c r="K471" s="479"/>
      <c r="L471" s="479"/>
      <c r="M471" s="479"/>
      <c r="N471" s="479"/>
      <c r="O471" s="479"/>
      <c r="P471" s="479"/>
      <c r="Q471" s="479"/>
      <c r="R471" s="480"/>
      <c r="S471" s="367"/>
      <c r="T471" s="367"/>
      <c r="U471" s="469" t="s">
        <v>728</v>
      </c>
      <c r="V471" s="470"/>
      <c r="W471" s="478" t="s">
        <v>3269</v>
      </c>
      <c r="X471" s="479"/>
      <c r="Y471" s="479"/>
      <c r="Z471" s="479"/>
      <c r="AA471" s="479"/>
      <c r="AB471" s="479"/>
      <c r="AC471" s="480"/>
      <c r="AD471" s="367"/>
      <c r="AE471" s="367"/>
      <c r="AF471" s="469" t="s">
        <v>728</v>
      </c>
      <c r="AG471" s="470"/>
      <c r="AH471" s="318" t="s">
        <v>648</v>
      </c>
      <c r="AI471" s="368" t="s">
        <v>3269</v>
      </c>
      <c r="AJ471" s="319" t="s">
        <v>3269</v>
      </c>
    </row>
    <row r="472" spans="1:36" ht="15.75" thickTop="1" x14ac:dyDescent="0.2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2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2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2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2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2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2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2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2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2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25">
      <c r="A482" s="321" t="s">
        <v>676</v>
      </c>
      <c r="B482" s="372">
        <v>13.671467518190029</v>
      </c>
      <c r="C482" s="372" t="s">
        <v>619</v>
      </c>
      <c r="D482" s="372" t="s">
        <v>3262</v>
      </c>
      <c r="E482" s="372" t="s">
        <v>3262</v>
      </c>
      <c r="F482" s="372" t="s">
        <v>3262</v>
      </c>
      <c r="G482" s="372" t="s">
        <v>620</v>
      </c>
      <c r="H482" s="372" t="s">
        <v>619</v>
      </c>
      <c r="I482" s="372" t="s">
        <v>620</v>
      </c>
      <c r="J482" s="372" t="s">
        <v>3262</v>
      </c>
      <c r="K482" s="372" t="s">
        <v>620</v>
      </c>
      <c r="L482" s="372" t="s">
        <v>3262</v>
      </c>
      <c r="M482" s="372" t="s">
        <v>620</v>
      </c>
      <c r="N482" s="372" t="s">
        <v>620</v>
      </c>
      <c r="O482" s="372" t="s">
        <v>620</v>
      </c>
      <c r="P482" s="372" t="s">
        <v>620</v>
      </c>
      <c r="Q482" s="372" t="s">
        <v>3262</v>
      </c>
      <c r="R482" s="372" t="s">
        <v>620</v>
      </c>
      <c r="S482" s="372" t="s">
        <v>3262</v>
      </c>
      <c r="T482" s="372" t="s">
        <v>3262</v>
      </c>
      <c r="U482" s="372">
        <v>1.84005186808937</v>
      </c>
      <c r="V482" s="381" t="s">
        <v>196</v>
      </c>
      <c r="W482" s="372">
        <v>146.16040121254008</v>
      </c>
      <c r="X482" s="372">
        <v>161.67811829648733</v>
      </c>
      <c r="Y482" s="372">
        <v>8.9719417447910903</v>
      </c>
      <c r="Z482" s="372" t="s">
        <v>620</v>
      </c>
      <c r="AA482" s="372">
        <v>11.42114438969833</v>
      </c>
      <c r="AB482" s="372" t="s">
        <v>620</v>
      </c>
      <c r="AC482" s="372" t="s">
        <v>3262</v>
      </c>
      <c r="AD482" s="372" t="s">
        <v>620</v>
      </c>
      <c r="AE482" s="372" t="s">
        <v>620</v>
      </c>
      <c r="AF482" s="372">
        <v>2.4884645670558498</v>
      </c>
      <c r="AG482" s="381" t="s">
        <v>196</v>
      </c>
      <c r="AH482" s="372">
        <v>18.975929941198739</v>
      </c>
      <c r="AI482" s="372">
        <v>31.016287312304989</v>
      </c>
      <c r="AJ482" s="372">
        <v>28.530150025703989</v>
      </c>
    </row>
    <row r="483" spans="1:36" x14ac:dyDescent="0.2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2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2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2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25">
      <c r="A487" s="409" t="s">
        <v>3393</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2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2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3267</v>
      </c>
      <c r="AI489" s="372" t="s">
        <v>521</v>
      </c>
      <c r="AJ489" s="372" t="s">
        <v>521</v>
      </c>
    </row>
    <row r="490" spans="1:36" x14ac:dyDescent="0.2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2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2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2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2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2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2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25">
      <c r="A497" s="409" t="s">
        <v>3394</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2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2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2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3">
      <c r="A501" s="323" t="s">
        <v>741</v>
      </c>
      <c r="B501" s="469" t="s">
        <v>728</v>
      </c>
      <c r="C501" s="483"/>
      <c r="D501" s="483"/>
      <c r="E501" s="483"/>
      <c r="F501" s="483"/>
      <c r="G501" s="483"/>
      <c r="H501" s="483"/>
      <c r="I501" s="483"/>
      <c r="J501" s="483"/>
      <c r="K501" s="483"/>
      <c r="L501" s="483"/>
      <c r="M501" s="483"/>
      <c r="N501" s="483"/>
      <c r="O501" s="483"/>
      <c r="P501" s="483"/>
      <c r="Q501" s="483"/>
      <c r="R501" s="483"/>
      <c r="S501" s="483"/>
      <c r="T501" s="483"/>
      <c r="U501" s="483"/>
      <c r="V501" s="483"/>
      <c r="W501" s="483"/>
      <c r="X501" s="483"/>
      <c r="Y501" s="483"/>
      <c r="Z501" s="483"/>
      <c r="AA501" s="483"/>
      <c r="AB501" s="483"/>
      <c r="AC501" s="483"/>
      <c r="AD501" s="483"/>
      <c r="AE501" s="483"/>
      <c r="AF501" s="483"/>
      <c r="AG501" s="483"/>
      <c r="AH501" s="483"/>
      <c r="AI501" s="483"/>
      <c r="AJ501" s="484"/>
    </row>
    <row r="502" spans="1:36" ht="15.75" thickTop="1" x14ac:dyDescent="0.2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2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2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25">
      <c r="A505" s="411" t="s">
        <v>745</v>
      </c>
      <c r="B505" s="372">
        <v>202.33771926921244</v>
      </c>
      <c r="C505" s="372" t="s">
        <v>619</v>
      </c>
      <c r="D505" s="372" t="s">
        <v>3262</v>
      </c>
      <c r="E505" s="372" t="s">
        <v>3262</v>
      </c>
      <c r="F505" s="372" t="s">
        <v>3262</v>
      </c>
      <c r="G505" s="372" t="s">
        <v>620</v>
      </c>
      <c r="H505" s="372" t="s">
        <v>619</v>
      </c>
      <c r="I505" s="372" t="s">
        <v>620</v>
      </c>
      <c r="J505" s="372" t="s">
        <v>3262</v>
      </c>
      <c r="K505" s="372" t="s">
        <v>620</v>
      </c>
      <c r="L505" s="372" t="s">
        <v>3262</v>
      </c>
      <c r="M505" s="372" t="s">
        <v>620</v>
      </c>
      <c r="N505" s="372" t="s">
        <v>620</v>
      </c>
      <c r="O505" s="372" t="s">
        <v>620</v>
      </c>
      <c r="P505" s="372" t="s">
        <v>620</v>
      </c>
      <c r="Q505" s="372" t="s">
        <v>3262</v>
      </c>
      <c r="R505" s="372" t="s">
        <v>620</v>
      </c>
      <c r="S505" s="372" t="s">
        <v>3262</v>
      </c>
      <c r="T505" s="372" t="s">
        <v>3262</v>
      </c>
      <c r="U505" s="372">
        <v>1.84005186808937</v>
      </c>
      <c r="V505" s="381" t="s">
        <v>196</v>
      </c>
      <c r="W505" s="372">
        <v>1080.1253649606713</v>
      </c>
      <c r="X505" s="372">
        <v>1972.4730432171457</v>
      </c>
      <c r="Y505" s="372">
        <v>79.222245606505325</v>
      </c>
      <c r="Z505" s="372" t="s">
        <v>620</v>
      </c>
      <c r="AA505" s="372">
        <v>117.63778721389281</v>
      </c>
      <c r="AB505" s="372" t="s">
        <v>620</v>
      </c>
      <c r="AC505" s="372" t="s">
        <v>3262</v>
      </c>
      <c r="AD505" s="372" t="s">
        <v>620</v>
      </c>
      <c r="AE505" s="372" t="s">
        <v>620</v>
      </c>
      <c r="AF505" s="372">
        <v>2.4884645670558498</v>
      </c>
      <c r="AG505" s="381" t="s">
        <v>196</v>
      </c>
      <c r="AH505" s="372">
        <v>18.975929941198739</v>
      </c>
      <c r="AI505" s="372">
        <v>707.17135072055373</v>
      </c>
      <c r="AJ505" s="372">
        <v>490.71858044210865</v>
      </c>
    </row>
    <row r="506" spans="1:36" x14ac:dyDescent="0.25">
      <c r="A506" s="416" t="s">
        <v>3396</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2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2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30" x14ac:dyDescent="0.2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749</v>
      </c>
      <c r="B513" s="295"/>
      <c r="C513" s="295"/>
      <c r="D513" s="295"/>
      <c r="E513" s="295"/>
      <c r="F513" s="296"/>
      <c r="G513" s="435" t="s">
        <v>505</v>
      </c>
    </row>
    <row r="514" spans="1:7" ht="15.75" x14ac:dyDescent="0.25">
      <c r="A514" s="310" t="s">
        <v>750</v>
      </c>
      <c r="B514" s="295"/>
      <c r="C514" s="295"/>
      <c r="D514" s="295"/>
      <c r="E514" s="295"/>
      <c r="F514" s="296"/>
      <c r="G514" s="435" t="s">
        <v>3405</v>
      </c>
    </row>
    <row r="515" spans="1:7" x14ac:dyDescent="0.25">
      <c r="A515" s="295"/>
      <c r="B515" s="295"/>
      <c r="C515" s="295"/>
      <c r="D515" s="295"/>
      <c r="E515" s="295"/>
      <c r="F515" s="296"/>
      <c r="G515" s="435" t="s">
        <v>506</v>
      </c>
    </row>
    <row r="516" spans="1:7" x14ac:dyDescent="0.25">
      <c r="A516" s="295"/>
      <c r="B516" s="295"/>
      <c r="C516" s="295"/>
      <c r="D516" s="295"/>
      <c r="E516" s="295"/>
      <c r="F516" s="309"/>
      <c r="G516" s="295"/>
    </row>
    <row r="517" spans="1:7" x14ac:dyDescent="0.25">
      <c r="A517" s="417" t="s">
        <v>751</v>
      </c>
      <c r="B517" s="418" t="s">
        <v>508</v>
      </c>
      <c r="C517" s="304" t="s">
        <v>509</v>
      </c>
      <c r="D517" s="304" t="s">
        <v>510</v>
      </c>
      <c r="E517" s="304" t="s">
        <v>646</v>
      </c>
      <c r="F517" s="324" t="s">
        <v>512</v>
      </c>
      <c r="G517" s="324" t="s">
        <v>513</v>
      </c>
    </row>
    <row r="518" spans="1:7" ht="15.75" thickBot="1" x14ac:dyDescent="0.3">
      <c r="A518" s="419" t="s">
        <v>752</v>
      </c>
      <c r="B518" s="479" t="s">
        <v>515</v>
      </c>
      <c r="C518" s="479"/>
      <c r="D518" s="479"/>
      <c r="E518" s="479"/>
      <c r="F518" s="479"/>
      <c r="G518" s="480"/>
    </row>
    <row r="519" spans="1:7" ht="15.75" thickTop="1" x14ac:dyDescent="0.25">
      <c r="A519" s="420" t="s">
        <v>753</v>
      </c>
      <c r="B519" s="372">
        <v>7853.7090592547993</v>
      </c>
      <c r="C519" s="372">
        <v>9571.8991649314175</v>
      </c>
      <c r="D519" s="372">
        <v>1107.1877988953377</v>
      </c>
      <c r="E519" s="372">
        <v>14.91067980114685</v>
      </c>
      <c r="F519" s="372">
        <v>363.40666610922074</v>
      </c>
      <c r="G519" s="372" t="s">
        <v>521</v>
      </c>
    </row>
    <row r="520" spans="1:7" x14ac:dyDescent="0.25">
      <c r="A520" s="411" t="s">
        <v>754</v>
      </c>
      <c r="B520" s="381" t="s">
        <v>196</v>
      </c>
      <c r="C520" s="372">
        <v>8834.6962615396096</v>
      </c>
      <c r="D520" s="372">
        <v>54.911513816245709</v>
      </c>
      <c r="E520" s="381" t="s">
        <v>196</v>
      </c>
      <c r="F520" s="381" t="s">
        <v>196</v>
      </c>
      <c r="G520" s="372" t="s">
        <v>521</v>
      </c>
    </row>
    <row r="521" spans="1:7" x14ac:dyDescent="0.25">
      <c r="A521" s="411" t="s">
        <v>755</v>
      </c>
      <c r="B521" s="381" t="s">
        <v>196</v>
      </c>
      <c r="C521" s="372">
        <v>6772.4822920982415</v>
      </c>
      <c r="D521" s="381" t="s">
        <v>196</v>
      </c>
      <c r="E521" s="381" t="s">
        <v>196</v>
      </c>
      <c r="F521" s="381" t="s">
        <v>196</v>
      </c>
      <c r="G521" s="381" t="s">
        <v>196</v>
      </c>
    </row>
    <row r="522" spans="1:7" x14ac:dyDescent="0.25">
      <c r="A522" s="404" t="s">
        <v>3397</v>
      </c>
      <c r="B522" s="381" t="s">
        <v>196</v>
      </c>
      <c r="C522" s="372">
        <v>6510.3132861119175</v>
      </c>
      <c r="D522" s="381" t="s">
        <v>196</v>
      </c>
      <c r="E522" s="381" t="s">
        <v>196</v>
      </c>
      <c r="F522" s="381" t="s">
        <v>196</v>
      </c>
      <c r="G522" s="381" t="s">
        <v>196</v>
      </c>
    </row>
    <row r="523" spans="1:7" x14ac:dyDescent="0.25">
      <c r="A523" s="82" t="s">
        <v>756</v>
      </c>
      <c r="B523" s="381" t="s">
        <v>196</v>
      </c>
      <c r="C523" s="381" t="s">
        <v>196</v>
      </c>
      <c r="D523" s="381" t="s">
        <v>196</v>
      </c>
      <c r="E523" s="381" t="s">
        <v>196</v>
      </c>
      <c r="F523" s="381" t="s">
        <v>196</v>
      </c>
      <c r="G523" s="381" t="s">
        <v>196</v>
      </c>
    </row>
    <row r="524" spans="1:7" x14ac:dyDescent="0.25">
      <c r="A524" s="421" t="s">
        <v>757</v>
      </c>
      <c r="B524" s="381" t="s">
        <v>196</v>
      </c>
      <c r="C524" s="372" t="s">
        <v>196</v>
      </c>
      <c r="D524" s="381" t="s">
        <v>196</v>
      </c>
      <c r="E524" s="381" t="s">
        <v>196</v>
      </c>
      <c r="F524" s="381" t="s">
        <v>196</v>
      </c>
      <c r="G524" s="381" t="s">
        <v>196</v>
      </c>
    </row>
    <row r="525" spans="1:7" x14ac:dyDescent="0.25">
      <c r="A525" s="421" t="s">
        <v>758</v>
      </c>
      <c r="B525" s="381" t="s">
        <v>196</v>
      </c>
      <c r="C525" s="372" t="s">
        <v>196</v>
      </c>
      <c r="D525" s="381" t="s">
        <v>196</v>
      </c>
      <c r="E525" s="381" t="s">
        <v>196</v>
      </c>
      <c r="F525" s="381" t="s">
        <v>196</v>
      </c>
      <c r="G525" s="381" t="s">
        <v>196</v>
      </c>
    </row>
    <row r="526" spans="1:7" x14ac:dyDescent="0.25">
      <c r="A526" s="82" t="s">
        <v>759</v>
      </c>
      <c r="B526" s="381" t="s">
        <v>196</v>
      </c>
      <c r="C526" s="381" t="s">
        <v>196</v>
      </c>
      <c r="D526" s="381" t="s">
        <v>196</v>
      </c>
      <c r="E526" s="381" t="s">
        <v>196</v>
      </c>
      <c r="F526" s="381" t="s">
        <v>196</v>
      </c>
      <c r="G526" s="381" t="s">
        <v>196</v>
      </c>
    </row>
    <row r="527" spans="1:7" x14ac:dyDescent="0.25">
      <c r="A527" s="421" t="s">
        <v>760</v>
      </c>
      <c r="B527" s="381" t="s">
        <v>196</v>
      </c>
      <c r="C527" s="372" t="s">
        <v>196</v>
      </c>
      <c r="D527" s="381" t="s">
        <v>196</v>
      </c>
      <c r="E527" s="381" t="s">
        <v>196</v>
      </c>
      <c r="F527" s="381" t="s">
        <v>196</v>
      </c>
      <c r="G527" s="381" t="s">
        <v>196</v>
      </c>
    </row>
    <row r="528" spans="1:7" x14ac:dyDescent="0.25">
      <c r="A528" s="421" t="s">
        <v>761</v>
      </c>
      <c r="B528" s="381" t="s">
        <v>196</v>
      </c>
      <c r="C528" s="372" t="s">
        <v>196</v>
      </c>
      <c r="D528" s="381" t="s">
        <v>196</v>
      </c>
      <c r="E528" s="381" t="s">
        <v>196</v>
      </c>
      <c r="F528" s="381" t="s">
        <v>196</v>
      </c>
      <c r="G528" s="381" t="s">
        <v>196</v>
      </c>
    </row>
    <row r="529" spans="1:7" x14ac:dyDescent="0.25">
      <c r="A529" s="421" t="s">
        <v>762</v>
      </c>
      <c r="B529" s="381" t="s">
        <v>196</v>
      </c>
      <c r="C529" s="372" t="s">
        <v>196</v>
      </c>
      <c r="D529" s="381" t="s">
        <v>196</v>
      </c>
      <c r="E529" s="381" t="s">
        <v>196</v>
      </c>
      <c r="F529" s="381" t="s">
        <v>196</v>
      </c>
      <c r="G529" s="381" t="s">
        <v>196</v>
      </c>
    </row>
    <row r="530" spans="1:7" x14ac:dyDescent="0.25">
      <c r="A530" s="82" t="s">
        <v>763</v>
      </c>
      <c r="B530" s="381" t="s">
        <v>196</v>
      </c>
      <c r="C530" s="381" t="s">
        <v>196</v>
      </c>
      <c r="D530" s="381" t="s">
        <v>196</v>
      </c>
      <c r="E530" s="381" t="s">
        <v>196</v>
      </c>
      <c r="F530" s="381" t="s">
        <v>196</v>
      </c>
      <c r="G530" s="381" t="s">
        <v>196</v>
      </c>
    </row>
    <row r="531" spans="1:7" x14ac:dyDescent="0.25">
      <c r="A531" s="421" t="s">
        <v>3398</v>
      </c>
      <c r="B531" s="381" t="s">
        <v>196</v>
      </c>
      <c r="C531" s="372">
        <v>6510.3132861119175</v>
      </c>
      <c r="D531" s="381" t="s">
        <v>196</v>
      </c>
      <c r="E531" s="381" t="s">
        <v>196</v>
      </c>
      <c r="F531" s="381" t="s">
        <v>196</v>
      </c>
      <c r="G531" s="381" t="s">
        <v>196</v>
      </c>
    </row>
    <row r="532" spans="1:7" x14ac:dyDescent="0.25">
      <c r="A532" s="422" t="s">
        <v>766</v>
      </c>
      <c r="B532" s="381" t="s">
        <v>196</v>
      </c>
      <c r="C532" s="372">
        <v>473.19623090020355</v>
      </c>
      <c r="D532" s="381"/>
      <c r="E532" s="381" t="s">
        <v>196</v>
      </c>
      <c r="F532" s="381" t="s">
        <v>196</v>
      </c>
      <c r="G532" s="381"/>
    </row>
    <row r="533" spans="1:7" x14ac:dyDescent="0.25">
      <c r="A533" s="422" t="s">
        <v>767</v>
      </c>
      <c r="B533" s="381" t="s">
        <v>196</v>
      </c>
      <c r="C533" s="372">
        <v>299.39799460361405</v>
      </c>
      <c r="D533" s="381"/>
      <c r="E533" s="381" t="s">
        <v>196</v>
      </c>
      <c r="F533" s="381" t="s">
        <v>196</v>
      </c>
      <c r="G533" s="381"/>
    </row>
    <row r="534" spans="1:7" x14ac:dyDescent="0.25">
      <c r="A534" s="422" t="s">
        <v>768</v>
      </c>
      <c r="B534" s="381" t="s">
        <v>196</v>
      </c>
      <c r="C534" s="372">
        <v>3056.1321125619293</v>
      </c>
      <c r="D534" s="381"/>
      <c r="E534" s="381" t="s">
        <v>196</v>
      </c>
      <c r="F534" s="381" t="s">
        <v>196</v>
      </c>
      <c r="G534" s="381"/>
    </row>
    <row r="535" spans="1:7" x14ac:dyDescent="0.25">
      <c r="A535" s="422" t="s">
        <v>769</v>
      </c>
      <c r="B535" s="381" t="s">
        <v>196</v>
      </c>
      <c r="C535" s="372">
        <v>251.93525163617798</v>
      </c>
      <c r="D535" s="381"/>
      <c r="E535" s="381" t="s">
        <v>196</v>
      </c>
      <c r="F535" s="381" t="s">
        <v>196</v>
      </c>
      <c r="G535" s="381"/>
    </row>
    <row r="536" spans="1:7" x14ac:dyDescent="0.25">
      <c r="A536" s="422" t="s">
        <v>770</v>
      </c>
      <c r="B536" s="381" t="s">
        <v>196</v>
      </c>
      <c r="C536" s="372">
        <v>297.36246326322032</v>
      </c>
      <c r="D536" s="381"/>
      <c r="E536" s="381" t="s">
        <v>196</v>
      </c>
      <c r="F536" s="381" t="s">
        <v>196</v>
      </c>
      <c r="G536" s="381"/>
    </row>
    <row r="537" spans="1:7" x14ac:dyDescent="0.25">
      <c r="A537" s="422" t="s">
        <v>771</v>
      </c>
      <c r="B537" s="381" t="s">
        <v>196</v>
      </c>
      <c r="C537" s="372">
        <v>309.95636595734669</v>
      </c>
      <c r="D537" s="381"/>
      <c r="E537" s="381" t="s">
        <v>196</v>
      </c>
      <c r="F537" s="381" t="s">
        <v>196</v>
      </c>
      <c r="G537" s="381"/>
    </row>
    <row r="538" spans="1:7" x14ac:dyDescent="0.25">
      <c r="A538" s="422" t="s">
        <v>772</v>
      </c>
      <c r="B538" s="381" t="s">
        <v>196</v>
      </c>
      <c r="C538" s="372">
        <v>178.40438707912745</v>
      </c>
      <c r="D538" s="381"/>
      <c r="E538" s="381" t="s">
        <v>196</v>
      </c>
      <c r="F538" s="381" t="s">
        <v>196</v>
      </c>
      <c r="G538" s="381"/>
    </row>
    <row r="539" spans="1:7" x14ac:dyDescent="0.25">
      <c r="A539" s="422" t="s">
        <v>773</v>
      </c>
      <c r="B539" s="381" t="s">
        <v>196</v>
      </c>
      <c r="C539" s="372">
        <v>214.11005793654462</v>
      </c>
      <c r="D539" s="381"/>
      <c r="E539" s="381" t="s">
        <v>196</v>
      </c>
      <c r="F539" s="381" t="s">
        <v>196</v>
      </c>
      <c r="G539" s="381"/>
    </row>
    <row r="540" spans="1:7" x14ac:dyDescent="0.25">
      <c r="A540" s="422" t="s">
        <v>774</v>
      </c>
      <c r="B540" s="381" t="s">
        <v>196</v>
      </c>
      <c r="C540" s="372">
        <v>1196.7876680440343</v>
      </c>
      <c r="D540" s="381"/>
      <c r="E540" s="381" t="s">
        <v>196</v>
      </c>
      <c r="F540" s="381" t="s">
        <v>196</v>
      </c>
      <c r="G540" s="381"/>
    </row>
    <row r="541" spans="1:7" x14ac:dyDescent="0.25">
      <c r="A541" s="422" t="s">
        <v>3270</v>
      </c>
      <c r="B541" s="381" t="s">
        <v>196</v>
      </c>
      <c r="C541" s="372">
        <v>178.70274178817721</v>
      </c>
      <c r="D541" s="381"/>
      <c r="E541" s="381" t="s">
        <v>196</v>
      </c>
      <c r="F541" s="381" t="s">
        <v>196</v>
      </c>
      <c r="G541" s="381"/>
    </row>
    <row r="542" spans="1:7" x14ac:dyDescent="0.25">
      <c r="A542" s="422" t="s">
        <v>3271</v>
      </c>
      <c r="B542" s="381" t="s">
        <v>196</v>
      </c>
      <c r="C542" s="372">
        <v>54.328012341541672</v>
      </c>
      <c r="D542" s="381"/>
      <c r="E542" s="381" t="s">
        <v>196</v>
      </c>
      <c r="F542" s="381" t="s">
        <v>196</v>
      </c>
      <c r="G542" s="381"/>
    </row>
    <row r="543" spans="1:7" x14ac:dyDescent="0.25">
      <c r="A543" s="404" t="s">
        <v>775</v>
      </c>
      <c r="B543" s="381" t="s">
        <v>196</v>
      </c>
      <c r="C543" s="372">
        <v>55.215000000000003</v>
      </c>
      <c r="D543" s="381" t="s">
        <v>196</v>
      </c>
      <c r="E543" s="381" t="s">
        <v>196</v>
      </c>
      <c r="F543" s="381" t="s">
        <v>196</v>
      </c>
      <c r="G543" s="381" t="s">
        <v>196</v>
      </c>
    </row>
    <row r="544" spans="1:7" x14ac:dyDescent="0.25">
      <c r="A544" s="404" t="s">
        <v>776</v>
      </c>
      <c r="B544" s="381" t="s">
        <v>196</v>
      </c>
      <c r="C544" s="372">
        <v>91.609200000000001</v>
      </c>
      <c r="D544" s="381" t="s">
        <v>196</v>
      </c>
      <c r="E544" s="381" t="s">
        <v>196</v>
      </c>
      <c r="F544" s="381" t="s">
        <v>196</v>
      </c>
      <c r="G544" s="381" t="s">
        <v>196</v>
      </c>
    </row>
    <row r="545" spans="1:7" x14ac:dyDescent="0.25">
      <c r="A545" s="404" t="s">
        <v>777</v>
      </c>
      <c r="B545" s="381" t="s">
        <v>196</v>
      </c>
      <c r="C545" s="372">
        <v>115.34480598632427</v>
      </c>
      <c r="D545" s="381" t="s">
        <v>196</v>
      </c>
      <c r="E545" s="381" t="s">
        <v>196</v>
      </c>
      <c r="F545" s="381" t="s">
        <v>196</v>
      </c>
      <c r="G545" s="381" t="s">
        <v>196</v>
      </c>
    </row>
    <row r="546" spans="1:7" x14ac:dyDescent="0.25">
      <c r="A546" s="423" t="s">
        <v>778</v>
      </c>
      <c r="B546" s="381" t="s">
        <v>196</v>
      </c>
      <c r="C546" s="372" t="s">
        <v>548</v>
      </c>
      <c r="D546" s="381"/>
      <c r="E546" s="381" t="s">
        <v>196</v>
      </c>
      <c r="F546" s="381" t="s">
        <v>196</v>
      </c>
      <c r="G546" s="381"/>
    </row>
    <row r="547" spans="1:7" x14ac:dyDescent="0.25">
      <c r="A547" s="423" t="s">
        <v>779</v>
      </c>
      <c r="B547" s="381" t="s">
        <v>196</v>
      </c>
      <c r="C547" s="372">
        <v>26.068534199999998</v>
      </c>
      <c r="D547" s="381"/>
      <c r="E547" s="381" t="s">
        <v>196</v>
      </c>
      <c r="F547" s="381" t="s">
        <v>196</v>
      </c>
      <c r="G547" s="381"/>
    </row>
    <row r="548" spans="1:7" x14ac:dyDescent="0.25">
      <c r="A548" s="423" t="s">
        <v>780</v>
      </c>
      <c r="B548" s="381" t="s">
        <v>196</v>
      </c>
      <c r="C548" s="372">
        <v>69.750133199999993</v>
      </c>
      <c r="D548" s="381"/>
      <c r="E548" s="381" t="s">
        <v>196</v>
      </c>
      <c r="F548" s="381" t="s">
        <v>196</v>
      </c>
      <c r="G548" s="381"/>
    </row>
    <row r="549" spans="1:7" x14ac:dyDescent="0.25">
      <c r="A549" s="423" t="s">
        <v>781</v>
      </c>
      <c r="B549" s="381" t="s">
        <v>196</v>
      </c>
      <c r="C549" s="372">
        <v>2.1242679999999998</v>
      </c>
      <c r="D549" s="381"/>
      <c r="E549" s="381" t="s">
        <v>196</v>
      </c>
      <c r="F549" s="381" t="s">
        <v>196</v>
      </c>
      <c r="G549" s="381"/>
    </row>
    <row r="550" spans="1:7" x14ac:dyDescent="0.25">
      <c r="A550" s="423" t="s">
        <v>782</v>
      </c>
      <c r="B550" s="381" t="s">
        <v>196</v>
      </c>
      <c r="C550" s="372" t="s">
        <v>548</v>
      </c>
      <c r="D550" s="381"/>
      <c r="E550" s="381" t="s">
        <v>196</v>
      </c>
      <c r="F550" s="381" t="s">
        <v>196</v>
      </c>
      <c r="G550" s="381"/>
    </row>
    <row r="551" spans="1:7" x14ac:dyDescent="0.25">
      <c r="A551" s="424" t="s">
        <v>783</v>
      </c>
      <c r="B551" s="381" t="s">
        <v>196</v>
      </c>
      <c r="C551" s="372">
        <v>17.401870586324279</v>
      </c>
      <c r="D551" s="381" t="s">
        <v>196</v>
      </c>
      <c r="E551" s="381" t="s">
        <v>196</v>
      </c>
      <c r="F551" s="381" t="s">
        <v>196</v>
      </c>
      <c r="G551" s="381" t="s">
        <v>196</v>
      </c>
    </row>
    <row r="552" spans="1:7" x14ac:dyDescent="0.25">
      <c r="A552" s="425" t="s">
        <v>784</v>
      </c>
      <c r="B552" s="381" t="s">
        <v>196</v>
      </c>
      <c r="C552" s="372">
        <v>17.401870586324279</v>
      </c>
      <c r="D552" s="381"/>
      <c r="E552" s="381" t="s">
        <v>196</v>
      </c>
      <c r="F552" s="381" t="s">
        <v>196</v>
      </c>
      <c r="G552" s="381"/>
    </row>
    <row r="553" spans="1:7" x14ac:dyDescent="0.25">
      <c r="A553" s="411" t="s">
        <v>785</v>
      </c>
      <c r="B553" s="381" t="s">
        <v>196</v>
      </c>
      <c r="C553" s="372">
        <v>2062.213969441369</v>
      </c>
      <c r="D553" s="372">
        <v>54.911513816245709</v>
      </c>
      <c r="E553" s="381" t="s">
        <v>196</v>
      </c>
      <c r="F553" s="381" t="s">
        <v>196</v>
      </c>
      <c r="G553" s="372" t="s">
        <v>521</v>
      </c>
    </row>
    <row r="554" spans="1:7" x14ac:dyDescent="0.25">
      <c r="A554" s="405" t="s">
        <v>3399</v>
      </c>
      <c r="B554" s="381" t="s">
        <v>196</v>
      </c>
      <c r="C554" s="372">
        <v>1103.3068171277257</v>
      </c>
      <c r="D554" s="372">
        <v>42.371474794155858</v>
      </c>
      <c r="E554" s="381" t="s">
        <v>196</v>
      </c>
      <c r="F554" s="381" t="s">
        <v>196</v>
      </c>
      <c r="G554" s="372" t="s">
        <v>521</v>
      </c>
    </row>
    <row r="555" spans="1:7" x14ac:dyDescent="0.25">
      <c r="A555" s="82" t="s">
        <v>756</v>
      </c>
      <c r="B555" s="381" t="s">
        <v>196</v>
      </c>
      <c r="C555" s="381" t="s">
        <v>196</v>
      </c>
      <c r="D555" s="381" t="s">
        <v>196</v>
      </c>
      <c r="E555" s="381" t="s">
        <v>196</v>
      </c>
      <c r="F555" s="381" t="s">
        <v>196</v>
      </c>
      <c r="G555" s="381" t="s">
        <v>196</v>
      </c>
    </row>
    <row r="556" spans="1:7" x14ac:dyDescent="0.25">
      <c r="A556" s="421" t="s">
        <v>757</v>
      </c>
      <c r="B556" s="381" t="s">
        <v>196</v>
      </c>
      <c r="C556" s="372" t="s">
        <v>196</v>
      </c>
      <c r="D556" s="372" t="s">
        <v>196</v>
      </c>
      <c r="E556" s="381" t="s">
        <v>196</v>
      </c>
      <c r="F556" s="381" t="s">
        <v>196</v>
      </c>
      <c r="G556" s="376" t="s">
        <v>196</v>
      </c>
    </row>
    <row r="557" spans="1:7" x14ac:dyDescent="0.25">
      <c r="A557" s="421" t="s">
        <v>758</v>
      </c>
      <c r="B557" s="381" t="s">
        <v>196</v>
      </c>
      <c r="C557" s="372" t="s">
        <v>196</v>
      </c>
      <c r="D557" s="372" t="s">
        <v>196</v>
      </c>
      <c r="E557" s="381" t="s">
        <v>196</v>
      </c>
      <c r="F557" s="381" t="s">
        <v>196</v>
      </c>
      <c r="G557" s="376" t="s">
        <v>196</v>
      </c>
    </row>
    <row r="558" spans="1:7" x14ac:dyDescent="0.25">
      <c r="A558" s="82" t="s">
        <v>759</v>
      </c>
      <c r="B558" s="381" t="s">
        <v>196</v>
      </c>
      <c r="C558" s="381" t="s">
        <v>196</v>
      </c>
      <c r="D558" s="381" t="s">
        <v>196</v>
      </c>
      <c r="E558" s="381" t="s">
        <v>196</v>
      </c>
      <c r="F558" s="381" t="s">
        <v>196</v>
      </c>
      <c r="G558" s="381" t="s">
        <v>196</v>
      </c>
    </row>
    <row r="559" spans="1:7" x14ac:dyDescent="0.25">
      <c r="A559" s="421" t="s">
        <v>760</v>
      </c>
      <c r="B559" s="381" t="s">
        <v>196</v>
      </c>
      <c r="C559" s="372" t="s">
        <v>196</v>
      </c>
      <c r="D559" s="372" t="s">
        <v>196</v>
      </c>
      <c r="E559" s="381" t="s">
        <v>196</v>
      </c>
      <c r="F559" s="381" t="s">
        <v>196</v>
      </c>
      <c r="G559" s="376" t="s">
        <v>196</v>
      </c>
    </row>
    <row r="560" spans="1:7" x14ac:dyDescent="0.25">
      <c r="A560" s="421" t="s">
        <v>761</v>
      </c>
      <c r="B560" s="381" t="s">
        <v>196</v>
      </c>
      <c r="C560" s="372" t="s">
        <v>196</v>
      </c>
      <c r="D560" s="372" t="s">
        <v>196</v>
      </c>
      <c r="E560" s="381" t="s">
        <v>196</v>
      </c>
      <c r="F560" s="381" t="s">
        <v>196</v>
      </c>
      <c r="G560" s="376" t="s">
        <v>196</v>
      </c>
    </row>
    <row r="561" spans="1:7" x14ac:dyDescent="0.25">
      <c r="A561" s="421" t="s">
        <v>762</v>
      </c>
      <c r="B561" s="381" t="s">
        <v>196</v>
      </c>
      <c r="C561" s="372" t="s">
        <v>196</v>
      </c>
      <c r="D561" s="372" t="s">
        <v>196</v>
      </c>
      <c r="E561" s="381" t="s">
        <v>196</v>
      </c>
      <c r="F561" s="381" t="s">
        <v>196</v>
      </c>
      <c r="G561" s="376" t="s">
        <v>196</v>
      </c>
    </row>
    <row r="562" spans="1:7" x14ac:dyDescent="0.25">
      <c r="A562" s="82" t="s">
        <v>763</v>
      </c>
      <c r="B562" s="381" t="s">
        <v>196</v>
      </c>
      <c r="C562" s="381" t="s">
        <v>196</v>
      </c>
      <c r="D562" s="381" t="s">
        <v>196</v>
      </c>
      <c r="E562" s="381" t="s">
        <v>196</v>
      </c>
      <c r="F562" s="381" t="s">
        <v>196</v>
      </c>
      <c r="G562" s="381" t="s">
        <v>196</v>
      </c>
    </row>
    <row r="563" spans="1:7" x14ac:dyDescent="0.25">
      <c r="A563" s="421" t="s">
        <v>3400</v>
      </c>
      <c r="B563" s="381" t="s">
        <v>196</v>
      </c>
      <c r="C563" s="372">
        <v>1103.3068171277257</v>
      </c>
      <c r="D563" s="372">
        <v>42.371474794155858</v>
      </c>
      <c r="E563" s="381" t="s">
        <v>196</v>
      </c>
      <c r="F563" s="381" t="s">
        <v>196</v>
      </c>
      <c r="G563" s="376" t="s">
        <v>521</v>
      </c>
    </row>
    <row r="564" spans="1:7" x14ac:dyDescent="0.25">
      <c r="A564" s="422" t="s">
        <v>764</v>
      </c>
      <c r="B564" s="381" t="s">
        <v>196</v>
      </c>
      <c r="C564" s="372" t="s">
        <v>523</v>
      </c>
      <c r="D564" s="372" t="s">
        <v>523</v>
      </c>
      <c r="E564" s="381" t="s">
        <v>196</v>
      </c>
      <c r="F564" s="381" t="s">
        <v>196</v>
      </c>
      <c r="G564" s="376" t="s">
        <v>521</v>
      </c>
    </row>
    <row r="565" spans="1:7" x14ac:dyDescent="0.25">
      <c r="A565" s="422" t="s">
        <v>765</v>
      </c>
      <c r="B565" s="381" t="s">
        <v>196</v>
      </c>
      <c r="C565" s="372" t="s">
        <v>523</v>
      </c>
      <c r="D565" s="372" t="s">
        <v>523</v>
      </c>
      <c r="E565" s="381" t="s">
        <v>196</v>
      </c>
      <c r="F565" s="381" t="s">
        <v>196</v>
      </c>
      <c r="G565" s="376" t="s">
        <v>521</v>
      </c>
    </row>
    <row r="566" spans="1:7" x14ac:dyDescent="0.25">
      <c r="A566" s="422" t="s">
        <v>766</v>
      </c>
      <c r="B566" s="381" t="s">
        <v>196</v>
      </c>
      <c r="C566" s="372">
        <v>10.4339141813269</v>
      </c>
      <c r="D566" s="372" t="s">
        <v>523</v>
      </c>
      <c r="E566" s="381" t="s">
        <v>196</v>
      </c>
      <c r="F566" s="381" t="s">
        <v>196</v>
      </c>
      <c r="G566" s="376" t="s">
        <v>521</v>
      </c>
    </row>
    <row r="567" spans="1:7" x14ac:dyDescent="0.25">
      <c r="A567" s="422" t="s">
        <v>767</v>
      </c>
      <c r="B567" s="381" t="s">
        <v>196</v>
      </c>
      <c r="C567" s="372">
        <v>6.8670103189230298</v>
      </c>
      <c r="D567" s="372" t="s">
        <v>523</v>
      </c>
      <c r="E567" s="381" t="s">
        <v>196</v>
      </c>
      <c r="F567" s="381" t="s">
        <v>196</v>
      </c>
      <c r="G567" s="376" t="s">
        <v>521</v>
      </c>
    </row>
    <row r="568" spans="1:7" x14ac:dyDescent="0.25">
      <c r="A568" s="422" t="s">
        <v>768</v>
      </c>
      <c r="B568" s="381" t="s">
        <v>196</v>
      </c>
      <c r="C568" s="372">
        <v>73.263053002758994</v>
      </c>
      <c r="D568" s="372" t="s">
        <v>523</v>
      </c>
      <c r="E568" s="381" t="s">
        <v>196</v>
      </c>
      <c r="F568" s="381" t="s">
        <v>196</v>
      </c>
      <c r="G568" s="376" t="s">
        <v>521</v>
      </c>
    </row>
    <row r="569" spans="1:7" x14ac:dyDescent="0.25">
      <c r="A569" s="422" t="s">
        <v>769</v>
      </c>
      <c r="B569" s="381" t="s">
        <v>196</v>
      </c>
      <c r="C569" s="372">
        <v>6.6603451261630804</v>
      </c>
      <c r="D569" s="372">
        <v>7.8425112598720803</v>
      </c>
      <c r="E569" s="381" t="s">
        <v>196</v>
      </c>
      <c r="F569" s="381" t="s">
        <v>196</v>
      </c>
      <c r="G569" s="376" t="s">
        <v>521</v>
      </c>
    </row>
    <row r="570" spans="1:7" x14ac:dyDescent="0.25">
      <c r="A570" s="422" t="s">
        <v>770</v>
      </c>
      <c r="B570" s="381" t="s">
        <v>196</v>
      </c>
      <c r="C570" s="372">
        <v>6.2083685766828101</v>
      </c>
      <c r="D570" s="372" t="s">
        <v>523</v>
      </c>
      <c r="E570" s="381" t="s">
        <v>196</v>
      </c>
      <c r="F570" s="381" t="s">
        <v>196</v>
      </c>
      <c r="G570" s="376" t="s">
        <v>521</v>
      </c>
    </row>
    <row r="571" spans="1:7" x14ac:dyDescent="0.25">
      <c r="A571" s="422" t="s">
        <v>771</v>
      </c>
      <c r="B571" s="381" t="s">
        <v>196</v>
      </c>
      <c r="C571" s="372">
        <v>15.278275422757799</v>
      </c>
      <c r="D571" s="372">
        <v>15.52463493848148</v>
      </c>
      <c r="E571" s="381" t="s">
        <v>196</v>
      </c>
      <c r="F571" s="381" t="s">
        <v>196</v>
      </c>
      <c r="G571" s="376" t="s">
        <v>521</v>
      </c>
    </row>
    <row r="572" spans="1:7" x14ac:dyDescent="0.25">
      <c r="A572" s="422" t="s">
        <v>772</v>
      </c>
      <c r="B572" s="381" t="s">
        <v>196</v>
      </c>
      <c r="C572" s="372">
        <v>8.8016924452317795</v>
      </c>
      <c r="D572" s="372">
        <v>8.48939568274767</v>
      </c>
      <c r="E572" s="381" t="s">
        <v>196</v>
      </c>
      <c r="F572" s="381" t="s">
        <v>196</v>
      </c>
      <c r="G572" s="376" t="s">
        <v>521</v>
      </c>
    </row>
    <row r="573" spans="1:7" x14ac:dyDescent="0.25">
      <c r="A573" s="422" t="s">
        <v>773</v>
      </c>
      <c r="B573" s="381" t="s">
        <v>196</v>
      </c>
      <c r="C573" s="372">
        <v>5.1525731574840696</v>
      </c>
      <c r="D573" s="372" t="s">
        <v>523</v>
      </c>
      <c r="E573" s="381" t="s">
        <v>196</v>
      </c>
      <c r="F573" s="381" t="s">
        <v>196</v>
      </c>
      <c r="G573" s="376" t="s">
        <v>521</v>
      </c>
    </row>
    <row r="574" spans="1:7" x14ac:dyDescent="0.25">
      <c r="A574" s="422" t="s">
        <v>774</v>
      </c>
      <c r="B574" s="381" t="s">
        <v>196</v>
      </c>
      <c r="C574" s="372">
        <v>961.657313045705</v>
      </c>
      <c r="D574" s="372">
        <v>10.514932913054629</v>
      </c>
      <c r="E574" s="381" t="s">
        <v>196</v>
      </c>
      <c r="F574" s="381" t="s">
        <v>196</v>
      </c>
      <c r="G574" s="376" t="s">
        <v>521</v>
      </c>
    </row>
    <row r="575" spans="1:7" x14ac:dyDescent="0.25">
      <c r="A575" s="422" t="s">
        <v>3270</v>
      </c>
      <c r="B575" s="381" t="s">
        <v>196</v>
      </c>
      <c r="C575" s="372">
        <v>7.2448214116877399</v>
      </c>
      <c r="D575" s="372" t="s">
        <v>523</v>
      </c>
      <c r="E575" s="381" t="s">
        <v>196</v>
      </c>
      <c r="F575" s="381" t="s">
        <v>196</v>
      </c>
      <c r="G575" s="376" t="s">
        <v>521</v>
      </c>
    </row>
    <row r="576" spans="1:7" x14ac:dyDescent="0.25">
      <c r="A576" s="422" t="s">
        <v>3271</v>
      </c>
      <c r="B576" s="381" t="s">
        <v>196</v>
      </c>
      <c r="C576" s="372">
        <v>1.7394504390044301</v>
      </c>
      <c r="D576" s="372" t="s">
        <v>523</v>
      </c>
      <c r="E576" s="381" t="s">
        <v>196</v>
      </c>
      <c r="F576" s="381" t="s">
        <v>196</v>
      </c>
      <c r="G576" s="376" t="s">
        <v>521</v>
      </c>
    </row>
    <row r="577" spans="1:7" x14ac:dyDescent="0.25">
      <c r="A577" s="404" t="s">
        <v>775</v>
      </c>
      <c r="B577" s="381" t="s">
        <v>196</v>
      </c>
      <c r="C577" s="372">
        <v>3.47664809845039</v>
      </c>
      <c r="D577" s="372">
        <v>1.15882913799309</v>
      </c>
      <c r="E577" s="381" t="s">
        <v>196</v>
      </c>
      <c r="F577" s="381" t="s">
        <v>196</v>
      </c>
      <c r="G577" s="376" t="s">
        <v>521</v>
      </c>
    </row>
    <row r="578" spans="1:7" x14ac:dyDescent="0.25">
      <c r="A578" s="404" t="s">
        <v>776</v>
      </c>
      <c r="B578" s="381" t="s">
        <v>196</v>
      </c>
      <c r="C578" s="372">
        <v>812.30140082016101</v>
      </c>
      <c r="D578" s="372">
        <v>5.4580785736261301</v>
      </c>
      <c r="E578" s="381" t="s">
        <v>196</v>
      </c>
      <c r="F578" s="381" t="s">
        <v>196</v>
      </c>
      <c r="G578" s="376" t="s">
        <v>521</v>
      </c>
    </row>
    <row r="579" spans="1:7" x14ac:dyDescent="0.25">
      <c r="A579" s="404" t="s">
        <v>777</v>
      </c>
      <c r="B579" s="381" t="s">
        <v>196</v>
      </c>
      <c r="C579" s="372">
        <v>143.12910339503199</v>
      </c>
      <c r="D579" s="372">
        <v>5.9231313104706302</v>
      </c>
      <c r="E579" s="381" t="s">
        <v>196</v>
      </c>
      <c r="F579" s="381" t="s">
        <v>196</v>
      </c>
      <c r="G579" s="372" t="s">
        <v>521</v>
      </c>
    </row>
    <row r="580" spans="1:7" x14ac:dyDescent="0.25">
      <c r="A580" s="423" t="s">
        <v>778</v>
      </c>
      <c r="B580" s="381" t="s">
        <v>196</v>
      </c>
      <c r="C580" s="372" t="s">
        <v>548</v>
      </c>
      <c r="D580" s="372" t="s">
        <v>548</v>
      </c>
      <c r="E580" s="381" t="s">
        <v>196</v>
      </c>
      <c r="F580" s="381" t="s">
        <v>196</v>
      </c>
      <c r="G580" s="376" t="s">
        <v>521</v>
      </c>
    </row>
    <row r="581" spans="1:7" x14ac:dyDescent="0.25">
      <c r="A581" s="423" t="s">
        <v>779</v>
      </c>
      <c r="B581" s="381" t="s">
        <v>196</v>
      </c>
      <c r="C581" s="372">
        <v>0.97110900520321997</v>
      </c>
      <c r="D581" s="372">
        <v>8.605344306328E-2</v>
      </c>
      <c r="E581" s="381" t="s">
        <v>196</v>
      </c>
      <c r="F581" s="381" t="s">
        <v>196</v>
      </c>
      <c r="G581" s="376" t="s">
        <v>521</v>
      </c>
    </row>
    <row r="582" spans="1:7" x14ac:dyDescent="0.25">
      <c r="A582" s="423" t="s">
        <v>780</v>
      </c>
      <c r="B582" s="381" t="s">
        <v>196</v>
      </c>
      <c r="C582" s="372">
        <v>12.102255140157601</v>
      </c>
      <c r="D582" s="372">
        <v>0.46691353425823001</v>
      </c>
      <c r="E582" s="381" t="s">
        <v>196</v>
      </c>
      <c r="F582" s="381" t="s">
        <v>196</v>
      </c>
      <c r="G582" s="376" t="s">
        <v>521</v>
      </c>
    </row>
    <row r="583" spans="1:7" x14ac:dyDescent="0.25">
      <c r="A583" s="423" t="s">
        <v>781</v>
      </c>
      <c r="B583" s="381" t="s">
        <v>196</v>
      </c>
      <c r="C583" s="372">
        <v>0.20352704247281</v>
      </c>
      <c r="D583" s="372">
        <v>8.4830813865599992E-3</v>
      </c>
      <c r="E583" s="381" t="s">
        <v>196</v>
      </c>
      <c r="F583" s="381" t="s">
        <v>196</v>
      </c>
      <c r="G583" s="376" t="s">
        <v>521</v>
      </c>
    </row>
    <row r="584" spans="1:7" x14ac:dyDescent="0.25">
      <c r="A584" s="423" t="s">
        <v>782</v>
      </c>
      <c r="B584" s="381" t="s">
        <v>196</v>
      </c>
      <c r="C584" s="372">
        <v>129.43079884371301</v>
      </c>
      <c r="D584" s="372">
        <v>5.3616812517625601</v>
      </c>
      <c r="E584" s="381" t="s">
        <v>196</v>
      </c>
      <c r="F584" s="381" t="s">
        <v>196</v>
      </c>
      <c r="G584" s="376" t="s">
        <v>521</v>
      </c>
    </row>
    <row r="585" spans="1:7" x14ac:dyDescent="0.25">
      <c r="A585" s="424" t="s">
        <v>783</v>
      </c>
      <c r="B585" s="381" t="s">
        <v>196</v>
      </c>
      <c r="C585" s="372">
        <v>0.42141336348535002</v>
      </c>
      <c r="D585" s="372" t="s">
        <v>523</v>
      </c>
      <c r="E585" s="381" t="s">
        <v>196</v>
      </c>
      <c r="F585" s="381" t="s">
        <v>196</v>
      </c>
      <c r="G585" s="372" t="s">
        <v>521</v>
      </c>
    </row>
    <row r="586" spans="1:7" x14ac:dyDescent="0.25">
      <c r="A586" s="425" t="s">
        <v>784</v>
      </c>
      <c r="B586" s="381" t="s">
        <v>196</v>
      </c>
      <c r="C586" s="372">
        <v>0.42141336348535002</v>
      </c>
      <c r="D586" s="372" t="s">
        <v>523</v>
      </c>
      <c r="E586" s="381" t="s">
        <v>196</v>
      </c>
      <c r="F586" s="381" t="s">
        <v>196</v>
      </c>
      <c r="G586" s="376" t="s">
        <v>521</v>
      </c>
    </row>
    <row r="587" spans="1:7" ht="15.75" thickBot="1" x14ac:dyDescent="0.3">
      <c r="A587" s="404" t="s">
        <v>3401</v>
      </c>
      <c r="B587" s="381" t="s">
        <v>196</v>
      </c>
      <c r="C587" s="381" t="s">
        <v>196</v>
      </c>
      <c r="D587" s="372" t="s">
        <v>523</v>
      </c>
      <c r="E587" s="381" t="s">
        <v>196</v>
      </c>
      <c r="F587" s="381" t="s">
        <v>196</v>
      </c>
      <c r="G587" s="381" t="s">
        <v>196</v>
      </c>
    </row>
    <row r="588" spans="1:7" s="325" customFormat="1" ht="12.75" customHeight="1" thickTop="1" x14ac:dyDescent="0.2">
      <c r="A588" s="83" t="s">
        <v>786</v>
      </c>
      <c r="B588" s="381" t="s">
        <v>196</v>
      </c>
      <c r="C588" s="372">
        <v>719.88457694084161</v>
      </c>
      <c r="D588" s="381" t="s">
        <v>196</v>
      </c>
      <c r="E588" s="381" t="s">
        <v>196</v>
      </c>
      <c r="F588" s="381" t="s">
        <v>196</v>
      </c>
      <c r="G588" s="372" t="s">
        <v>521</v>
      </c>
    </row>
    <row r="589" spans="1:7" s="325" customFormat="1" ht="12.75" customHeight="1" x14ac:dyDescent="0.2">
      <c r="A589" s="84" t="s">
        <v>787</v>
      </c>
      <c r="B589" s="381" t="s">
        <v>196</v>
      </c>
      <c r="C589" s="376" t="s">
        <v>521</v>
      </c>
      <c r="D589" s="372">
        <v>1051.644218550199</v>
      </c>
      <c r="E589" s="376" t="s">
        <v>521</v>
      </c>
      <c r="F589" s="376" t="s">
        <v>521</v>
      </c>
      <c r="G589" s="376" t="s">
        <v>521</v>
      </c>
    </row>
    <row r="590" spans="1:7" s="325" customFormat="1" ht="12.75" customHeight="1" x14ac:dyDescent="0.2">
      <c r="A590" s="84" t="s">
        <v>788</v>
      </c>
      <c r="B590" s="381" t="s">
        <v>196</v>
      </c>
      <c r="C590" s="372" t="s">
        <v>523</v>
      </c>
      <c r="D590" s="372" t="s">
        <v>523</v>
      </c>
      <c r="E590" s="376" t="s">
        <v>523</v>
      </c>
      <c r="F590" s="376" t="s">
        <v>523</v>
      </c>
      <c r="G590" s="376" t="s">
        <v>521</v>
      </c>
    </row>
    <row r="591" spans="1:7" s="325" customFormat="1" ht="12.75" customHeight="1" x14ac:dyDescent="0.2">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
      <c r="A592" s="411" t="s">
        <v>790</v>
      </c>
      <c r="B592" s="372">
        <v>4349.248664685867</v>
      </c>
      <c r="C592" s="381" t="s">
        <v>196</v>
      </c>
      <c r="D592" s="381" t="s">
        <v>196</v>
      </c>
      <c r="E592" s="381" t="s">
        <v>196</v>
      </c>
      <c r="F592" s="381" t="s">
        <v>196</v>
      </c>
      <c r="G592" s="381" t="s">
        <v>196</v>
      </c>
    </row>
    <row r="593" spans="1:7" s="325" customFormat="1" ht="12" customHeight="1" x14ac:dyDescent="0.2">
      <c r="A593" s="411" t="s">
        <v>791</v>
      </c>
      <c r="B593" s="372">
        <v>3504.4603945689328</v>
      </c>
      <c r="C593" s="381" t="s">
        <v>196</v>
      </c>
      <c r="D593" s="381" t="s">
        <v>196</v>
      </c>
      <c r="E593" s="381" t="s">
        <v>196</v>
      </c>
      <c r="F593" s="381" t="s">
        <v>196</v>
      </c>
      <c r="G593" s="381" t="s">
        <v>196</v>
      </c>
    </row>
    <row r="594" spans="1:7" s="325" customFormat="1" ht="12" customHeight="1" x14ac:dyDescent="0.2">
      <c r="A594" s="408" t="s">
        <v>792</v>
      </c>
      <c r="B594" s="372" t="s">
        <v>521</v>
      </c>
      <c r="C594" s="381" t="s">
        <v>196</v>
      </c>
      <c r="D594" s="381" t="s">
        <v>196</v>
      </c>
      <c r="E594" s="381" t="s">
        <v>196</v>
      </c>
      <c r="F594" s="381" t="s">
        <v>196</v>
      </c>
      <c r="G594" s="381" t="s">
        <v>196</v>
      </c>
    </row>
    <row r="595" spans="1:7" s="325" customFormat="1" ht="13.5" customHeight="1" x14ac:dyDescent="0.2">
      <c r="A595" s="85" t="s">
        <v>793</v>
      </c>
      <c r="B595" s="372" t="s">
        <v>521</v>
      </c>
      <c r="C595" s="372" t="s">
        <v>521</v>
      </c>
      <c r="D595" s="372" t="s">
        <v>521</v>
      </c>
      <c r="E595" s="372" t="s">
        <v>521</v>
      </c>
      <c r="F595" s="372" t="s">
        <v>521</v>
      </c>
      <c r="G595" s="372" t="s">
        <v>521</v>
      </c>
    </row>
    <row r="596" spans="1:7" s="188" customFormat="1" x14ac:dyDescent="0.25"/>
    <row r="597" spans="1:7" customFormat="1" x14ac:dyDescent="0.2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795</v>
      </c>
      <c r="B600" s="295"/>
      <c r="C600" s="295"/>
      <c r="D600" s="295"/>
      <c r="E600" s="295"/>
      <c r="F600" s="295"/>
      <c r="G600" s="436" t="s">
        <v>505</v>
      </c>
    </row>
    <row r="601" spans="1:7" ht="15.75" x14ac:dyDescent="0.25">
      <c r="A601" s="286" t="s">
        <v>694</v>
      </c>
      <c r="B601" s="295"/>
      <c r="C601" s="295"/>
      <c r="D601" s="295"/>
      <c r="E601" s="295"/>
      <c r="F601" s="295"/>
      <c r="G601" s="436" t="s">
        <v>3405</v>
      </c>
    </row>
    <row r="602" spans="1:7" x14ac:dyDescent="0.25">
      <c r="A602" s="295"/>
      <c r="B602" s="295"/>
      <c r="C602" s="295"/>
      <c r="D602" s="295"/>
      <c r="E602" s="295"/>
      <c r="F602" s="295"/>
      <c r="G602" s="436" t="s">
        <v>506</v>
      </c>
    </row>
    <row r="603" spans="1:7" x14ac:dyDescent="0.25">
      <c r="A603" s="295"/>
      <c r="B603" s="295"/>
      <c r="C603" s="295"/>
      <c r="D603" s="295"/>
      <c r="E603" s="295"/>
      <c r="F603" s="295"/>
      <c r="G603" s="326"/>
    </row>
    <row r="604" spans="1:7" ht="54" customHeight="1" x14ac:dyDescent="0.25">
      <c r="A604" s="471" t="s">
        <v>507</v>
      </c>
      <c r="B604" s="88" t="s">
        <v>796</v>
      </c>
      <c r="C604" s="88" t="s">
        <v>797</v>
      </c>
      <c r="D604" s="88" t="s">
        <v>798</v>
      </c>
      <c r="E604" s="88" t="s">
        <v>646</v>
      </c>
      <c r="F604" s="88" t="s">
        <v>512</v>
      </c>
      <c r="G604" s="88" t="s">
        <v>513</v>
      </c>
    </row>
    <row r="605" spans="1:7" ht="15.75" thickBot="1" x14ac:dyDescent="0.3">
      <c r="A605" s="472"/>
      <c r="B605" s="473" t="s">
        <v>515</v>
      </c>
      <c r="C605" s="474"/>
      <c r="D605" s="474"/>
      <c r="E605" s="474"/>
      <c r="F605" s="474"/>
      <c r="G605" s="475"/>
    </row>
    <row r="606" spans="1:7" ht="15.75" thickTop="1" x14ac:dyDescent="0.25">
      <c r="A606" s="89" t="s">
        <v>799</v>
      </c>
      <c r="B606" s="372">
        <v>-804822.59440781723</v>
      </c>
      <c r="C606" s="372">
        <v>372.43546381101726</v>
      </c>
      <c r="D606" s="372">
        <v>25.029760442267989</v>
      </c>
      <c r="E606" s="372">
        <v>147.8993015761074</v>
      </c>
      <c r="F606" s="372">
        <v>4868.9398569495861</v>
      </c>
      <c r="G606" s="372" t="s">
        <v>544</v>
      </c>
    </row>
    <row r="607" spans="1:7" x14ac:dyDescent="0.25">
      <c r="A607" s="90" t="s">
        <v>800</v>
      </c>
      <c r="B607" s="372">
        <v>-654156.12397938303</v>
      </c>
      <c r="C607" s="372">
        <v>198.63743168945703</v>
      </c>
      <c r="D607" s="372">
        <v>12.417582721024869</v>
      </c>
      <c r="E607" s="372">
        <v>126.4269505761074</v>
      </c>
      <c r="F607" s="372">
        <v>4511.0673989495863</v>
      </c>
      <c r="G607" s="372" t="s">
        <v>544</v>
      </c>
    </row>
    <row r="608" spans="1:7" x14ac:dyDescent="0.25">
      <c r="A608" s="91" t="s">
        <v>801</v>
      </c>
      <c r="B608" s="372">
        <v>-556239.34998271859</v>
      </c>
      <c r="C608" s="372">
        <v>198.08203006879788</v>
      </c>
      <c r="D608" s="372">
        <v>12.10683877801865</v>
      </c>
      <c r="E608" s="376">
        <v>126.4269505761074</v>
      </c>
      <c r="F608" s="376">
        <v>4511.0673989495863</v>
      </c>
      <c r="G608" s="376" t="s">
        <v>548</v>
      </c>
    </row>
    <row r="609" spans="1:7" x14ac:dyDescent="0.25">
      <c r="A609" s="426" t="s">
        <v>802</v>
      </c>
      <c r="B609" s="372">
        <v>-98672.724874388499</v>
      </c>
      <c r="C609" s="372" t="s">
        <v>523</v>
      </c>
      <c r="D609" s="372" t="s">
        <v>3262</v>
      </c>
      <c r="E609" s="376" t="s">
        <v>521</v>
      </c>
      <c r="F609" s="376" t="s">
        <v>521</v>
      </c>
      <c r="G609" s="376" t="s">
        <v>521</v>
      </c>
    </row>
    <row r="610" spans="1:7" x14ac:dyDescent="0.25">
      <c r="A610" s="91" t="s">
        <v>803</v>
      </c>
      <c r="B610" s="372">
        <v>23157.998294787925</v>
      </c>
      <c r="C610" s="372" t="s">
        <v>3272</v>
      </c>
      <c r="D610" s="372" t="s">
        <v>3272</v>
      </c>
      <c r="E610" s="372" t="s">
        <v>521</v>
      </c>
      <c r="F610" s="372" t="s">
        <v>521</v>
      </c>
      <c r="G610" s="372" t="s">
        <v>521</v>
      </c>
    </row>
    <row r="611" spans="1:7" x14ac:dyDescent="0.25">
      <c r="A611" s="91" t="s">
        <v>804</v>
      </c>
      <c r="B611" s="372">
        <v>-29001.50383515003</v>
      </c>
      <c r="C611" s="372" t="s">
        <v>619</v>
      </c>
      <c r="D611" s="372" t="s">
        <v>619</v>
      </c>
      <c r="E611" s="376" t="s">
        <v>521</v>
      </c>
      <c r="F611" s="376" t="s">
        <v>521</v>
      </c>
      <c r="G611" s="376" t="s">
        <v>521</v>
      </c>
    </row>
    <row r="612" spans="1:7" x14ac:dyDescent="0.25">
      <c r="A612" s="91" t="s">
        <v>805</v>
      </c>
      <c r="B612" s="372">
        <v>52159.502129937959</v>
      </c>
      <c r="C612" s="372" t="s">
        <v>619</v>
      </c>
      <c r="D612" s="372" t="s">
        <v>619</v>
      </c>
      <c r="E612" s="376" t="s">
        <v>521</v>
      </c>
      <c r="F612" s="376" t="s">
        <v>521</v>
      </c>
      <c r="G612" s="376" t="s">
        <v>521</v>
      </c>
    </row>
    <row r="613" spans="1:7" x14ac:dyDescent="0.25">
      <c r="A613" s="90" t="s">
        <v>806</v>
      </c>
      <c r="B613" s="372">
        <v>-30056.90270642428</v>
      </c>
      <c r="C613" s="372">
        <v>12.663181</v>
      </c>
      <c r="D613" s="372">
        <v>1.1562030000000001</v>
      </c>
      <c r="E613" s="372">
        <v>21.472351</v>
      </c>
      <c r="F613" s="372">
        <v>357.87245800000005</v>
      </c>
      <c r="G613" s="372" t="s">
        <v>521</v>
      </c>
    </row>
    <row r="614" spans="1:7" x14ac:dyDescent="0.25">
      <c r="A614" s="91" t="s">
        <v>807</v>
      </c>
      <c r="B614" s="372">
        <v>10024.42566404653</v>
      </c>
      <c r="C614" s="372">
        <v>12.663181</v>
      </c>
      <c r="D614" s="372">
        <v>1.1562030000000001</v>
      </c>
      <c r="E614" s="376">
        <v>21.472351</v>
      </c>
      <c r="F614" s="376">
        <v>357.87245800000005</v>
      </c>
      <c r="G614" s="376" t="s">
        <v>521</v>
      </c>
    </row>
    <row r="615" spans="1:7" x14ac:dyDescent="0.25">
      <c r="A615" s="426" t="s">
        <v>808</v>
      </c>
      <c r="B615" s="372">
        <v>-40081.328370470808</v>
      </c>
      <c r="C615" s="372" t="s">
        <v>523</v>
      </c>
      <c r="D615" s="372" t="s">
        <v>619</v>
      </c>
      <c r="E615" s="376" t="s">
        <v>521</v>
      </c>
      <c r="F615" s="376" t="s">
        <v>521</v>
      </c>
      <c r="G615" s="376" t="s">
        <v>521</v>
      </c>
    </row>
    <row r="616" spans="1:7" x14ac:dyDescent="0.25">
      <c r="A616" s="91" t="s">
        <v>809</v>
      </c>
      <c r="B616" s="372">
        <v>-6109.6062039457893</v>
      </c>
      <c r="C616" s="372">
        <v>161.13485112156022</v>
      </c>
      <c r="D616" s="372">
        <v>0.59525414428571</v>
      </c>
      <c r="E616" s="372" t="s">
        <v>521</v>
      </c>
      <c r="F616" s="372" t="s">
        <v>521</v>
      </c>
      <c r="G616" s="372" t="s">
        <v>521</v>
      </c>
    </row>
    <row r="617" spans="1:7" x14ac:dyDescent="0.25">
      <c r="A617" s="91" t="s">
        <v>810</v>
      </c>
      <c r="B617" s="372">
        <v>-10133.523605752287</v>
      </c>
      <c r="C617" s="372" t="s">
        <v>548</v>
      </c>
      <c r="D617" s="372">
        <v>0.59215403</v>
      </c>
      <c r="E617" s="376" t="s">
        <v>521</v>
      </c>
      <c r="F617" s="376" t="s">
        <v>521</v>
      </c>
      <c r="G617" s="376" t="s">
        <v>521</v>
      </c>
    </row>
    <row r="618" spans="1:7" x14ac:dyDescent="0.25">
      <c r="A618" s="91" t="s">
        <v>811</v>
      </c>
      <c r="B618" s="372">
        <v>439.03348336053682</v>
      </c>
      <c r="C618" s="372" t="s">
        <v>548</v>
      </c>
      <c r="D618" s="372" t="s">
        <v>544</v>
      </c>
      <c r="E618" s="376" t="s">
        <v>521</v>
      </c>
      <c r="F618" s="376" t="s">
        <v>521</v>
      </c>
      <c r="G618" s="376" t="s">
        <v>521</v>
      </c>
    </row>
    <row r="619" spans="1:7" x14ac:dyDescent="0.25">
      <c r="A619" s="90" t="s">
        <v>812</v>
      </c>
      <c r="B619" s="372">
        <v>-31610.861039128908</v>
      </c>
      <c r="C619" s="372" t="s">
        <v>548</v>
      </c>
      <c r="D619" s="372">
        <v>6.04757815668298</v>
      </c>
      <c r="E619" s="372" t="s">
        <v>548</v>
      </c>
      <c r="F619" s="372" t="s">
        <v>548</v>
      </c>
      <c r="G619" s="372" t="s">
        <v>521</v>
      </c>
    </row>
    <row r="620" spans="1:7" x14ac:dyDescent="0.25">
      <c r="A620" s="91" t="s">
        <v>813</v>
      </c>
      <c r="B620" s="372">
        <v>-116642.3750794526</v>
      </c>
      <c r="C620" s="372" t="s">
        <v>548</v>
      </c>
      <c r="D620" s="372">
        <v>6.04757815668298</v>
      </c>
      <c r="E620" s="376" t="s">
        <v>548</v>
      </c>
      <c r="F620" s="376" t="s">
        <v>548</v>
      </c>
      <c r="G620" s="376" t="s">
        <v>521</v>
      </c>
    </row>
    <row r="621" spans="1:7" x14ac:dyDescent="0.25">
      <c r="A621" s="426" t="s">
        <v>814</v>
      </c>
      <c r="B621" s="372">
        <v>85031.514040323702</v>
      </c>
      <c r="C621" s="372" t="s">
        <v>548</v>
      </c>
      <c r="D621" s="372" t="s">
        <v>619</v>
      </c>
      <c r="E621" s="376" t="s">
        <v>548</v>
      </c>
      <c r="F621" s="376" t="s">
        <v>548</v>
      </c>
      <c r="G621" s="376" t="s">
        <v>521</v>
      </c>
    </row>
    <row r="622" spans="1:7" x14ac:dyDescent="0.25">
      <c r="A622" s="91" t="s">
        <v>815</v>
      </c>
      <c r="B622" s="372" t="s">
        <v>548</v>
      </c>
      <c r="C622" s="372" t="s">
        <v>544</v>
      </c>
      <c r="D622" s="372" t="s">
        <v>544</v>
      </c>
      <c r="E622" s="372" t="s">
        <v>521</v>
      </c>
      <c r="F622" s="372" t="s">
        <v>521</v>
      </c>
      <c r="G622" s="372" t="s">
        <v>521</v>
      </c>
    </row>
    <row r="623" spans="1:7" x14ac:dyDescent="0.25">
      <c r="A623" s="91" t="s">
        <v>816</v>
      </c>
      <c r="B623" s="381" t="s">
        <v>196</v>
      </c>
      <c r="C623" s="381" t="s">
        <v>196</v>
      </c>
      <c r="D623" s="381" t="s">
        <v>196</v>
      </c>
      <c r="E623" s="381" t="s">
        <v>196</v>
      </c>
      <c r="F623" s="381" t="s">
        <v>196</v>
      </c>
      <c r="G623" s="381" t="s">
        <v>196</v>
      </c>
    </row>
    <row r="624" spans="1:7" x14ac:dyDescent="0.25">
      <c r="A624" s="91" t="s">
        <v>817</v>
      </c>
      <c r="B624" s="372" t="s">
        <v>548</v>
      </c>
      <c r="C624" s="372" t="s">
        <v>521</v>
      </c>
      <c r="D624" s="372" t="s">
        <v>521</v>
      </c>
      <c r="E624" s="376" t="s">
        <v>521</v>
      </c>
      <c r="F624" s="376" t="s">
        <v>521</v>
      </c>
      <c r="G624" s="376" t="s">
        <v>521</v>
      </c>
    </row>
    <row r="625" spans="1:8" x14ac:dyDescent="0.25">
      <c r="A625" s="90" t="s">
        <v>818</v>
      </c>
      <c r="B625" s="372">
        <v>-106047.09877372319</v>
      </c>
      <c r="C625" s="381" t="s">
        <v>196</v>
      </c>
      <c r="D625" s="381" t="s">
        <v>196</v>
      </c>
      <c r="E625" s="381" t="s">
        <v>196</v>
      </c>
      <c r="F625" s="381" t="s">
        <v>196</v>
      </c>
      <c r="G625" s="381" t="s">
        <v>196</v>
      </c>
    </row>
    <row r="626" spans="1:8" x14ac:dyDescent="0.25">
      <c r="A626" s="327" t="s">
        <v>819</v>
      </c>
      <c r="B626" s="372" t="s">
        <v>3272</v>
      </c>
      <c r="C626" s="372" t="s">
        <v>544</v>
      </c>
      <c r="D626" s="372">
        <v>2.41583792</v>
      </c>
      <c r="E626" s="372" t="s">
        <v>521</v>
      </c>
      <c r="F626" s="372" t="s">
        <v>521</v>
      </c>
      <c r="G626" s="372" t="s">
        <v>521</v>
      </c>
    </row>
    <row r="627" spans="1:8" x14ac:dyDescent="0.25">
      <c r="A627" s="414" t="s">
        <v>820</v>
      </c>
      <c r="B627" s="372" t="s">
        <v>3272</v>
      </c>
      <c r="C627" s="372" t="s">
        <v>544</v>
      </c>
      <c r="D627" s="372">
        <v>2.41583792</v>
      </c>
      <c r="E627" s="372" t="s">
        <v>521</v>
      </c>
      <c r="F627" s="372" t="s">
        <v>521</v>
      </c>
      <c r="G627" s="372" t="s">
        <v>521</v>
      </c>
    </row>
    <row r="629" spans="1:8" x14ac:dyDescent="0.2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81" t="s">
        <v>822</v>
      </c>
      <c r="B632" s="481"/>
      <c r="C632" s="295"/>
      <c r="D632" s="295"/>
      <c r="E632" s="295"/>
      <c r="F632" s="295"/>
      <c r="G632" s="295"/>
      <c r="H632" s="437" t="s">
        <v>505</v>
      </c>
    </row>
    <row r="633" spans="1:8" ht="15.75" x14ac:dyDescent="0.25">
      <c r="A633" s="310" t="s">
        <v>694</v>
      </c>
      <c r="B633" s="292"/>
      <c r="C633" s="295"/>
      <c r="D633" s="295"/>
      <c r="E633" s="295"/>
      <c r="F633" s="295"/>
      <c r="G633" s="295"/>
      <c r="H633" s="437" t="s">
        <v>3405</v>
      </c>
    </row>
    <row r="634" spans="1:8" x14ac:dyDescent="0.25">
      <c r="A634" s="295"/>
      <c r="B634" s="295"/>
      <c r="C634" s="295"/>
      <c r="D634" s="295"/>
      <c r="E634" s="295"/>
      <c r="F634" s="295"/>
      <c r="G634" s="295"/>
      <c r="H634" s="437" t="s">
        <v>506</v>
      </c>
    </row>
    <row r="635" spans="1:8" x14ac:dyDescent="0.25">
      <c r="A635" s="295"/>
      <c r="B635" s="295"/>
      <c r="C635" s="295"/>
      <c r="D635" s="295"/>
      <c r="E635" s="295"/>
      <c r="F635" s="295"/>
      <c r="G635" s="295"/>
      <c r="H635" s="328"/>
    </row>
    <row r="636" spans="1:8" x14ac:dyDescent="0.25">
      <c r="A636" s="464" t="s">
        <v>823</v>
      </c>
      <c r="B636" s="329" t="s">
        <v>824</v>
      </c>
      <c r="C636" s="330" t="s">
        <v>509</v>
      </c>
      <c r="D636" s="330" t="s">
        <v>510</v>
      </c>
      <c r="E636" s="330" t="s">
        <v>646</v>
      </c>
      <c r="F636" s="331" t="s">
        <v>512</v>
      </c>
      <c r="G636" s="332" t="s">
        <v>513</v>
      </c>
      <c r="H636" s="331" t="s">
        <v>647</v>
      </c>
    </row>
    <row r="637" spans="1:8" ht="15.75" thickBot="1" x14ac:dyDescent="0.3">
      <c r="A637" s="465"/>
      <c r="B637" s="466" t="s">
        <v>515</v>
      </c>
      <c r="C637" s="467"/>
      <c r="D637" s="467"/>
      <c r="E637" s="467"/>
      <c r="F637" s="467"/>
      <c r="G637" s="467"/>
      <c r="H637" s="468"/>
    </row>
    <row r="638" spans="1:8" ht="15.75" thickTop="1" x14ac:dyDescent="0.25">
      <c r="A638" s="333" t="s">
        <v>825</v>
      </c>
      <c r="B638" s="372" t="s">
        <v>3267</v>
      </c>
      <c r="C638" s="372">
        <v>6134.8125898395247</v>
      </c>
      <c r="D638" s="372">
        <v>82.700895060478175</v>
      </c>
      <c r="E638" s="372">
        <v>2.3460190219567099</v>
      </c>
      <c r="F638" s="372">
        <v>6.5483463597946603</v>
      </c>
      <c r="G638" s="372">
        <v>114.39560414851302</v>
      </c>
      <c r="H638" s="372">
        <v>0.74349333311907995</v>
      </c>
    </row>
    <row r="639" spans="1:8" x14ac:dyDescent="0.25">
      <c r="A639" s="334" t="s">
        <v>827</v>
      </c>
      <c r="B639" s="372" t="s">
        <v>583</v>
      </c>
      <c r="C639" s="372">
        <v>5255.3700428550756</v>
      </c>
      <c r="D639" s="381" t="s">
        <v>196</v>
      </c>
      <c r="E639" s="372">
        <v>2.3460190219567099</v>
      </c>
      <c r="F639" s="372">
        <v>6.1117899358083498</v>
      </c>
      <c r="G639" s="372">
        <v>21.695718028166269</v>
      </c>
      <c r="H639" s="381" t="s">
        <v>196</v>
      </c>
    </row>
    <row r="640" spans="1:8" x14ac:dyDescent="0.25">
      <c r="A640" s="409" t="s">
        <v>828</v>
      </c>
      <c r="B640" s="372" t="s">
        <v>583</v>
      </c>
      <c r="C640" s="372">
        <v>5255.3700428550756</v>
      </c>
      <c r="D640" s="381" t="s">
        <v>196</v>
      </c>
      <c r="E640" s="376">
        <v>2.3460190219567099</v>
      </c>
      <c r="F640" s="376">
        <v>6.1117899358083498</v>
      </c>
      <c r="G640" s="376">
        <v>21.695718028166269</v>
      </c>
      <c r="H640" s="381" t="s">
        <v>196</v>
      </c>
    </row>
    <row r="641" spans="1:8" x14ac:dyDescent="0.25">
      <c r="A641" s="409" t="s">
        <v>829</v>
      </c>
      <c r="B641" s="372" t="s">
        <v>550</v>
      </c>
      <c r="C641" s="372" t="s">
        <v>550</v>
      </c>
      <c r="D641" s="381" t="s">
        <v>196</v>
      </c>
      <c r="E641" s="376" t="s">
        <v>550</v>
      </c>
      <c r="F641" s="376" t="s">
        <v>550</v>
      </c>
      <c r="G641" s="376" t="s">
        <v>550</v>
      </c>
      <c r="H641" s="381" t="s">
        <v>196</v>
      </c>
    </row>
    <row r="642" spans="1:8" x14ac:dyDescent="0.25">
      <c r="A642" s="427" t="s">
        <v>830</v>
      </c>
      <c r="B642" s="372" t="s">
        <v>550</v>
      </c>
      <c r="C642" s="372" t="s">
        <v>550</v>
      </c>
      <c r="D642" s="381" t="s">
        <v>196</v>
      </c>
      <c r="E642" s="372" t="s">
        <v>550</v>
      </c>
      <c r="F642" s="372" t="s">
        <v>550</v>
      </c>
      <c r="G642" s="372" t="s">
        <v>550</v>
      </c>
      <c r="H642" s="381" t="s">
        <v>196</v>
      </c>
    </row>
    <row r="643" spans="1:8" x14ac:dyDescent="0.25">
      <c r="A643" s="334" t="s">
        <v>831</v>
      </c>
      <c r="B643" s="381" t="s">
        <v>196</v>
      </c>
      <c r="C643" s="372">
        <v>76.87968402665453</v>
      </c>
      <c r="D643" s="372">
        <v>5.5928880000000003</v>
      </c>
      <c r="E643" s="372" t="s">
        <v>548</v>
      </c>
      <c r="F643" s="372" t="s">
        <v>548</v>
      </c>
      <c r="G643" s="372" t="s">
        <v>548</v>
      </c>
      <c r="H643" s="381" t="s">
        <v>196</v>
      </c>
    </row>
    <row r="644" spans="1:8" x14ac:dyDescent="0.25">
      <c r="A644" s="428" t="s">
        <v>832</v>
      </c>
      <c r="B644" s="381" t="s">
        <v>196</v>
      </c>
      <c r="C644" s="372">
        <v>74.571839999999995</v>
      </c>
      <c r="D644" s="372">
        <v>5.5928880000000003</v>
      </c>
      <c r="E644" s="376" t="s">
        <v>548</v>
      </c>
      <c r="F644" s="376" t="s">
        <v>548</v>
      </c>
      <c r="G644" s="376" t="s">
        <v>548</v>
      </c>
      <c r="H644" s="381" t="s">
        <v>196</v>
      </c>
    </row>
    <row r="645" spans="1:8" x14ac:dyDescent="0.25">
      <c r="A645" s="428" t="s">
        <v>833</v>
      </c>
      <c r="B645" s="381" t="s">
        <v>196</v>
      </c>
      <c r="C645" s="372">
        <v>2.3078440266545299</v>
      </c>
      <c r="D645" s="372" t="s">
        <v>595</v>
      </c>
      <c r="E645" s="376" t="s">
        <v>548</v>
      </c>
      <c r="F645" s="376" t="s">
        <v>548</v>
      </c>
      <c r="G645" s="376" t="s">
        <v>548</v>
      </c>
      <c r="H645" s="381" t="s">
        <v>196</v>
      </c>
    </row>
    <row r="646" spans="1:8" x14ac:dyDescent="0.25">
      <c r="A646" s="334" t="s">
        <v>834</v>
      </c>
      <c r="B646" s="372" t="s">
        <v>555</v>
      </c>
      <c r="C646" s="372" t="s">
        <v>555</v>
      </c>
      <c r="D646" s="372" t="s">
        <v>555</v>
      </c>
      <c r="E646" s="372" t="s">
        <v>555</v>
      </c>
      <c r="F646" s="372" t="s">
        <v>555</v>
      </c>
      <c r="G646" s="372" t="s">
        <v>555</v>
      </c>
      <c r="H646" s="372" t="s">
        <v>555</v>
      </c>
    </row>
    <row r="647" spans="1:8" x14ac:dyDescent="0.25">
      <c r="A647" s="409" t="s">
        <v>835</v>
      </c>
      <c r="B647" s="372" t="s">
        <v>523</v>
      </c>
      <c r="C647" s="372" t="s">
        <v>555</v>
      </c>
      <c r="D647" s="372" t="s">
        <v>555</v>
      </c>
      <c r="E647" s="376" t="s">
        <v>523</v>
      </c>
      <c r="F647" s="376" t="s">
        <v>523</v>
      </c>
      <c r="G647" s="376" t="s">
        <v>523</v>
      </c>
      <c r="H647" s="376" t="s">
        <v>523</v>
      </c>
    </row>
    <row r="648" spans="1:8" x14ac:dyDescent="0.25">
      <c r="A648" s="409" t="s">
        <v>836</v>
      </c>
      <c r="B648" s="372" t="s">
        <v>521</v>
      </c>
      <c r="C648" s="372" t="s">
        <v>521</v>
      </c>
      <c r="D648" s="372" t="s">
        <v>521</v>
      </c>
      <c r="E648" s="376" t="s">
        <v>521</v>
      </c>
      <c r="F648" s="376" t="s">
        <v>521</v>
      </c>
      <c r="G648" s="376" t="s">
        <v>521</v>
      </c>
      <c r="H648" s="376" t="s">
        <v>521</v>
      </c>
    </row>
    <row r="649" spans="1:8" x14ac:dyDescent="0.25">
      <c r="A649" s="334" t="s">
        <v>837</v>
      </c>
      <c r="B649" s="381" t="s">
        <v>196</v>
      </c>
      <c r="C649" s="372">
        <v>802.56286295779444</v>
      </c>
      <c r="D649" s="372">
        <v>77.108007060478172</v>
      </c>
      <c r="E649" s="372" t="s">
        <v>595</v>
      </c>
      <c r="F649" s="372">
        <v>0.43655642398631</v>
      </c>
      <c r="G649" s="372">
        <v>49.308450064014231</v>
      </c>
      <c r="H649" s="381" t="s">
        <v>196</v>
      </c>
    </row>
    <row r="650" spans="1:8" x14ac:dyDescent="0.25">
      <c r="A650" s="409" t="s">
        <v>838</v>
      </c>
      <c r="B650" s="381" t="s">
        <v>196</v>
      </c>
      <c r="C650" s="372">
        <v>567.41960890297901</v>
      </c>
      <c r="D650" s="372">
        <v>75.36075521363459</v>
      </c>
      <c r="E650" s="376" t="s">
        <v>550</v>
      </c>
      <c r="F650" s="376">
        <v>0.43655642398631</v>
      </c>
      <c r="G650" s="376">
        <v>33.529746043529677</v>
      </c>
      <c r="H650" s="381" t="s">
        <v>196</v>
      </c>
    </row>
    <row r="651" spans="1:8" x14ac:dyDescent="0.25">
      <c r="A651" s="409" t="s">
        <v>839</v>
      </c>
      <c r="B651" s="381" t="s">
        <v>196</v>
      </c>
      <c r="C651" s="372">
        <v>235.14325405481537</v>
      </c>
      <c r="D651" s="372">
        <v>1.74725184684358</v>
      </c>
      <c r="E651" s="376" t="s">
        <v>550</v>
      </c>
      <c r="F651" s="376" t="s">
        <v>550</v>
      </c>
      <c r="G651" s="376">
        <v>15.77870402048455</v>
      </c>
      <c r="H651" s="381" t="s">
        <v>196</v>
      </c>
    </row>
    <row r="652" spans="1:8" x14ac:dyDescent="0.25">
      <c r="A652" s="409" t="s">
        <v>3402</v>
      </c>
      <c r="B652" s="381" t="s">
        <v>196</v>
      </c>
      <c r="C652" s="372" t="s">
        <v>523</v>
      </c>
      <c r="D652" s="372" t="s">
        <v>523</v>
      </c>
      <c r="E652" s="372" t="s">
        <v>523</v>
      </c>
      <c r="F652" s="372" t="s">
        <v>523</v>
      </c>
      <c r="G652" s="372" t="s">
        <v>523</v>
      </c>
      <c r="H652" s="381" t="s">
        <v>196</v>
      </c>
    </row>
    <row r="653" spans="1:8" x14ac:dyDescent="0.25">
      <c r="A653" s="334" t="s">
        <v>3403</v>
      </c>
      <c r="B653" s="372" t="s">
        <v>521</v>
      </c>
      <c r="C653" s="372" t="s">
        <v>521</v>
      </c>
      <c r="D653" s="372" t="s">
        <v>521</v>
      </c>
      <c r="E653" s="372" t="s">
        <v>550</v>
      </c>
      <c r="F653" s="372" t="s">
        <v>550</v>
      </c>
      <c r="G653" s="372">
        <v>43.391436056332523</v>
      </c>
      <c r="H653" s="372">
        <v>0.74349333311907995</v>
      </c>
    </row>
    <row r="654" spans="1:8" x14ac:dyDescent="0.25">
      <c r="A654" s="414" t="s">
        <v>599</v>
      </c>
      <c r="B654" s="376" t="s">
        <v>521</v>
      </c>
      <c r="C654" s="376" t="s">
        <v>521</v>
      </c>
      <c r="D654" s="376" t="s">
        <v>521</v>
      </c>
      <c r="E654" s="376" t="s">
        <v>550</v>
      </c>
      <c r="F654" s="376" t="s">
        <v>550</v>
      </c>
      <c r="G654" s="376">
        <v>43.391436056332523</v>
      </c>
      <c r="H654" s="376">
        <v>0.74349333311907995</v>
      </c>
    </row>
    <row r="655" spans="1:8" x14ac:dyDescent="0.25">
      <c r="A655" s="334" t="s">
        <v>840</v>
      </c>
      <c r="B655" s="381" t="s">
        <v>196</v>
      </c>
      <c r="C655" s="381" t="s">
        <v>196</v>
      </c>
      <c r="D655" s="381" t="s">
        <v>196</v>
      </c>
      <c r="E655" s="381" t="s">
        <v>196</v>
      </c>
      <c r="F655" s="381" t="s">
        <v>196</v>
      </c>
      <c r="G655" s="381" t="s">
        <v>196</v>
      </c>
      <c r="H655" s="381" t="s">
        <v>196</v>
      </c>
    </row>
    <row r="656" spans="1:8" x14ac:dyDescent="0.25">
      <c r="A656" s="428" t="s">
        <v>841</v>
      </c>
      <c r="B656" s="376" t="s">
        <v>521</v>
      </c>
      <c r="C656" s="381" t="s">
        <v>196</v>
      </c>
      <c r="D656" s="381" t="s">
        <v>196</v>
      </c>
      <c r="E656" s="381" t="s">
        <v>196</v>
      </c>
      <c r="F656" s="381" t="s">
        <v>196</v>
      </c>
      <c r="G656" s="381" t="s">
        <v>196</v>
      </c>
      <c r="H656" s="381" t="s">
        <v>196</v>
      </c>
    </row>
    <row r="657" spans="1:8" x14ac:dyDescent="0.25">
      <c r="A657" s="428" t="s">
        <v>842</v>
      </c>
      <c r="B657" s="376" t="s">
        <v>521</v>
      </c>
      <c r="C657" s="381" t="s">
        <v>196</v>
      </c>
      <c r="D657" s="381" t="s">
        <v>196</v>
      </c>
      <c r="E657" s="381" t="s">
        <v>196</v>
      </c>
      <c r="F657" s="381" t="s">
        <v>196</v>
      </c>
      <c r="G657" s="381" t="s">
        <v>196</v>
      </c>
      <c r="H657" s="381" t="s">
        <v>196</v>
      </c>
    </row>
    <row r="658" spans="1:8" x14ac:dyDescent="0.25">
      <c r="A658" s="429" t="s">
        <v>3404</v>
      </c>
      <c r="B658" s="376" t="s">
        <v>521</v>
      </c>
      <c r="C658" s="381" t="s">
        <v>196</v>
      </c>
      <c r="D658" s="381" t="s">
        <v>196</v>
      </c>
      <c r="E658" s="381" t="s">
        <v>196</v>
      </c>
      <c r="F658" s="381" t="s">
        <v>196</v>
      </c>
      <c r="G658" s="381" t="s">
        <v>196</v>
      </c>
      <c r="H658" s="381" t="s">
        <v>196</v>
      </c>
    </row>
    <row r="660" spans="1:8" x14ac:dyDescent="0.2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844</v>
      </c>
      <c r="B663" s="93" t="s">
        <v>845</v>
      </c>
      <c r="C663" s="93" t="s">
        <v>846</v>
      </c>
      <c r="D663" s="93" t="s">
        <v>847</v>
      </c>
      <c r="E663" s="93" t="s">
        <v>848</v>
      </c>
      <c r="F663" s="93" t="s">
        <v>512</v>
      </c>
      <c r="G663" s="93" t="s">
        <v>513</v>
      </c>
      <c r="H663" s="93" t="s">
        <v>849</v>
      </c>
    </row>
    <row r="664" spans="1:8" s="12" customFormat="1" x14ac:dyDescent="0.2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2475</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3257</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851</v>
      </c>
      <c r="B671" s="94">
        <f>G407</f>
        <v>22472.091478849856</v>
      </c>
      <c r="C671" s="94">
        <f>H407</f>
        <v>4.8078038835700004E-3</v>
      </c>
      <c r="D671" s="94">
        <f>I407</f>
        <v>5.0498744759699997E-3</v>
      </c>
      <c r="E671" s="94"/>
      <c r="F671" s="95"/>
      <c r="G671" s="95"/>
      <c r="H671" s="95"/>
    </row>
    <row r="672" spans="1:8" x14ac:dyDescent="0.2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2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856</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3406</v>
      </c>
      <c r="B684" s="93" t="s">
        <v>845</v>
      </c>
      <c r="C684" s="93" t="s">
        <v>846</v>
      </c>
      <c r="D684" s="93" t="s">
        <v>847</v>
      </c>
      <c r="E684" s="93" t="s">
        <v>848</v>
      </c>
      <c r="F684" s="93" t="s">
        <v>512</v>
      </c>
      <c r="G684" s="93" t="s">
        <v>513</v>
      </c>
      <c r="H684" s="93" t="s">
        <v>849</v>
      </c>
      <c r="I684" s="93" t="s">
        <v>874</v>
      </c>
      <c r="J684" s="93" t="s">
        <v>2646</v>
      </c>
      <c r="K684" s="4"/>
      <c r="L684" s="4"/>
      <c r="M684" s="4"/>
      <c r="N684" s="4"/>
      <c r="O684" s="4"/>
      <c r="P684" s="4"/>
      <c r="Q684" s="4"/>
      <c r="R684" s="4"/>
      <c r="S684" s="4"/>
      <c r="T684" s="4"/>
      <c r="U684" s="4"/>
      <c r="V684" s="4"/>
      <c r="W684" s="4"/>
      <c r="X684" s="4"/>
      <c r="Y684" s="4"/>
      <c r="Z684" s="4"/>
      <c r="AA684" s="4"/>
      <c r="AB684" s="4"/>
    </row>
    <row r="685" spans="1:36" x14ac:dyDescent="0.2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2475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2485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3256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2475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2485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3256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877</v>
      </c>
      <c r="B707" s="104"/>
      <c r="C707" s="104"/>
      <c r="D707" s="104"/>
      <c r="E707" s="104"/>
      <c r="F707" s="104"/>
      <c r="G707" s="104"/>
      <c r="H707" s="104"/>
      <c r="I707" s="104"/>
      <c r="J707" s="104"/>
      <c r="K707" s="104"/>
      <c r="L707" s="104"/>
      <c r="M707" s="104"/>
      <c r="N707" s="104"/>
    </row>
    <row r="708" spans="1:28" x14ac:dyDescent="0.25">
      <c r="A708" s="104" t="s">
        <v>878</v>
      </c>
      <c r="B708" s="104"/>
      <c r="C708" s="104"/>
      <c r="D708" s="104"/>
      <c r="E708" s="104"/>
      <c r="F708" s="104"/>
      <c r="G708" s="104"/>
      <c r="H708" s="104"/>
      <c r="I708" s="104"/>
      <c r="J708" s="104"/>
      <c r="K708" s="104"/>
      <c r="L708" s="104"/>
      <c r="M708" s="104"/>
      <c r="N708" s="104"/>
    </row>
    <row r="709" spans="1:28" x14ac:dyDescent="0.25">
      <c r="A709" s="104" t="s">
        <v>879</v>
      </c>
      <c r="B709" s="104"/>
      <c r="C709" s="104"/>
      <c r="D709" s="104"/>
      <c r="E709" s="104"/>
      <c r="F709" s="104"/>
      <c r="G709" s="104"/>
      <c r="H709" s="104"/>
      <c r="I709" s="104"/>
      <c r="J709" s="104"/>
      <c r="K709" s="104"/>
      <c r="L709" s="104"/>
      <c r="M709" s="104"/>
      <c r="N709" s="104"/>
    </row>
    <row r="710" spans="1:28" ht="33.75" x14ac:dyDescent="0.2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2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2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2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2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2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2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2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2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2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2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2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2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2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2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2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2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2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2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2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2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2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ht="18" x14ac:dyDescent="0.2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8" x14ac:dyDescent="0.2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2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2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2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2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2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2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2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2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2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2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2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2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2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2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2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2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2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2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2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2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2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2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2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ht="18" x14ac:dyDescent="0.2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2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ht="18" x14ac:dyDescent="0.2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2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2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2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2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ht="18" x14ac:dyDescent="0.2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2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ht="18" x14ac:dyDescent="0.2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ht="18" x14ac:dyDescent="0.2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2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2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2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2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8" x14ac:dyDescent="0.2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2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2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2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2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2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2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2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2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2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2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2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2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2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2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2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2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2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2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2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2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2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2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2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2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2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2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2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2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2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2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2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2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2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2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2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2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ht="15.75" x14ac:dyDescent="0.2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2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2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2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2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2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2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ht="18" x14ac:dyDescent="0.2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ht="15.75" x14ac:dyDescent="0.2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ht="15.75" x14ac:dyDescent="0.2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2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2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2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2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2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2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2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2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2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2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ht="18" x14ac:dyDescent="0.2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ht="15.75" x14ac:dyDescent="0.2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ht="18" x14ac:dyDescent="0.2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ht="18" x14ac:dyDescent="0.2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ht="18" x14ac:dyDescent="0.2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ht="18" x14ac:dyDescent="0.2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ht="18" x14ac:dyDescent="0.2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2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ht="18" x14ac:dyDescent="0.2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8" x14ac:dyDescent="0.2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ht="18" x14ac:dyDescent="0.2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ht="18" x14ac:dyDescent="0.2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ht="18" x14ac:dyDescent="0.2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2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ht="18" x14ac:dyDescent="0.2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ht="18" x14ac:dyDescent="0.2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ht="18" x14ac:dyDescent="0.2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ht="18" x14ac:dyDescent="0.2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2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8" x14ac:dyDescent="0.2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2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2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2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2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2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2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ht="18" x14ac:dyDescent="0.2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8" x14ac:dyDescent="0.2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2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8" x14ac:dyDescent="0.2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8" x14ac:dyDescent="0.2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8" x14ac:dyDescent="0.2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36" x14ac:dyDescent="0.2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8" x14ac:dyDescent="0.2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ht="18" x14ac:dyDescent="0.2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ht="18" x14ac:dyDescent="0.2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ht="18" x14ac:dyDescent="0.2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8" x14ac:dyDescent="0.2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2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2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2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2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2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ht="18" x14ac:dyDescent="0.2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8" x14ac:dyDescent="0.2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8" x14ac:dyDescent="0.2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ht="18" x14ac:dyDescent="0.2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8" x14ac:dyDescent="0.2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8" x14ac:dyDescent="0.2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8" x14ac:dyDescent="0.2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ht="18" x14ac:dyDescent="0.2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8" x14ac:dyDescent="0.2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2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2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2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ht="18" x14ac:dyDescent="0.2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ht="18" x14ac:dyDescent="0.2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2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ht="18" x14ac:dyDescent="0.2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2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ht="15.75" x14ac:dyDescent="0.2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8" x14ac:dyDescent="0.2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ht="18" x14ac:dyDescent="0.2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ht="18" x14ac:dyDescent="0.2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2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2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2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ht="18" x14ac:dyDescent="0.2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ht="18" x14ac:dyDescent="0.2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ht="18" x14ac:dyDescent="0.2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2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2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2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2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2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8" x14ac:dyDescent="0.2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8" x14ac:dyDescent="0.2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ht="18" x14ac:dyDescent="0.2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ht="18" x14ac:dyDescent="0.2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ht="18" x14ac:dyDescent="0.2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ht="18" x14ac:dyDescent="0.2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ht="18" x14ac:dyDescent="0.2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2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2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2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2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8" x14ac:dyDescent="0.2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8" x14ac:dyDescent="0.2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8" x14ac:dyDescent="0.2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25">
      <c r="A918"/>
      <c r="B918"/>
      <c r="C918"/>
      <c r="D918"/>
      <c r="E918"/>
      <c r="F918"/>
      <c r="G918"/>
      <c r="H918"/>
      <c r="I918"/>
      <c r="J918"/>
      <c r="K918"/>
      <c r="L918"/>
      <c r="M918"/>
      <c r="N918"/>
    </row>
    <row r="919" spans="1:14" x14ac:dyDescent="0.25">
      <c r="A919" s="178"/>
      <c r="B919" s="179" t="s">
        <v>2244</v>
      </c>
      <c r="C919" s="179" t="s">
        <v>2245</v>
      </c>
      <c r="D919" s="180" t="s">
        <v>2246</v>
      </c>
      <c r="E919"/>
      <c r="F919"/>
      <c r="G919"/>
      <c r="H919"/>
      <c r="I919"/>
      <c r="J919"/>
      <c r="K919"/>
      <c r="L919"/>
      <c r="M919"/>
      <c r="N919"/>
    </row>
    <row r="920" spans="1:14" x14ac:dyDescent="0.25">
      <c r="A920" t="s">
        <v>2247</v>
      </c>
      <c r="B920" s="181">
        <v>1</v>
      </c>
      <c r="C920" s="181">
        <v>1</v>
      </c>
      <c r="D920" t="s">
        <v>2248</v>
      </c>
      <c r="E920"/>
      <c r="F920"/>
      <c r="G920"/>
      <c r="H920"/>
      <c r="I920"/>
      <c r="J920"/>
      <c r="K920"/>
      <c r="L920"/>
      <c r="M920"/>
      <c r="N920"/>
    </row>
    <row r="921" spans="1:14" x14ac:dyDescent="0.25">
      <c r="A921" t="s">
        <v>2249</v>
      </c>
      <c r="B921" s="181">
        <v>16.2</v>
      </c>
      <c r="C921" s="181">
        <v>5</v>
      </c>
      <c r="D921" t="s">
        <v>2250</v>
      </c>
      <c r="E921"/>
      <c r="F921"/>
      <c r="G921"/>
      <c r="H921"/>
      <c r="I921"/>
      <c r="J921"/>
      <c r="K921"/>
      <c r="L921"/>
      <c r="M921"/>
      <c r="N921"/>
    </row>
    <row r="922" spans="1:14" x14ac:dyDescent="0.25">
      <c r="A922" t="s">
        <v>512</v>
      </c>
      <c r="B922" s="181">
        <v>5.6</v>
      </c>
      <c r="C922" s="181">
        <v>1.8</v>
      </c>
      <c r="D922" t="s">
        <v>2251</v>
      </c>
      <c r="E922"/>
      <c r="F922"/>
      <c r="G922"/>
      <c r="H922"/>
      <c r="I922"/>
      <c r="J922"/>
      <c r="K922"/>
      <c r="L922"/>
      <c r="M922"/>
      <c r="N922"/>
    </row>
    <row r="923" spans="1:14" x14ac:dyDescent="0.25">
      <c r="A923" t="s">
        <v>2252</v>
      </c>
      <c r="B923" s="181">
        <v>-2.4</v>
      </c>
      <c r="C923" s="181">
        <v>-8.1999999999999993</v>
      </c>
      <c r="D923" t="s">
        <v>2253</v>
      </c>
      <c r="E923"/>
      <c r="F923"/>
      <c r="G923"/>
      <c r="H923"/>
      <c r="I923"/>
      <c r="J923"/>
      <c r="K923"/>
      <c r="L923"/>
      <c r="M923"/>
      <c r="N923"/>
    </row>
    <row r="924" spans="1:14" x14ac:dyDescent="0.25">
      <c r="A924" t="s">
        <v>2254</v>
      </c>
      <c r="B924" s="181">
        <v>0</v>
      </c>
      <c r="C924" s="181">
        <v>0</v>
      </c>
      <c r="D924" t="s">
        <v>2255</v>
      </c>
      <c r="E924"/>
      <c r="F924"/>
      <c r="G924"/>
      <c r="H924"/>
      <c r="I924"/>
      <c r="J924"/>
      <c r="K924"/>
      <c r="L924"/>
      <c r="M924"/>
      <c r="N924"/>
    </row>
    <row r="925" spans="1:14" x14ac:dyDescent="0.25">
      <c r="A925" t="s">
        <v>2256</v>
      </c>
      <c r="B925" s="181">
        <v>0</v>
      </c>
      <c r="C925" s="181">
        <v>0</v>
      </c>
      <c r="D925" t="s">
        <v>2255</v>
      </c>
      <c r="E925"/>
      <c r="F925"/>
      <c r="G925"/>
      <c r="H925"/>
      <c r="I925"/>
      <c r="J925"/>
      <c r="K925"/>
      <c r="L925"/>
      <c r="M925"/>
      <c r="N925"/>
    </row>
    <row r="926" spans="1:14" x14ac:dyDescent="0.25">
      <c r="A926" t="s">
        <v>2257</v>
      </c>
      <c r="B926" s="181">
        <v>0</v>
      </c>
      <c r="C926" s="181">
        <v>0</v>
      </c>
      <c r="D926" t="s">
        <v>2258</v>
      </c>
      <c r="E926"/>
      <c r="F926"/>
      <c r="G926"/>
      <c r="H926"/>
      <c r="I926"/>
      <c r="J926"/>
      <c r="K926"/>
      <c r="L926"/>
      <c r="M926"/>
      <c r="N926"/>
    </row>
    <row r="927" spans="1:14" x14ac:dyDescent="0.25">
      <c r="A927" t="s">
        <v>2259</v>
      </c>
      <c r="B927" s="181">
        <v>1200</v>
      </c>
      <c r="C927" s="181">
        <v>345</v>
      </c>
      <c r="D927" t="s">
        <v>2260</v>
      </c>
      <c r="E927"/>
      <c r="F927"/>
      <c r="G927"/>
      <c r="H927"/>
      <c r="I927"/>
      <c r="J927"/>
      <c r="K927"/>
      <c r="L927"/>
      <c r="M927"/>
      <c r="N927"/>
    </row>
    <row r="928" spans="1:14" x14ac:dyDescent="0.25">
      <c r="A928" t="s">
        <v>2261</v>
      </c>
      <c r="B928" s="181">
        <v>-160</v>
      </c>
      <c r="C928" s="181">
        <v>-46</v>
      </c>
      <c r="D928" t="s">
        <v>2262</v>
      </c>
      <c r="E928"/>
      <c r="F928"/>
      <c r="G928"/>
      <c r="H928"/>
      <c r="I928"/>
      <c r="J928"/>
      <c r="K928"/>
      <c r="L928"/>
      <c r="M928"/>
      <c r="N928"/>
    </row>
    <row r="929" spans="1:14" x14ac:dyDescent="0.25">
      <c r="A929" t="s">
        <v>2263</v>
      </c>
      <c r="B929" s="181">
        <v>84</v>
      </c>
      <c r="C929" s="181">
        <v>28</v>
      </c>
      <c r="D929" t="s">
        <v>2264</v>
      </c>
      <c r="E929"/>
      <c r="F929"/>
      <c r="G929"/>
      <c r="H929"/>
      <c r="I929"/>
      <c r="J929"/>
      <c r="K929"/>
      <c r="L929"/>
      <c r="M929"/>
      <c r="N929"/>
    </row>
    <row r="930" spans="1:14" x14ac:dyDescent="0.25">
      <c r="A930" t="s">
        <v>2265</v>
      </c>
      <c r="B930" s="181">
        <v>264</v>
      </c>
      <c r="C930" s="181">
        <v>265</v>
      </c>
      <c r="D930" t="s">
        <v>2266</v>
      </c>
      <c r="E930"/>
      <c r="F930"/>
      <c r="G930"/>
      <c r="H930"/>
      <c r="I930"/>
      <c r="J930"/>
      <c r="K930"/>
      <c r="L930"/>
      <c r="M930"/>
      <c r="N930"/>
    </row>
    <row r="931" spans="1:14" x14ac:dyDescent="0.25">
      <c r="A931" t="s">
        <v>2267</v>
      </c>
      <c r="B931" s="181">
        <v>1</v>
      </c>
      <c r="C931" s="181">
        <v>1</v>
      </c>
      <c r="D931" t="s">
        <v>2268</v>
      </c>
      <c r="E931"/>
      <c r="F931"/>
      <c r="G931"/>
      <c r="H931"/>
      <c r="I931"/>
      <c r="J931"/>
      <c r="K931"/>
      <c r="L931"/>
      <c r="M931"/>
      <c r="N931"/>
    </row>
    <row r="932" spans="1:14" x14ac:dyDescent="0.25">
      <c r="A932"/>
      <c r="B932"/>
      <c r="C932"/>
      <c r="D932" t="s">
        <v>2269</v>
      </c>
      <c r="E932"/>
      <c r="F932"/>
      <c r="G932"/>
      <c r="H932"/>
      <c r="I932"/>
      <c r="J932"/>
      <c r="K932"/>
      <c r="L932"/>
      <c r="M932"/>
      <c r="N932"/>
    </row>
    <row r="933" spans="1:14" x14ac:dyDescent="0.25">
      <c r="A933"/>
      <c r="B933"/>
      <c r="C933"/>
      <c r="D933" t="s">
        <v>2270</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6" t="s">
        <v>11</v>
      </c>
      <c r="B1" s="516"/>
      <c r="C1" s="516"/>
      <c r="D1" s="516"/>
      <c r="E1" s="516"/>
    </row>
    <row r="2" spans="1:5" x14ac:dyDescent="0.25">
      <c r="A2" s="517" t="s">
        <v>162</v>
      </c>
      <c r="B2" s="517"/>
      <c r="C2" s="517"/>
      <c r="D2" s="517"/>
      <c r="E2" s="517"/>
    </row>
    <row r="19" spans="1:5" x14ac:dyDescent="0.25">
      <c r="A19" s="8" t="s">
        <v>163</v>
      </c>
    </row>
    <row r="20" spans="1:5" x14ac:dyDescent="0.25">
      <c r="A20" s="8">
        <v>155400</v>
      </c>
      <c r="B20" s="8" t="s">
        <v>164</v>
      </c>
    </row>
    <row r="21" spans="1:5" x14ac:dyDescent="0.25">
      <c r="A21" s="517" t="s">
        <v>165</v>
      </c>
      <c r="B21" s="517"/>
      <c r="C21" s="517"/>
      <c r="D21" s="517"/>
      <c r="E21" s="517"/>
    </row>
    <row r="38" spans="1:5" x14ac:dyDescent="0.25">
      <c r="A38" s="8" t="s">
        <v>163</v>
      </c>
    </row>
    <row r="39" spans="1:5" x14ac:dyDescent="0.25">
      <c r="A39" s="8">
        <v>100800</v>
      </c>
      <c r="B39" s="8" t="s">
        <v>164</v>
      </c>
    </row>
    <row r="40" spans="1:5" x14ac:dyDescent="0.25">
      <c r="A40" s="517" t="s">
        <v>166</v>
      </c>
      <c r="B40" s="517"/>
      <c r="C40" s="517"/>
      <c r="D40" s="517"/>
      <c r="E40" s="517"/>
    </row>
    <row r="57" spans="1:5" ht="15.75" thickBot="1" x14ac:dyDescent="0.3">
      <c r="A57" s="8" t="s">
        <v>163</v>
      </c>
    </row>
    <row r="58" spans="1:5" ht="15.75" thickBot="1" x14ac:dyDescent="0.3">
      <c r="A58" s="10">
        <v>194000</v>
      </c>
      <c r="B58" s="8" t="s">
        <v>167</v>
      </c>
    </row>
    <row r="60" spans="1:5" x14ac:dyDescent="0.25">
      <c r="A60" s="516" t="s">
        <v>168</v>
      </c>
      <c r="B60" s="516"/>
      <c r="C60" s="516"/>
      <c r="D60" s="516"/>
      <c r="E60" s="516"/>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516" t="s">
        <v>169</v>
      </c>
      <c r="B89" s="516"/>
      <c r="C89" s="516"/>
      <c r="D89" s="516"/>
      <c r="E89" s="516"/>
    </row>
    <row r="90" spans="1:37" x14ac:dyDescent="0.25">
      <c r="A90" s="8">
        <v>6.6290250000000004</v>
      </c>
      <c r="B90" s="8" t="s">
        <v>387</v>
      </c>
      <c r="E90" s="8" t="s">
        <v>392</v>
      </c>
    </row>
    <row r="91" spans="1:37" x14ac:dyDescent="0.25">
      <c r="A91" s="8">
        <f>1/A90</f>
        <v>0.15085174667466181</v>
      </c>
      <c r="B91" s="8" t="s">
        <v>388</v>
      </c>
      <c r="E91" s="8" t="s">
        <v>174</v>
      </c>
    </row>
    <row r="92" spans="1:37" x14ac:dyDescent="0.25">
      <c r="A92" s="14">
        <v>0.5</v>
      </c>
      <c r="B92" s="8" t="s">
        <v>389</v>
      </c>
      <c r="E92" s="8" t="s">
        <v>393</v>
      </c>
    </row>
    <row r="93" spans="1:37" x14ac:dyDescent="0.25">
      <c r="A93" s="8">
        <f>A92*A91</f>
        <v>7.5425873337330904E-2</v>
      </c>
      <c r="B93" s="8" t="s">
        <v>390</v>
      </c>
      <c r="E93" s="8" t="s">
        <v>174</v>
      </c>
    </row>
    <row r="94" spans="1:37" x14ac:dyDescent="0.25">
      <c r="A94" s="8">
        <f>1/A93</f>
        <v>13.258050000000001</v>
      </c>
      <c r="B94" s="8" t="s">
        <v>391</v>
      </c>
      <c r="E94" s="8" t="s">
        <v>174</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174</v>
      </c>
    </row>
    <row r="98" spans="1:5" x14ac:dyDescent="0.25">
      <c r="A98" s="516" t="s">
        <v>170</v>
      </c>
      <c r="B98" s="516"/>
      <c r="C98" s="516"/>
      <c r="D98" s="516"/>
      <c r="E98" s="516"/>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516" t="s">
        <v>172</v>
      </c>
      <c r="B109" s="516"/>
      <c r="C109" s="516"/>
      <c r="D109" s="516"/>
      <c r="E109" s="516"/>
    </row>
    <row r="110" spans="1:5" ht="15.75" thickBot="1" x14ac:dyDescent="0.3"/>
    <row r="111" spans="1:5" ht="15.75" thickBot="1" x14ac:dyDescent="0.3">
      <c r="A111" s="18">
        <f>A122</f>
        <v>0.20481927710843381</v>
      </c>
      <c r="B111" s="8" t="s">
        <v>405</v>
      </c>
    </row>
    <row r="113" spans="1:12" x14ac:dyDescent="0.25">
      <c r="A113" s="516" t="s">
        <v>171</v>
      </c>
      <c r="B113" s="516"/>
      <c r="C113" s="516"/>
      <c r="D113" s="516"/>
      <c r="E113" s="516"/>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516" t="s">
        <v>406</v>
      </c>
      <c r="B124" s="516"/>
      <c r="C124" s="516"/>
      <c r="D124" s="516"/>
      <c r="E124" s="516"/>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516" t="s">
        <v>105</v>
      </c>
      <c r="B134" s="516"/>
      <c r="C134" s="516"/>
      <c r="D134" s="516"/>
      <c r="E134" s="516"/>
    </row>
    <row r="135" spans="1:12" x14ac:dyDescent="0.25">
      <c r="A135" s="25" t="s">
        <v>424</v>
      </c>
      <c r="B135" s="26"/>
      <c r="C135" s="26"/>
      <c r="D135" s="26"/>
      <c r="E135" s="26"/>
      <c r="F135" s="26"/>
      <c r="G135" s="26"/>
    </row>
    <row r="136" spans="1:12" ht="15.75" x14ac:dyDescent="0.3">
      <c r="A136" s="27"/>
      <c r="B136" s="513" t="s">
        <v>425</v>
      </c>
      <c r="C136" s="514"/>
      <c r="D136" s="514"/>
      <c r="E136" s="515"/>
      <c r="F136" s="26"/>
      <c r="G136" s="26"/>
    </row>
    <row r="137" spans="1:12" ht="15.75" x14ac:dyDescent="0.3">
      <c r="A137" s="28"/>
      <c r="B137" s="513" t="s">
        <v>426</v>
      </c>
      <c r="C137" s="515"/>
      <c r="D137" s="513" t="s">
        <v>427</v>
      </c>
      <c r="E137" s="515"/>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129</v>
      </c>
      <c r="G139" s="26">
        <f>(C139-E139)/C139</f>
        <v>0.47368421052631576</v>
      </c>
    </row>
    <row r="140" spans="1:12" x14ac:dyDescent="0.25">
      <c r="A140" s="35" t="s">
        <v>433</v>
      </c>
      <c r="B140" s="36">
        <v>100</v>
      </c>
      <c r="C140" s="37">
        <v>100</v>
      </c>
      <c r="D140" s="36">
        <v>70</v>
      </c>
      <c r="E140" s="37">
        <v>70</v>
      </c>
      <c r="F140" s="31" t="s">
        <v>129</v>
      </c>
      <c r="G140" s="26">
        <f t="shared" ref="G140:G156" si="0">(C140-E140)/C140</f>
        <v>0.3</v>
      </c>
    </row>
    <row r="141" spans="1:12" x14ac:dyDescent="0.25">
      <c r="A141" s="35" t="s">
        <v>434</v>
      </c>
      <c r="B141" s="36">
        <v>95</v>
      </c>
      <c r="C141" s="37">
        <v>95</v>
      </c>
      <c r="D141" s="36">
        <v>50</v>
      </c>
      <c r="E141" s="37">
        <v>50</v>
      </c>
      <c r="F141" s="31" t="s">
        <v>129</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129</v>
      </c>
      <c r="G143" s="26">
        <f t="shared" si="0"/>
        <v>0.5625</v>
      </c>
    </row>
    <row r="144" spans="1:12" x14ac:dyDescent="0.25">
      <c r="A144" s="35" t="s">
        <v>437</v>
      </c>
      <c r="B144" s="36">
        <v>70</v>
      </c>
      <c r="C144" s="37">
        <v>70</v>
      </c>
      <c r="D144" s="36">
        <v>50</v>
      </c>
      <c r="E144" s="37">
        <v>50</v>
      </c>
      <c r="F144" s="31" t="s">
        <v>129</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129</v>
      </c>
      <c r="G146" s="26">
        <f t="shared" si="0"/>
        <v>0.1</v>
      </c>
    </row>
    <row r="147" spans="1:9" x14ac:dyDescent="0.25">
      <c r="A147" s="35" t="s">
        <v>441</v>
      </c>
      <c r="B147" s="36">
        <v>80</v>
      </c>
      <c r="C147" s="37">
        <v>80</v>
      </c>
      <c r="D147" s="36">
        <v>40</v>
      </c>
      <c r="E147" s="37">
        <v>40</v>
      </c>
      <c r="F147" s="31" t="s">
        <v>129</v>
      </c>
      <c r="G147" s="26">
        <f t="shared" si="0"/>
        <v>0.5</v>
      </c>
    </row>
    <row r="148" spans="1:9" x14ac:dyDescent="0.25">
      <c r="A148" s="35" t="s">
        <v>442</v>
      </c>
      <c r="B148" s="36">
        <v>80</v>
      </c>
      <c r="C148" s="37">
        <v>80</v>
      </c>
      <c r="D148" s="36">
        <v>50</v>
      </c>
      <c r="E148" s="37">
        <v>50</v>
      </c>
      <c r="F148" s="31" t="s">
        <v>129</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128</v>
      </c>
      <c r="G152" s="26">
        <f>(C152-E152)/C152</f>
        <v>0.4</v>
      </c>
    </row>
    <row r="153" spans="1:9" x14ac:dyDescent="0.25">
      <c r="A153" s="35" t="s">
        <v>447</v>
      </c>
      <c r="B153" s="36">
        <v>90</v>
      </c>
      <c r="C153" s="37">
        <v>90</v>
      </c>
      <c r="D153" s="36">
        <v>70</v>
      </c>
      <c r="E153" s="37">
        <v>70</v>
      </c>
      <c r="F153" s="31" t="s">
        <v>125</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126</v>
      </c>
      <c r="G155" s="26">
        <f t="shared" si="0"/>
        <v>0.53846153846153844</v>
      </c>
    </row>
    <row r="156" spans="1:9" x14ac:dyDescent="0.25">
      <c r="A156" s="40" t="s">
        <v>450</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6" t="s">
        <v>175</v>
      </c>
      <c r="B165" s="516"/>
      <c r="C165" s="516"/>
      <c r="D165" s="516"/>
      <c r="E165" s="516"/>
    </row>
    <row r="166" spans="1:7" ht="15.75" thickBot="1" x14ac:dyDescent="0.3">
      <c r="A166" s="22" t="s">
        <v>176</v>
      </c>
      <c r="B166" s="16">
        <v>0.4</v>
      </c>
    </row>
    <row r="167" spans="1:7" ht="15.75" thickBot="1" x14ac:dyDescent="0.3">
      <c r="A167" s="8" t="s">
        <v>177</v>
      </c>
      <c r="B167" s="43">
        <f>(1+B166)^(1/(2020-2010))-1</f>
        <v>3.4219694129380196E-2</v>
      </c>
    </row>
    <row r="168" spans="1:7" x14ac:dyDescent="0.25">
      <c r="B168" s="44"/>
    </row>
    <row r="169" spans="1:7" x14ac:dyDescent="0.25">
      <c r="A169" s="516" t="s">
        <v>413</v>
      </c>
      <c r="B169" s="516"/>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516" t="s">
        <v>182</v>
      </c>
      <c r="B174" s="516"/>
      <c r="C174" s="516"/>
      <c r="D174" s="516"/>
      <c r="E174" s="516"/>
    </row>
    <row r="175" spans="1:7" ht="15.75" thickBot="1" x14ac:dyDescent="0.3">
      <c r="A175" s="22" t="s">
        <v>423</v>
      </c>
      <c r="B175" s="44">
        <v>0.1246</v>
      </c>
    </row>
    <row r="176" spans="1:7" ht="15.75" thickBot="1" x14ac:dyDescent="0.3">
      <c r="A176" s="22" t="s">
        <v>418</v>
      </c>
      <c r="B176" s="43">
        <f>1-B175</f>
        <v>0.87539999999999996</v>
      </c>
    </row>
    <row r="178" spans="1:5" x14ac:dyDescent="0.25">
      <c r="A178" s="516" t="s">
        <v>178</v>
      </c>
      <c r="B178" s="516"/>
      <c r="C178" s="516"/>
      <c r="D178" s="516"/>
      <c r="E178" s="516"/>
    </row>
    <row r="179" spans="1:5" x14ac:dyDescent="0.25">
      <c r="A179" s="24" t="s">
        <v>420</v>
      </c>
      <c r="B179" s="8">
        <v>197000</v>
      </c>
    </row>
    <row r="180" spans="1:5" ht="15.75" thickBot="1" x14ac:dyDescent="0.3">
      <c r="A180" s="8" t="s">
        <v>421</v>
      </c>
      <c r="B180" s="8">
        <v>175000</v>
      </c>
    </row>
    <row r="181" spans="1:5" ht="15.75" thickBot="1" x14ac:dyDescent="0.3">
      <c r="A181" s="8" t="s">
        <v>179</v>
      </c>
      <c r="B181" s="18">
        <f>B179/B180</f>
        <v>1.1257142857142857</v>
      </c>
    </row>
    <row r="183" spans="1:5" x14ac:dyDescent="0.25">
      <c r="A183" s="516" t="s">
        <v>180</v>
      </c>
      <c r="B183" s="516"/>
      <c r="C183" s="516"/>
      <c r="D183" s="516"/>
      <c r="E183" s="516"/>
    </row>
    <row r="184" spans="1:5" x14ac:dyDescent="0.25">
      <c r="A184" s="22" t="s">
        <v>2278</v>
      </c>
      <c r="B184" s="182">
        <v>1.2E-2</v>
      </c>
    </row>
    <row r="185" spans="1:5" x14ac:dyDescent="0.25">
      <c r="A185" s="22" t="s">
        <v>2279</v>
      </c>
      <c r="B185" s="182">
        <v>2.4E-2</v>
      </c>
    </row>
    <row r="186" spans="1:5" x14ac:dyDescent="0.25">
      <c r="A186" s="22" t="s">
        <v>2280</v>
      </c>
      <c r="B186" s="8">
        <f>2050-2018+1</f>
        <v>33</v>
      </c>
    </row>
    <row r="187" spans="1:5" x14ac:dyDescent="0.25">
      <c r="A187" s="22" t="s">
        <v>2281</v>
      </c>
      <c r="B187" s="14">
        <f>(1-B184)^B186</f>
        <v>0.67139665221009714</v>
      </c>
    </row>
    <row r="188" spans="1:5" ht="15.75" thickBot="1" x14ac:dyDescent="0.3">
      <c r="A188" s="22" t="s">
        <v>2282</v>
      </c>
      <c r="B188" s="14">
        <f>(1-B185)^B186</f>
        <v>0.44858421050781644</v>
      </c>
    </row>
    <row r="189" spans="1:5" ht="15.75" thickBot="1" x14ac:dyDescent="0.3">
      <c r="A189" s="22" t="s">
        <v>2283</v>
      </c>
      <c r="B189" s="18">
        <f>(B187-B188)/B187</f>
        <v>0.33186409400289502</v>
      </c>
    </row>
    <row r="191" spans="1:5" x14ac:dyDescent="0.25">
      <c r="A191" s="516" t="s">
        <v>192</v>
      </c>
      <c r="B191" s="516"/>
      <c r="C191" s="516"/>
      <c r="D191" s="516"/>
      <c r="E191" s="516"/>
    </row>
    <row r="192" spans="1:5" x14ac:dyDescent="0.25">
      <c r="A192" s="20" t="s">
        <v>184</v>
      </c>
      <c r="B192" s="20" t="s">
        <v>185</v>
      </c>
      <c r="C192" s="20"/>
    </row>
    <row r="193" spans="1:9" x14ac:dyDescent="0.25">
      <c r="A193" s="8" t="s">
        <v>186</v>
      </c>
      <c r="B193" s="21">
        <v>15277777.777777778</v>
      </c>
      <c r="C193" s="8" t="s">
        <v>187</v>
      </c>
    </row>
    <row r="194" spans="1:9" x14ac:dyDescent="0.25">
      <c r="A194" s="8" t="s">
        <v>188</v>
      </c>
      <c r="B194" s="21">
        <f>3.4*10^6</f>
        <v>3400000</v>
      </c>
      <c r="C194" s="47"/>
    </row>
    <row r="195" spans="1:9" x14ac:dyDescent="0.25">
      <c r="A195" s="8" t="s">
        <v>189</v>
      </c>
      <c r="B195" s="8">
        <v>2</v>
      </c>
    </row>
    <row r="196" spans="1:9" ht="15.75" thickBot="1" x14ac:dyDescent="0.3">
      <c r="A196" s="8" t="s">
        <v>190</v>
      </c>
      <c r="B196" s="21">
        <f>B195*B194</f>
        <v>6800000</v>
      </c>
    </row>
    <row r="197" spans="1:9" ht="15.75" thickBot="1" x14ac:dyDescent="0.3">
      <c r="A197" s="8" t="s">
        <v>191</v>
      </c>
      <c r="B197" s="18">
        <f>B196/B193</f>
        <v>0.44509090909090909</v>
      </c>
    </row>
    <row r="199" spans="1:9" x14ac:dyDescent="0.25">
      <c r="A199" s="268" t="s">
        <v>3109</v>
      </c>
    </row>
    <row r="201" spans="1:9" x14ac:dyDescent="0.25">
      <c r="A201" s="270" t="s">
        <v>3130</v>
      </c>
      <c r="B201" s="512" t="s">
        <v>3113</v>
      </c>
      <c r="C201" s="512"/>
      <c r="D201" s="512"/>
      <c r="E201" s="512"/>
      <c r="F201" s="512"/>
      <c r="G201" s="512"/>
      <c r="H201" s="512"/>
      <c r="I201" s="512"/>
    </row>
    <row r="202" spans="1:9" x14ac:dyDescent="0.25">
      <c r="A202" s="180" t="s">
        <v>3114</v>
      </c>
      <c r="B202" s="180" t="s">
        <v>3115</v>
      </c>
      <c r="C202" s="180" t="s">
        <v>3116</v>
      </c>
      <c r="D202" s="180" t="s">
        <v>3117</v>
      </c>
      <c r="E202" s="180" t="s">
        <v>2384</v>
      </c>
      <c r="F202" s="180" t="s">
        <v>90</v>
      </c>
      <c r="G202" s="180" t="s">
        <v>3118</v>
      </c>
      <c r="H202" s="180" t="s">
        <v>3119</v>
      </c>
      <c r="I202" s="180" t="s">
        <v>3120</v>
      </c>
    </row>
    <row r="203" spans="1:9" x14ac:dyDescent="0.25">
      <c r="A203" s="180" t="s">
        <v>3121</v>
      </c>
      <c r="B203" s="188">
        <v>0</v>
      </c>
      <c r="C203" s="188">
        <v>6</v>
      </c>
      <c r="D203" s="188">
        <v>9</v>
      </c>
      <c r="E203" s="188">
        <v>25</v>
      </c>
      <c r="F203" s="188">
        <v>21</v>
      </c>
      <c r="G203" s="188">
        <v>215</v>
      </c>
      <c r="H203" s="188">
        <v>81</v>
      </c>
      <c r="I203" s="188">
        <v>134</v>
      </c>
    </row>
    <row r="204" spans="1:9" x14ac:dyDescent="0.25">
      <c r="A204" s="180" t="s">
        <v>3122</v>
      </c>
      <c r="B204" s="188">
        <v>4</v>
      </c>
      <c r="C204" s="188">
        <v>3</v>
      </c>
      <c r="D204" s="188">
        <v>15</v>
      </c>
      <c r="E204" s="188">
        <v>40</v>
      </c>
      <c r="F204" s="188">
        <v>43</v>
      </c>
      <c r="G204" s="188">
        <v>163</v>
      </c>
      <c r="H204" s="188">
        <v>56</v>
      </c>
      <c r="I204" s="188">
        <v>94</v>
      </c>
    </row>
    <row r="205" spans="1:9" ht="15.75" thickBot="1" x14ac:dyDescent="0.3">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3124</v>
      </c>
      <c r="B206" s="18">
        <f>SUM(G205:H205)/SUM(G203:H203)</f>
        <v>-0.26013513513513514</v>
      </c>
    </row>
    <row r="207" spans="1:9" ht="15.75" thickBot="1" x14ac:dyDescent="0.3">
      <c r="A207" s="249" t="s">
        <v>3125</v>
      </c>
      <c r="B207" s="18">
        <f>I205/I203</f>
        <v>-0.29850746268656714</v>
      </c>
    </row>
    <row r="209" spans="1:9" x14ac:dyDescent="0.25">
      <c r="A209" s="270" t="s">
        <v>3131</v>
      </c>
      <c r="B209" s="512" t="s">
        <v>3113</v>
      </c>
      <c r="C209" s="512"/>
      <c r="D209" s="512"/>
      <c r="E209" s="512"/>
      <c r="F209" s="512"/>
      <c r="G209" s="512"/>
      <c r="H209" s="512"/>
      <c r="I209" s="512"/>
    </row>
    <row r="210" spans="1:9" x14ac:dyDescent="0.25">
      <c r="A210" s="180" t="s">
        <v>3114</v>
      </c>
      <c r="B210" s="180" t="s">
        <v>3115</v>
      </c>
      <c r="C210" s="180" t="s">
        <v>3116</v>
      </c>
      <c r="D210" s="180" t="s">
        <v>3117</v>
      </c>
      <c r="E210" s="180" t="s">
        <v>2384</v>
      </c>
      <c r="F210" s="180" t="s">
        <v>90</v>
      </c>
      <c r="G210" s="180" t="s">
        <v>3118</v>
      </c>
      <c r="H210" s="180" t="s">
        <v>3119</v>
      </c>
      <c r="I210" s="180" t="s">
        <v>3120</v>
      </c>
    </row>
    <row r="211" spans="1:9" x14ac:dyDescent="0.25">
      <c r="A211" s="180" t="s">
        <v>3121</v>
      </c>
      <c r="B211" s="188">
        <v>0</v>
      </c>
      <c r="C211" s="188">
        <v>17</v>
      </c>
      <c r="D211" s="188">
        <v>18</v>
      </c>
      <c r="E211" s="188">
        <v>22</v>
      </c>
      <c r="F211" s="188">
        <v>12</v>
      </c>
      <c r="G211" s="188">
        <v>73</v>
      </c>
      <c r="H211" s="188">
        <v>21</v>
      </c>
      <c r="I211" s="188">
        <v>21</v>
      </c>
    </row>
    <row r="212" spans="1:9" x14ac:dyDescent="0.25">
      <c r="A212" s="180" t="s">
        <v>3122</v>
      </c>
      <c r="B212" s="188">
        <v>0</v>
      </c>
      <c r="C212" s="188">
        <v>15</v>
      </c>
      <c r="D212" s="188">
        <v>22</v>
      </c>
      <c r="E212" s="188">
        <v>39</v>
      </c>
      <c r="F212" s="188">
        <v>23</v>
      </c>
      <c r="G212" s="188">
        <v>51</v>
      </c>
      <c r="H212" s="188">
        <v>17</v>
      </c>
      <c r="I212" s="188">
        <v>19</v>
      </c>
    </row>
    <row r="213" spans="1:9" ht="15.75" thickBot="1" x14ac:dyDescent="0.3">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3124</v>
      </c>
      <c r="B214" s="18">
        <f>SUM(G213:H213)/SUM(G211:H211)</f>
        <v>-0.27659574468085107</v>
      </c>
    </row>
    <row r="215" spans="1:9" ht="15.75" thickBot="1" x14ac:dyDescent="0.3">
      <c r="A215" s="249" t="s">
        <v>3125</v>
      </c>
      <c r="B215" s="18">
        <f>I213/I211</f>
        <v>-9.5238095238095233E-2</v>
      </c>
    </row>
    <row r="217" spans="1:9" x14ac:dyDescent="0.25">
      <c r="A217" s="269" t="s">
        <v>3132</v>
      </c>
      <c r="B217" s="512" t="s">
        <v>3113</v>
      </c>
      <c r="C217" s="512"/>
      <c r="D217" s="512"/>
      <c r="E217" s="512"/>
    </row>
    <row r="218" spans="1:9" x14ac:dyDescent="0.25">
      <c r="A218" s="180" t="s">
        <v>3114</v>
      </c>
      <c r="B218" s="180" t="s">
        <v>3126</v>
      </c>
      <c r="C218" s="180" t="s">
        <v>3127</v>
      </c>
      <c r="D218" s="180" t="s">
        <v>3128</v>
      </c>
      <c r="E218" s="180" t="s">
        <v>90</v>
      </c>
    </row>
    <row r="219" spans="1:9" x14ac:dyDescent="0.25">
      <c r="A219" s="180" t="s">
        <v>3121</v>
      </c>
      <c r="B219" s="188">
        <v>112</v>
      </c>
      <c r="C219" s="188">
        <v>16</v>
      </c>
      <c r="D219" s="188">
        <v>9</v>
      </c>
      <c r="E219" s="188">
        <v>134</v>
      </c>
    </row>
    <row r="220" spans="1:9" x14ac:dyDescent="0.25">
      <c r="A220" s="180" t="s">
        <v>3122</v>
      </c>
      <c r="B220" s="188">
        <v>87</v>
      </c>
      <c r="C220" s="188">
        <v>17</v>
      </c>
      <c r="D220" s="188">
        <v>9</v>
      </c>
      <c r="E220" s="188">
        <v>151</v>
      </c>
    </row>
    <row r="221" spans="1:9" ht="15.75" thickBot="1" x14ac:dyDescent="0.3">
      <c r="A221" s="48" t="s">
        <v>3123</v>
      </c>
      <c r="B221" s="8">
        <f>B220-B219</f>
        <v>-25</v>
      </c>
      <c r="C221" s="8">
        <f t="shared" ref="C221:E221" si="9">C220-C219</f>
        <v>1</v>
      </c>
      <c r="D221" s="8">
        <f t="shared" si="9"/>
        <v>0</v>
      </c>
      <c r="E221" s="8">
        <f t="shared" si="9"/>
        <v>17</v>
      </c>
    </row>
    <row r="222" spans="1:9" ht="15.75" thickBot="1" x14ac:dyDescent="0.3">
      <c r="A222" s="249" t="s">
        <v>3129</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2022-01-18T21:36:01Z</dcterms:modified>
</cp:coreProperties>
</file>