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Jonah\Documents\EPS Model\Test\.USE THIS TO TEST\InputData\endo-learn\BCbVT\"/>
    </mc:Choice>
  </mc:AlternateContent>
  <xr:revisionPtr revIDLastSave="0" documentId="13_ncr:1_{C87E3BD9-404C-47DA-8287-D35B923CF93E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About" sheetId="1" r:id="rId1"/>
    <sheet name="Data" sheetId="3" r:id="rId2"/>
    <sheet name="BCbVT-passenger" sheetId="2" r:id="rId3"/>
    <sheet name="BCbVT-freigh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5" i="3" l="1"/>
  <c r="A26" i="3" s="1"/>
  <c r="A19" i="3"/>
  <c r="A20" i="3" s="1"/>
  <c r="A13" i="3"/>
  <c r="B3" i="4" s="1"/>
  <c r="A8" i="3"/>
  <c r="A9" i="3" s="1"/>
  <c r="B3" i="2" s="1"/>
  <c r="A3" i="3"/>
  <c r="F2" i="2" l="1"/>
  <c r="F2" i="4"/>
  <c r="B2" i="4"/>
  <c r="B2" i="2"/>
  <c r="B7" i="4"/>
  <c r="B7" i="2"/>
</calcChain>
</file>

<file path=xl/sharedStrings.xml><?xml version="1.0" encoding="utf-8"?>
<sst xmlns="http://schemas.openxmlformats.org/spreadsheetml/2006/main" count="78" uniqueCount="56">
  <si>
    <t>BCbVT Battery Capacity by Vehicle Type</t>
  </si>
  <si>
    <t>Sources:</t>
  </si>
  <si>
    <t>2- and 3-wheelers</t>
  </si>
  <si>
    <t>IRENA</t>
  </si>
  <si>
    <t>Page 104</t>
  </si>
  <si>
    <t>http://www.irena.org/publications/2017/Oct/Electricity-storage-and-renewables-costs-and-markets</t>
  </si>
  <si>
    <t>kWh/vehicle</t>
  </si>
  <si>
    <t>MWh/vehicle</t>
  </si>
  <si>
    <t>buses</t>
  </si>
  <si>
    <t>Electricity Storage and Renewables: Costs and Markets to 2030</t>
  </si>
  <si>
    <t>Electric Bus Batteries Could Soon Overtake Consumer Electronic Batteries</t>
  </si>
  <si>
    <t>https://cleantechnica.com/2016/03/12/electric-bus-batteries-could-soon-overtake-consumer-electronic-batteries/</t>
  </si>
  <si>
    <t>Paragraph 2</t>
  </si>
  <si>
    <t>Lindon, Henry (CleanTechnica)</t>
  </si>
  <si>
    <t>kWh/veh (low end of range)</t>
  </si>
  <si>
    <t>kWh/veh (high end of range)</t>
  </si>
  <si>
    <t>kWh/veh (avg)</t>
  </si>
  <si>
    <t>MWh/veh</t>
  </si>
  <si>
    <t>Lambert, Fred (Electrek)</t>
  </si>
  <si>
    <t>Daimler unveils its first all-electric eTruck: 26 tonnes capacity, massive 202 kWh battery for ~125 miles of range</t>
  </si>
  <si>
    <t>https://electrek.co/2016/07/27/daimler-etruck-first-all-electric-truck-125-miles-range/</t>
  </si>
  <si>
    <t>Paragraph 2 (and article title)</t>
  </si>
  <si>
    <t>freight trucks</t>
  </si>
  <si>
    <t>freight HDVs (med &amp; heavy trucks)</t>
  </si>
  <si>
    <t>passenger HDVs (buses)</t>
  </si>
  <si>
    <t>motorbikes (2- and 3-wheelers)</t>
  </si>
  <si>
    <t>Battery University</t>
  </si>
  <si>
    <t>undated</t>
  </si>
  <si>
    <t>BU-1003: Electric Vehicle (EV)</t>
  </si>
  <si>
    <t>http://batteryuniversity.com/learn/article/electric_vehicle_ev</t>
  </si>
  <si>
    <t>battery electric passenger LDVs</t>
  </si>
  <si>
    <t>kWh/veh (Tesla Model S, low end)</t>
  </si>
  <si>
    <t>kWh/veh (Tesla Model S, high end)</t>
  </si>
  <si>
    <t>kWh/veh (Chevy Bolt)</t>
  </si>
  <si>
    <t>plug-in hybrid passenger LDVs</t>
  </si>
  <si>
    <t>kWh/veh (Chevy Volt)</t>
  </si>
  <si>
    <t>kWh/veh (Toyota Prius Prime)</t>
  </si>
  <si>
    <t>Wikipedia</t>
  </si>
  <si>
    <t>https://en.wikipedia.org/wiki/Toyota_Prius_Plug-in_Hybrid</t>
  </si>
  <si>
    <t>https://en.wikipedia.org/wiki/Chevrolet_Volt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</si>
  <si>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</si>
  <si>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</si>
  <si>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</si>
  <si>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</si>
  <si>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</si>
  <si>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</si>
  <si>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</si>
  <si>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</si>
  <si>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</si>
  <si>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</si>
  <si>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</si>
  <si>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</si>
  <si>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LPG vehicle</t>
  </si>
  <si>
    <t>hydrogen vehicle</t>
  </si>
  <si>
    <t>Additional Notes for Oregon EPS</t>
  </si>
  <si>
    <t>These values don't change between U.S. and California models so they are carried over here too.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</si>
</sst>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1" fillId="0" borderId="0" xfId="0" applyNumberFormat="1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lectrek.co/2016/07/27/daimler-etruck-first-all-electric-truck-125-miles-range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cleantechnica.com/2016/03/12/electric-bus-batteries-could-soon-overtake-consumer-electronic-batteries/" TargetMode="External"/><Relationship Id="rId1" Type="http://schemas.openxmlformats.org/officeDocument/2006/relationships/hyperlink" Target="http://www.irena.org/publications/2017/Oct/Electricity-storage-and-renewables-costs-and-markets" TargetMode="External"/><Relationship Id="rId6" Type="http://schemas.openxmlformats.org/officeDocument/2006/relationships/hyperlink" Target="https://en.wikipedia.org/wiki/Toyota_Prius_Plug-in_Hybrid" TargetMode="External"/><Relationship Id="rId5" Type="http://schemas.openxmlformats.org/officeDocument/2006/relationships/hyperlink" Target="https://en.wikipedia.org/wiki/Chevrolet_Volt" TargetMode="External"/><Relationship Id="rId4" Type="http://schemas.openxmlformats.org/officeDocument/2006/relationships/hyperlink" Target="http://batteryuniversity.com/learn/article/electric_vehicle_e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tabSelected="1" workbookViewId="0">
      <selection activeCell="A36" sqref="A36"/>
    </sheetView>
  </sheetViews>
  <sheetFormatPr defaultRowHeight="15" x14ac:dyDescent="0.25"/>
  <cols>
    <col min="1" max="1" width="11" customWidth="1"/>
    <col min="2" max="2" width="104.425781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2" t="s">
        <v>25</v>
      </c>
    </row>
    <row r="4" spans="1:2" x14ac:dyDescent="0.25">
      <c r="B4" t="s">
        <v>3</v>
      </c>
    </row>
    <row r="5" spans="1:2" x14ac:dyDescent="0.25">
      <c r="B5" s="3">
        <v>2017</v>
      </c>
    </row>
    <row r="6" spans="1:2" x14ac:dyDescent="0.25">
      <c r="B6" t="s">
        <v>9</v>
      </c>
    </row>
    <row r="7" spans="1:2" x14ac:dyDescent="0.25">
      <c r="B7" s="4" t="s">
        <v>5</v>
      </c>
    </row>
    <row r="8" spans="1:2" x14ac:dyDescent="0.25">
      <c r="B8" t="s">
        <v>4</v>
      </c>
    </row>
    <row r="10" spans="1:2" x14ac:dyDescent="0.25">
      <c r="B10" s="2" t="s">
        <v>24</v>
      </c>
    </row>
    <row r="11" spans="1:2" x14ac:dyDescent="0.25">
      <c r="B11" t="s">
        <v>13</v>
      </c>
    </row>
    <row r="12" spans="1:2" x14ac:dyDescent="0.25">
      <c r="B12" s="3">
        <v>2016</v>
      </c>
    </row>
    <row r="13" spans="1:2" x14ac:dyDescent="0.25">
      <c r="B13" t="s">
        <v>10</v>
      </c>
    </row>
    <row r="14" spans="1:2" x14ac:dyDescent="0.25">
      <c r="B14" s="4" t="s">
        <v>11</v>
      </c>
    </row>
    <row r="15" spans="1:2" x14ac:dyDescent="0.25">
      <c r="B15" t="s">
        <v>12</v>
      </c>
    </row>
    <row r="17" spans="2:2" x14ac:dyDescent="0.25">
      <c r="B17" s="2" t="s">
        <v>23</v>
      </c>
    </row>
    <row r="18" spans="2:2" x14ac:dyDescent="0.25">
      <c r="B18" t="s">
        <v>18</v>
      </c>
    </row>
    <row r="19" spans="2:2" x14ac:dyDescent="0.25">
      <c r="B19" s="3">
        <v>2016</v>
      </c>
    </row>
    <row r="20" spans="2:2" x14ac:dyDescent="0.25">
      <c r="B20" t="s">
        <v>19</v>
      </c>
    </row>
    <row r="21" spans="2:2" x14ac:dyDescent="0.25">
      <c r="B21" s="4" t="s">
        <v>20</v>
      </c>
    </row>
    <row r="22" spans="2:2" x14ac:dyDescent="0.25">
      <c r="B22" t="s">
        <v>21</v>
      </c>
    </row>
    <row r="24" spans="2:2" x14ac:dyDescent="0.25">
      <c r="B24" s="2" t="s">
        <v>30</v>
      </c>
    </row>
    <row r="25" spans="2:2" x14ac:dyDescent="0.25">
      <c r="B25" t="s">
        <v>26</v>
      </c>
    </row>
    <row r="26" spans="2:2" x14ac:dyDescent="0.25">
      <c r="B26" t="s">
        <v>27</v>
      </c>
    </row>
    <row r="27" spans="2:2" x14ac:dyDescent="0.25">
      <c r="B27" t="s">
        <v>28</v>
      </c>
    </row>
    <row r="28" spans="2:2" x14ac:dyDescent="0.25">
      <c r="B28" s="4" t="s">
        <v>29</v>
      </c>
    </row>
    <row r="30" spans="2:2" x14ac:dyDescent="0.25">
      <c r="B30" s="2" t="s">
        <v>34</v>
      </c>
    </row>
    <row r="31" spans="2:2" x14ac:dyDescent="0.25">
      <c r="B31" t="s">
        <v>37</v>
      </c>
    </row>
    <row r="32" spans="2:2" x14ac:dyDescent="0.25">
      <c r="B32" s="3">
        <v>2018</v>
      </c>
    </row>
    <row r="33" spans="1:2" x14ac:dyDescent="0.25">
      <c r="B33" s="4" t="s">
        <v>39</v>
      </c>
    </row>
    <row r="34" spans="1:2" x14ac:dyDescent="0.25">
      <c r="B34" s="4" t="s">
        <v>38</v>
      </c>
    </row>
    <row r="36" spans="1:2" x14ac:dyDescent="0.25">
      <c r="A36" s="1" t="s">
        <v>54</v>
      </c>
    </row>
    <row r="37" spans="1:2" x14ac:dyDescent="0.25">
      <c r="A37" t="s">
        <v>55</v>
      </c>
    </row>
  </sheetData>
  <hyperlinks>
    <hyperlink ref="B7" r:id="rId1" xr:uid="{00000000-0004-0000-0000-000000000000}"/>
    <hyperlink ref="B14" r:id="rId2" xr:uid="{00000000-0004-0000-0000-000001000000}"/>
    <hyperlink ref="B21" r:id="rId3" xr:uid="{00000000-0004-0000-0000-000002000000}"/>
    <hyperlink ref="B28" r:id="rId4" xr:uid="{00000000-0004-0000-0000-000003000000}"/>
    <hyperlink ref="B33" r:id="rId5" xr:uid="{00000000-0004-0000-0000-000004000000}"/>
    <hyperlink ref="B34" r:id="rId6" xr:uid="{00000000-0004-0000-0000-000005000000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6"/>
  <sheetViews>
    <sheetView workbookViewId="0"/>
  </sheetViews>
  <sheetFormatPr defaultRowHeight="15" x14ac:dyDescent="0.25"/>
  <cols>
    <col min="1" max="1" width="11.5703125" customWidth="1"/>
    <col min="2" max="2" width="28.28515625" customWidth="1"/>
  </cols>
  <sheetData>
    <row r="1" spans="1:2" x14ac:dyDescent="0.25">
      <c r="A1" s="2" t="s">
        <v>2</v>
      </c>
      <c r="B1" s="5"/>
    </row>
    <row r="2" spans="1:2" x14ac:dyDescent="0.25">
      <c r="A2">
        <v>0.7</v>
      </c>
      <c r="B2" t="s">
        <v>6</v>
      </c>
    </row>
    <row r="3" spans="1:2" x14ac:dyDescent="0.25">
      <c r="A3">
        <f>A2/10^3</f>
        <v>6.9999999999999999E-4</v>
      </c>
      <c r="B3" t="s">
        <v>7</v>
      </c>
    </row>
    <row r="5" spans="1:2" x14ac:dyDescent="0.25">
      <c r="A5" s="2" t="s">
        <v>8</v>
      </c>
      <c r="B5" s="5"/>
    </row>
    <row r="6" spans="1:2" x14ac:dyDescent="0.25">
      <c r="A6">
        <v>75</v>
      </c>
      <c r="B6" t="s">
        <v>14</v>
      </c>
    </row>
    <row r="7" spans="1:2" x14ac:dyDescent="0.25">
      <c r="A7">
        <v>300</v>
      </c>
      <c r="B7" t="s">
        <v>15</v>
      </c>
    </row>
    <row r="8" spans="1:2" x14ac:dyDescent="0.25">
      <c r="A8">
        <f>AVERAGE(A6:A7)</f>
        <v>187.5</v>
      </c>
      <c r="B8" t="s">
        <v>16</v>
      </c>
    </row>
    <row r="9" spans="1:2" x14ac:dyDescent="0.25">
      <c r="A9">
        <f>A8/10^3</f>
        <v>0.1875</v>
      </c>
      <c r="B9" t="s">
        <v>17</v>
      </c>
    </row>
    <row r="11" spans="1:2" x14ac:dyDescent="0.25">
      <c r="A11" s="2" t="s">
        <v>22</v>
      </c>
      <c r="B11" s="5"/>
    </row>
    <row r="12" spans="1:2" x14ac:dyDescent="0.25">
      <c r="A12">
        <v>212</v>
      </c>
      <c r="B12" t="s">
        <v>6</v>
      </c>
    </row>
    <row r="13" spans="1:2" x14ac:dyDescent="0.25">
      <c r="A13">
        <f>A12/10^3</f>
        <v>0.21199999999999999</v>
      </c>
      <c r="B13" t="s">
        <v>7</v>
      </c>
    </row>
    <row r="15" spans="1:2" x14ac:dyDescent="0.25">
      <c r="A15" s="2" t="s">
        <v>30</v>
      </c>
      <c r="B15" s="5"/>
    </row>
    <row r="16" spans="1:2" x14ac:dyDescent="0.25">
      <c r="A16">
        <v>70</v>
      </c>
      <c r="B16" t="s">
        <v>31</v>
      </c>
    </row>
    <row r="17" spans="1:2" x14ac:dyDescent="0.25">
      <c r="A17">
        <v>90</v>
      </c>
      <c r="B17" t="s">
        <v>32</v>
      </c>
    </row>
    <row r="18" spans="1:2" x14ac:dyDescent="0.25">
      <c r="A18">
        <v>60</v>
      </c>
      <c r="B18" t="s">
        <v>33</v>
      </c>
    </row>
    <row r="19" spans="1:2" x14ac:dyDescent="0.25">
      <c r="A19" s="7">
        <f>AVERAGE(A16:A18)</f>
        <v>73.333333333333329</v>
      </c>
      <c r="B19" t="s">
        <v>16</v>
      </c>
    </row>
    <row r="20" spans="1:2" x14ac:dyDescent="0.25">
      <c r="A20" s="6">
        <f>A19/10^3</f>
        <v>7.3333333333333334E-2</v>
      </c>
      <c r="B20" t="s">
        <v>7</v>
      </c>
    </row>
    <row r="22" spans="1:2" x14ac:dyDescent="0.25">
      <c r="A22" s="2" t="s">
        <v>34</v>
      </c>
      <c r="B22" s="5"/>
    </row>
    <row r="23" spans="1:2" x14ac:dyDescent="0.25">
      <c r="A23">
        <v>18.399999999999999</v>
      </c>
      <c r="B23" t="s">
        <v>35</v>
      </c>
    </row>
    <row r="24" spans="1:2" x14ac:dyDescent="0.25">
      <c r="A24">
        <v>8.8000000000000007</v>
      </c>
      <c r="B24" t="s">
        <v>36</v>
      </c>
    </row>
    <row r="25" spans="1:2" x14ac:dyDescent="0.25">
      <c r="A25">
        <f>AVERAGE(A23:A24)</f>
        <v>13.6</v>
      </c>
      <c r="B25" t="s">
        <v>16</v>
      </c>
    </row>
    <row r="26" spans="1:2" x14ac:dyDescent="0.25">
      <c r="A26">
        <f>A25/10^3</f>
        <v>1.3599999999999999E-2</v>
      </c>
      <c r="B26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I7"/>
  <sheetViews>
    <sheetView topLeftCell="D1" workbookViewId="0">
      <selection activeCell="G20" sqref="G20"/>
    </sheetView>
  </sheetViews>
  <sheetFormatPr defaultRowHeight="15" x14ac:dyDescent="0.25"/>
  <cols>
    <col min="1" max="1" width="13.140625" customWidth="1"/>
    <col min="2" max="5" width="18.5703125" customWidth="1"/>
    <col min="6" max="8" width="22.5703125" customWidth="1"/>
    <col min="9" max="9" width="18.5703125" customWidth="1"/>
  </cols>
  <sheetData>
    <row r="1" spans="1:9" x14ac:dyDescent="0.25">
      <c r="A1" s="10"/>
      <c r="B1" s="9" t="s">
        <v>46</v>
      </c>
      <c r="C1" s="9" t="s">
        <v>47</v>
      </c>
      <c r="D1" s="9" t="s">
        <v>48</v>
      </c>
      <c r="E1" s="9" t="s">
        <v>49</v>
      </c>
      <c r="F1" s="9" t="s">
        <v>50</v>
      </c>
      <c r="G1" s="9" t="s">
        <v>52</v>
      </c>
      <c r="H1" s="9" t="s">
        <v>53</v>
      </c>
      <c r="I1" s="9" t="s">
        <v>51</v>
      </c>
    </row>
    <row r="2" spans="1:9" x14ac:dyDescent="0.25">
      <c r="A2" s="1" t="s">
        <v>40</v>
      </c>
      <c r="B2" s="6">
        <f>Data!A20</f>
        <v>7.3333333333333334E-2</v>
      </c>
      <c r="C2">
        <v>0</v>
      </c>
      <c r="D2">
        <v>0</v>
      </c>
      <c r="E2">
        <v>0</v>
      </c>
      <c r="F2">
        <f>Data!A26</f>
        <v>1.3599999999999999E-2</v>
      </c>
      <c r="G2">
        <v>0</v>
      </c>
      <c r="H2">
        <v>0</v>
      </c>
      <c r="I2">
        <v>0</v>
      </c>
    </row>
    <row r="3" spans="1:9" x14ac:dyDescent="0.25">
      <c r="A3" s="1" t="s">
        <v>41</v>
      </c>
      <c r="B3">
        <f>Data!A9</f>
        <v>0.1875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s="1" t="s">
        <v>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 s="1" t="s">
        <v>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 s="8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 s="1" t="s">
        <v>45</v>
      </c>
      <c r="B7">
        <f>Data!A3</f>
        <v>6.9999999999999999E-4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I7"/>
  <sheetViews>
    <sheetView topLeftCell="D1" workbookViewId="0">
      <selection activeCell="G1" sqref="G1:H7"/>
    </sheetView>
  </sheetViews>
  <sheetFormatPr defaultRowHeight="15" x14ac:dyDescent="0.25"/>
  <cols>
    <col min="1" max="1" width="13.140625" customWidth="1"/>
    <col min="2" max="5" width="18.5703125" customWidth="1"/>
    <col min="6" max="8" width="22.5703125" customWidth="1"/>
    <col min="9" max="9" width="18.5703125" customWidth="1"/>
  </cols>
  <sheetData>
    <row r="1" spans="1:9" x14ac:dyDescent="0.25">
      <c r="A1" s="10"/>
      <c r="B1" s="9" t="s">
        <v>46</v>
      </c>
      <c r="C1" s="9" t="s">
        <v>47</v>
      </c>
      <c r="D1" s="9" t="s">
        <v>48</v>
      </c>
      <c r="E1" s="9" t="s">
        <v>49</v>
      </c>
      <c r="F1" s="9" t="s">
        <v>50</v>
      </c>
      <c r="G1" s="9" t="s">
        <v>52</v>
      </c>
      <c r="H1" s="9" t="s">
        <v>53</v>
      </c>
      <c r="I1" s="9" t="s">
        <v>51</v>
      </c>
    </row>
    <row r="2" spans="1:9" x14ac:dyDescent="0.25">
      <c r="A2" s="1" t="s">
        <v>40</v>
      </c>
      <c r="B2" s="6">
        <f>Data!A20</f>
        <v>7.3333333333333334E-2</v>
      </c>
      <c r="C2">
        <v>0</v>
      </c>
      <c r="D2">
        <v>0</v>
      </c>
      <c r="E2">
        <v>0</v>
      </c>
      <c r="F2">
        <f>Data!A26</f>
        <v>1.3599999999999999E-2</v>
      </c>
      <c r="G2">
        <v>0</v>
      </c>
      <c r="H2">
        <v>0</v>
      </c>
      <c r="I2">
        <v>0</v>
      </c>
    </row>
    <row r="3" spans="1:9" x14ac:dyDescent="0.25">
      <c r="A3" s="1" t="s">
        <v>41</v>
      </c>
      <c r="B3" s="6">
        <f>Data!A13</f>
        <v>0.21199999999999999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s="1" t="s">
        <v>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 s="1" t="s">
        <v>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 s="8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 s="1" t="s">
        <v>45</v>
      </c>
      <c r="B7">
        <f>Data!A3</f>
        <v>6.9999999999999999E-4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BCbVT-passenger</vt:lpstr>
      <vt:lpstr>BCbVT-freight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Jonah De Lira</cp:lastModifiedBy>
  <dcterms:created xsi:type="dcterms:W3CDTF">2018-04-25T23:32:01Z</dcterms:created>
  <dcterms:modified xsi:type="dcterms:W3CDTF">2020-07-06T18:01:06Z</dcterms:modified>
</cp:coreProperties>
</file>