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Jonah\Documents\EPS Model\Test\.USE THIS TO TEST\InputData\trans\P\"/>
    </mc:Choice>
  </mc:AlternateContent>
  <xr:revisionPtr revIDLastSave="0" documentId="13_ncr:1_{B9AF8F57-0A6D-490F-80A0-0647F518810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About" sheetId="1" r:id="rId1"/>
    <sheet name="Population Forecast" sheetId="4" r:id="rId2"/>
    <sheet name="P" sheetId="3" r:id="rId3"/>
  </sheets>
  <externalReferences>
    <externalReference r:id="rId4"/>
    <externalReference r:id="rId5"/>
  </externalReferences>
  <definedNames>
    <definedName name="gal_per_barrel">[1]About!$A$63</definedName>
    <definedName name="HU_CC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2" i="3" l="1"/>
  <c r="AN2" i="3"/>
  <c r="AO2" i="3"/>
  <c r="AP2" i="3"/>
  <c r="AQ2" i="3"/>
  <c r="AR2" i="3"/>
  <c r="AS2" i="3"/>
  <c r="AT2" i="3"/>
  <c r="AL2" i="3"/>
  <c r="AK2" i="3"/>
  <c r="AF2" i="3"/>
  <c r="AG2" i="3" s="1"/>
  <c r="AH2" i="3" s="1"/>
  <c r="AI2" i="3" s="1"/>
  <c r="AA2" i="3"/>
  <c r="AB2" i="3" s="1"/>
  <c r="AC2" i="3" s="1"/>
  <c r="AD2" i="3" s="1"/>
  <c r="V2" i="3"/>
  <c r="W2" i="3" s="1"/>
  <c r="X2" i="3" s="1"/>
  <c r="Y2" i="3" s="1"/>
  <c r="Q2" i="3"/>
  <c r="R2" i="3" s="1"/>
  <c r="S2" i="3" s="1"/>
  <c r="T2" i="3" s="1"/>
  <c r="O2" i="3"/>
  <c r="N2" i="3"/>
  <c r="M2" i="3"/>
  <c r="L2" i="3"/>
  <c r="J2" i="3"/>
  <c r="H2" i="3"/>
  <c r="I2" i="3" s="1"/>
  <c r="G2" i="3"/>
  <c r="C2" i="3"/>
  <c r="D2" i="3" s="1"/>
  <c r="E2" i="3" s="1"/>
  <c r="B2" i="3"/>
  <c r="AJ2" i="3"/>
  <c r="AE2" i="3"/>
  <c r="Z2" i="3"/>
  <c r="U2" i="3"/>
  <c r="P2" i="3"/>
  <c r="K2" i="3"/>
  <c r="F2" i="3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</calcChain>
</file>

<file path=xl/sharedStrings.xml><?xml version="1.0" encoding="utf-8"?>
<sst xmlns="http://schemas.openxmlformats.org/spreadsheetml/2006/main" count="491" uniqueCount="79">
  <si>
    <t>P Population</t>
  </si>
  <si>
    <t>Source:</t>
  </si>
  <si>
    <t>Population</t>
  </si>
  <si>
    <t>(people)</t>
  </si>
  <si>
    <t>Oregon Long-Term Population Forecast</t>
  </si>
  <si>
    <t>Oregon Department of Administrative Services</t>
  </si>
  <si>
    <t>https://www.oregon.gov/das/OEA/Documents/County_forecast_March_2013.xls</t>
  </si>
  <si>
    <t>Forecasts of Oregon's County Populations and Components of Change, 2010 - 2050</t>
  </si>
  <si>
    <t>Prepared by Office of Economic Analysis, Department of Administrative Services, State of Oregon</t>
  </si>
  <si>
    <t>Release date: March 28, 2013</t>
  </si>
  <si>
    <t>Estimate</t>
  </si>
  <si>
    <t>PSU'S ESTIMATES</t>
  </si>
  <si>
    <t>FORECAST</t>
  </si>
  <si>
    <t>Area Name</t>
  </si>
  <si>
    <t>Oregon</t>
  </si>
  <si>
    <t>Baker</t>
  </si>
  <si>
    <t>Benton</t>
  </si>
  <si>
    <t>Clackamas</t>
  </si>
  <si>
    <t>Clatsop</t>
  </si>
  <si>
    <t>Columbia</t>
  </si>
  <si>
    <t>Coos</t>
  </si>
  <si>
    <t>Crook</t>
  </si>
  <si>
    <t>Curry</t>
  </si>
  <si>
    <t>Deschutes</t>
  </si>
  <si>
    <t>Douglas</t>
  </si>
  <si>
    <t>Gilliam</t>
  </si>
  <si>
    <t>Grant</t>
  </si>
  <si>
    <t>Harney</t>
  </si>
  <si>
    <t>Hood River</t>
  </si>
  <si>
    <t>Jackson</t>
  </si>
  <si>
    <t>Jefferson</t>
  </si>
  <si>
    <t>Josephine</t>
  </si>
  <si>
    <t>Klamath</t>
  </si>
  <si>
    <t>Lake</t>
  </si>
  <si>
    <t>Lane</t>
  </si>
  <si>
    <t>Lincoln</t>
  </si>
  <si>
    <t>Linn</t>
  </si>
  <si>
    <t>Malheur</t>
  </si>
  <si>
    <t>Marion</t>
  </si>
  <si>
    <t>Morrow</t>
  </si>
  <si>
    <t>Multnomah</t>
  </si>
  <si>
    <t>Polk</t>
  </si>
  <si>
    <t>Sherman</t>
  </si>
  <si>
    <t>Tillamook</t>
  </si>
  <si>
    <t>Umatilla</t>
  </si>
  <si>
    <t>Union</t>
  </si>
  <si>
    <t>Wallowa</t>
  </si>
  <si>
    <t>Wasco</t>
  </si>
  <si>
    <t>Washington</t>
  </si>
  <si>
    <t>Wheeler</t>
  </si>
  <si>
    <t>Yamhill</t>
  </si>
  <si>
    <t>POPULATION CHANGE</t>
  </si>
  <si>
    <t>1980-1985</t>
  </si>
  <si>
    <t>1985-1990</t>
  </si>
  <si>
    <t>1990-1995</t>
  </si>
  <si>
    <t>1995-2000</t>
  </si>
  <si>
    <t>2000-2005</t>
  </si>
  <si>
    <t>2005-2010</t>
  </si>
  <si>
    <t>2010-2011</t>
  </si>
  <si>
    <t>2011-2012</t>
  </si>
  <si>
    <t>2010-2015</t>
  </si>
  <si>
    <t>2015-2020</t>
  </si>
  <si>
    <t>2020-2025</t>
  </si>
  <si>
    <t>2025-2030</t>
  </si>
  <si>
    <t>2030-2035</t>
  </si>
  <si>
    <t>2035-2040</t>
  </si>
  <si>
    <t>2040-2045</t>
  </si>
  <si>
    <t>2045-2050</t>
  </si>
  <si>
    <t>ANNUALIZED GROWTH RATES</t>
  </si>
  <si>
    <t>2010-2012</t>
  </si>
  <si>
    <t>NUMBER OF BIRTHS</t>
  </si>
  <si>
    <t>Average Annual Birth Rates per 1,000 population</t>
  </si>
  <si>
    <t>NUMBER OF DEATHS</t>
  </si>
  <si>
    <t>Average Annual Death Rates per 1,000 population</t>
  </si>
  <si>
    <t>OREGON</t>
  </si>
  <si>
    <t>NET MIGRATION</t>
  </si>
  <si>
    <t>Average Annual Net migration rates per 1,000 population</t>
  </si>
  <si>
    <t>Notes:</t>
  </si>
  <si>
    <t>Out data goes to 2050, we interpolate missing years and then extrapolate linearly to 2060.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</si>
</sst>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name val="Times New Roman"/>
      <family val="1"/>
    </font>
    <font>
      <sz val="10"/>
      <color rgb="FF2B5DFD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sz val="12"/>
      <name val="Arial"/>
      <family val="2"/>
    </font>
    <font>
      <b/>
      <sz val="10"/>
      <name val="Times New Roman"/>
      <family val="1"/>
    </font>
    <font>
      <b/>
      <sz val="10"/>
      <color rgb="FF2B5DFD"/>
      <name val="Times New Roman"/>
      <family val="1"/>
    </font>
    <font>
      <b/>
      <sz val="10"/>
      <color theme="1"/>
      <name val="Times New Roman"/>
      <family val="1"/>
    </font>
    <font>
      <b/>
      <u/>
      <sz val="10"/>
      <name val="Times New Roman"/>
      <family val="1"/>
    </font>
    <font>
      <b/>
      <u/>
      <sz val="10"/>
      <color rgb="FF2B5DFD"/>
      <name val="Times New Roman"/>
      <family val="1"/>
    </font>
    <font>
      <b/>
      <u/>
      <sz val="10"/>
      <color rgb="FFFF0000"/>
      <name val="Times New Roman"/>
      <family val="1"/>
    </font>
    <font>
      <b/>
      <u/>
      <sz val="10"/>
      <color theme="1"/>
      <name val="Times New Roman"/>
      <family val="1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indexed="10"/>
      <name val="Times New Roman"/>
      <family val="1"/>
    </font>
    <font>
      <sz val="11"/>
      <color theme="0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10" fillId="0" borderId="0"/>
    <xf numFmtId="43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22" fillId="2" borderId="0" applyNumberFormat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3" borderId="0" xfId="0" applyFont="1" applyFill="1"/>
    <xf numFmtId="0" fontId="2" fillId="0" borderId="0" xfId="1" applyAlignment="1" applyProtection="1"/>
    <xf numFmtId="0" fontId="5" fillId="0" borderId="0" xfId="2" applyFont="1"/>
    <xf numFmtId="0" fontId="6" fillId="0" borderId="0" xfId="2" applyFont="1"/>
    <xf numFmtId="0" fontId="7" fillId="0" borderId="0" xfId="2" applyFont="1"/>
    <xf numFmtId="0" fontId="8" fillId="0" borderId="0" xfId="2" applyFont="1"/>
    <xf numFmtId="0" fontId="9" fillId="0" borderId="0" xfId="2" applyFont="1"/>
    <xf numFmtId="0" fontId="11" fillId="0" borderId="0" xfId="3" applyFont="1" applyAlignment="1">
      <alignment horizontal="right"/>
    </xf>
    <xf numFmtId="16" fontId="12" fillId="0" borderId="0" xfId="3" applyNumberFormat="1" applyFont="1" applyAlignment="1">
      <alignment horizontal="center"/>
    </xf>
    <xf numFmtId="16" fontId="12" fillId="0" borderId="1" xfId="3" applyNumberFormat="1" applyFont="1" applyBorder="1" applyAlignment="1">
      <alignment horizontal="center"/>
    </xf>
    <xf numFmtId="16" fontId="9" fillId="4" borderId="2" xfId="3" applyNumberFormat="1" applyFont="1" applyFill="1" applyBorder="1" applyAlignment="1">
      <alignment horizontal="center"/>
    </xf>
    <xf numFmtId="16" fontId="9" fillId="4" borderId="1" xfId="3" applyNumberFormat="1" applyFont="1" applyFill="1" applyBorder="1" applyAlignment="1">
      <alignment horizontal="center"/>
    </xf>
    <xf numFmtId="0" fontId="13" fillId="5" borderId="3" xfId="3" applyFont="1" applyFill="1" applyBorder="1" applyAlignment="1">
      <alignment horizontal="center"/>
    </xf>
    <xf numFmtId="0" fontId="13" fillId="5" borderId="4" xfId="3" applyFont="1" applyFill="1" applyBorder="1" applyAlignment="1">
      <alignment horizontal="center"/>
    </xf>
    <xf numFmtId="0" fontId="14" fillId="0" borderId="0" xfId="3" applyFont="1" applyAlignment="1">
      <alignment horizontal="left"/>
    </xf>
    <xf numFmtId="0" fontId="15" fillId="0" borderId="0" xfId="2" applyFont="1" applyAlignment="1">
      <alignment horizontal="right"/>
    </xf>
    <xf numFmtId="0" fontId="16" fillId="4" borderId="2" xfId="3" applyFont="1" applyFill="1" applyBorder="1"/>
    <xf numFmtId="0" fontId="16" fillId="4" borderId="1" xfId="3" applyFont="1" applyFill="1" applyBorder="1"/>
    <xf numFmtId="0" fontId="17" fillId="5" borderId="5" xfId="3" applyFont="1" applyFill="1" applyBorder="1"/>
    <xf numFmtId="0" fontId="17" fillId="5" borderId="0" xfId="3" applyFont="1" applyFill="1"/>
    <xf numFmtId="0" fontId="8" fillId="0" borderId="0" xfId="3" applyFont="1"/>
    <xf numFmtId="3" fontId="6" fillId="0" borderId="0" xfId="4" applyNumberFormat="1" applyFont="1" applyFill="1"/>
    <xf numFmtId="3" fontId="6" fillId="0" borderId="0" xfId="2" applyNumberFormat="1" applyFont="1"/>
    <xf numFmtId="3" fontId="19" fillId="4" borderId="6" xfId="2" applyNumberFormat="1" applyFont="1" applyFill="1" applyBorder="1"/>
    <xf numFmtId="3" fontId="19" fillId="4" borderId="7" xfId="2" applyNumberFormat="1" applyFont="1" applyFill="1" applyBorder="1"/>
    <xf numFmtId="3" fontId="7" fillId="5" borderId="2" xfId="3" applyNumberFormat="1" applyFont="1" applyFill="1" applyBorder="1"/>
    <xf numFmtId="3" fontId="7" fillId="5" borderId="0" xfId="3" applyNumberFormat="1" applyFont="1" applyFill="1"/>
    <xf numFmtId="3" fontId="20" fillId="4" borderId="2" xfId="2" applyNumberFormat="1" applyFont="1" applyFill="1" applyBorder="1"/>
    <xf numFmtId="3" fontId="20" fillId="4" borderId="1" xfId="2" applyNumberFormat="1" applyFont="1" applyFill="1" applyBorder="1"/>
    <xf numFmtId="3" fontId="20" fillId="4" borderId="8" xfId="2" applyNumberFormat="1" applyFont="1" applyFill="1" applyBorder="1"/>
    <xf numFmtId="3" fontId="20" fillId="4" borderId="9" xfId="2" applyNumberFormat="1" applyFont="1" applyFill="1" applyBorder="1"/>
    <xf numFmtId="0" fontId="6" fillId="0" borderId="0" xfId="3" applyFont="1"/>
    <xf numFmtId="164" fontId="6" fillId="0" borderId="0" xfId="4" applyNumberFormat="1" applyFont="1" applyFill="1" applyBorder="1"/>
    <xf numFmtId="164" fontId="7" fillId="0" borderId="0" xfId="4" applyNumberFormat="1" applyFont="1" applyFill="1" applyBorder="1"/>
    <xf numFmtId="0" fontId="7" fillId="0" borderId="0" xfId="3" applyFont="1"/>
    <xf numFmtId="3" fontId="7" fillId="0" borderId="0" xfId="5" applyNumberFormat="1" applyFont="1" applyAlignment="1">
      <alignment horizontal="right"/>
    </xf>
    <xf numFmtId="0" fontId="21" fillId="0" borderId="0" xfId="3" applyFont="1"/>
    <xf numFmtId="0" fontId="7" fillId="0" borderId="0" xfId="5" applyFont="1" applyAlignment="1">
      <alignment horizontal="right" wrapText="1"/>
    </xf>
    <xf numFmtId="16" fontId="12" fillId="0" borderId="0" xfId="3" applyNumberFormat="1" applyFont="1" applyAlignment="1">
      <alignment horizontal="center"/>
    </xf>
    <xf numFmtId="4" fontId="7" fillId="0" borderId="0" xfId="4" applyNumberFormat="1" applyFont="1" applyFill="1"/>
    <xf numFmtId="0" fontId="12" fillId="0" borderId="4" xfId="3" applyFont="1" applyBorder="1" applyAlignment="1">
      <alignment horizontal="right"/>
    </xf>
    <xf numFmtId="0" fontId="12" fillId="0" borderId="10" xfId="3" applyFont="1" applyBorder="1" applyAlignment="1">
      <alignment horizontal="right"/>
    </xf>
    <xf numFmtId="0" fontId="13" fillId="5" borderId="4" xfId="3" applyFont="1" applyFill="1" applyBorder="1" applyAlignment="1">
      <alignment horizontal="right"/>
    </xf>
    <xf numFmtId="3" fontId="6" fillId="0" borderId="0" xfId="3" applyNumberFormat="1" applyFont="1"/>
    <xf numFmtId="37" fontId="7" fillId="5" borderId="0" xfId="3" applyNumberFormat="1" applyFont="1" applyFill="1"/>
    <xf numFmtId="10" fontId="7" fillId="0" borderId="0" xfId="6" applyNumberFormat="1" applyFont="1" applyFill="1"/>
    <xf numFmtId="16" fontId="12" fillId="0" borderId="4" xfId="3" applyNumberFormat="1" applyFont="1" applyBorder="1" applyAlignment="1">
      <alignment horizontal="center"/>
    </xf>
    <xf numFmtId="16" fontId="12" fillId="0" borderId="10" xfId="3" applyNumberFormat="1" applyFont="1" applyBorder="1" applyAlignment="1">
      <alignment horizontal="center"/>
    </xf>
    <xf numFmtId="16" fontId="12" fillId="0" borderId="4" xfId="3" applyNumberFormat="1" applyFont="1" applyBorder="1" applyAlignment="1">
      <alignment horizontal="center"/>
    </xf>
    <xf numFmtId="0" fontId="9" fillId="4" borderId="4" xfId="3" applyFont="1" applyFill="1" applyBorder="1" applyAlignment="1">
      <alignment horizontal="center"/>
    </xf>
    <xf numFmtId="10" fontId="6" fillId="0" borderId="0" xfId="6" applyNumberFormat="1" applyFont="1" applyFill="1" applyBorder="1"/>
    <xf numFmtId="10" fontId="6" fillId="0" borderId="0" xfId="7" applyNumberFormat="1" applyFont="1" applyFill="1" applyBorder="1"/>
    <xf numFmtId="10" fontId="20" fillId="4" borderId="0" xfId="8" applyNumberFormat="1" applyFont="1" applyFill="1" applyBorder="1"/>
    <xf numFmtId="10" fontId="7" fillId="5" borderId="0" xfId="6" applyNumberFormat="1" applyFont="1" applyFill="1"/>
    <xf numFmtId="10" fontId="7" fillId="6" borderId="0" xfId="6" applyNumberFormat="1" applyFont="1" applyFill="1"/>
    <xf numFmtId="10" fontId="23" fillId="4" borderId="0" xfId="9" applyNumberFormat="1" applyFont="1" applyFill="1" applyAlignment="1">
      <alignment horizontal="center"/>
    </xf>
    <xf numFmtId="10" fontId="7" fillId="0" borderId="0" xfId="2" applyNumberFormat="1" applyFont="1"/>
    <xf numFmtId="0" fontId="15" fillId="0" borderId="0" xfId="3" applyFont="1" applyAlignment="1">
      <alignment horizontal="right"/>
    </xf>
    <xf numFmtId="0" fontId="17" fillId="0" borderId="0" xfId="3" applyFont="1" applyAlignment="1">
      <alignment horizontal="right"/>
    </xf>
    <xf numFmtId="3" fontId="6" fillId="0" borderId="0" xfId="4" applyNumberFormat="1" applyFont="1" applyFill="1" applyBorder="1"/>
    <xf numFmtId="3" fontId="7" fillId="0" borderId="0" xfId="4" applyNumberFormat="1" applyFont="1" applyFill="1" applyBorder="1"/>
    <xf numFmtId="3" fontId="7" fillId="0" borderId="0" xfId="4" applyNumberFormat="1" applyFont="1" applyFill="1"/>
    <xf numFmtId="4" fontId="6" fillId="0" borderId="0" xfId="4" applyNumberFormat="1" applyFont="1" applyFill="1" applyBorder="1"/>
    <xf numFmtId="4" fontId="7" fillId="0" borderId="0" xfId="4" applyNumberFormat="1" applyFont="1" applyFill="1" applyBorder="1"/>
    <xf numFmtId="37" fontId="6" fillId="0" borderId="0" xfId="3" applyNumberFormat="1" applyFont="1"/>
    <xf numFmtId="37" fontId="6" fillId="0" borderId="1" xfId="3" applyNumberFormat="1" applyFont="1" applyBorder="1"/>
    <xf numFmtId="0" fontId="12" fillId="0" borderId="0" xfId="3" applyFont="1" applyAlignment="1">
      <alignment horizontal="right"/>
    </xf>
    <xf numFmtId="3" fontId="6" fillId="0" borderId="0" xfId="10" applyNumberFormat="1" applyFont="1" applyFill="1" applyBorder="1"/>
    <xf numFmtId="3" fontId="7" fillId="5" borderId="0" xfId="10" applyNumberFormat="1" applyFont="1" applyFill="1"/>
    <xf numFmtId="3" fontId="0" fillId="0" borderId="0" xfId="0" applyNumberFormat="1"/>
  </cellXfs>
  <cellStyles count="11">
    <cellStyle name="Accent2 2" xfId="7" xr:uid="{1B027019-090B-4967-90AB-6B63AC4678B0}"/>
    <cellStyle name="Comma 2" xfId="10" xr:uid="{44812A3C-50D6-4589-9F4A-AC42C1540046}"/>
    <cellStyle name="Comma 2 2" xfId="4" xr:uid="{F0A01480-ECBC-43AC-AA0A-4E48C6158034}"/>
    <cellStyle name="Hyperlink" xfId="1" builtinId="8"/>
    <cellStyle name="Normal" xfId="0" builtinId="0"/>
    <cellStyle name="Normal 10" xfId="3" xr:uid="{12C2C1D7-204F-4BCB-94E8-633254F492F1}"/>
    <cellStyle name="Normal 7" xfId="2" xr:uid="{A770B982-3FEE-4331-89EF-EDDBD93D8C60}"/>
    <cellStyle name="Normal_Results (2)" xfId="5" xr:uid="{04B291C1-8538-4CF5-961D-E1AA27CC5D7A}"/>
    <cellStyle name="Percent 2" xfId="6" xr:uid="{EEC8AB19-C059-4E83-AB63-FE0973AEFBB1}"/>
    <cellStyle name="Percent 3" xfId="8" xr:uid="{F68E56FC-7549-41C4-B90B-676DF9666FFD}"/>
    <cellStyle name="Percent 6" xfId="9" xr:uid="{CC106DBF-79D9-4922-8700-0C2FBF9358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5.0-us-wipE/InputData/web-app/BCF/BTU%20Conversion%20Facto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Jonah/Documents/EPS%20Model/Test/.USE%20THIS%20TO%20TEST/InputData/indst/BIFUbC/BAU%20Industrial%20Fuel%20Use%20before%20C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GHG 1990-2017"/>
      <sheetName val="CA Model Dists."/>
      <sheetName val="Population Forecast"/>
      <sheetName val="BIFUbC-electricity"/>
      <sheetName val="BIFUbC-coal"/>
      <sheetName val="BIFUbC-natural-gas"/>
      <sheetName val="BIFUbC-petroleum-diesel"/>
      <sheetName val="BIFUbC-biomass"/>
      <sheetName val="BIFUbC-heat"/>
      <sheetName val="BIFUbC-crude-oil"/>
      <sheetName val="BIFUbC-heavy-or-residual-oil"/>
      <sheetName val="BIFUbC-LPG-propane-or-butane"/>
      <sheetName val="BIFUbC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B17" sqref="B17"/>
    </sheetView>
  </sheetViews>
  <sheetFormatPr defaultRowHeight="15" x14ac:dyDescent="0.25"/>
  <cols>
    <col min="2" max="2" width="35.28515625" customWidth="1"/>
  </cols>
  <sheetData>
    <row r="1" spans="1:2" x14ac:dyDescent="0.25">
      <c r="A1" s="1" t="s">
        <v>0</v>
      </c>
    </row>
    <row r="3" spans="1:2" x14ac:dyDescent="0.25">
      <c r="A3" t="s">
        <v>1</v>
      </c>
      <c r="B3" s="3" t="s">
        <v>4</v>
      </c>
    </row>
    <row r="4" spans="1:2" x14ac:dyDescent="0.25">
      <c r="B4" s="2">
        <v>2013</v>
      </c>
    </row>
    <row r="5" spans="1:2" x14ac:dyDescent="0.25">
      <c r="B5" t="s">
        <v>5</v>
      </c>
    </row>
    <row r="6" spans="1:2" x14ac:dyDescent="0.25">
      <c r="B6" s="4" t="s">
        <v>6</v>
      </c>
    </row>
    <row r="8" spans="1:2" x14ac:dyDescent="0.25">
      <c r="A8" s="1" t="s">
        <v>77</v>
      </c>
    </row>
    <row r="9" spans="1:2" x14ac:dyDescent="0.25">
      <c r="B9" t="s">
        <v>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0DBC2-DA03-4E9E-9F6D-F6F9C952AA52}">
  <dimension ref="A1:AI252"/>
  <sheetViews>
    <sheetView workbookViewId="0">
      <selection activeCell="K6" sqref="K6"/>
    </sheetView>
  </sheetViews>
  <sheetFormatPr defaultRowHeight="12.75" x14ac:dyDescent="0.2"/>
  <cols>
    <col min="1" max="1" width="12.140625" style="7" customWidth="1"/>
    <col min="2" max="10" width="9.28515625" style="6" customWidth="1"/>
    <col min="11" max="18" width="9.28515625" style="7" customWidth="1"/>
    <col min="19" max="19" width="9.140625" style="7"/>
    <col min="20" max="20" width="12.140625" style="7" customWidth="1"/>
    <col min="21" max="35" width="9.28515625" style="7" customWidth="1"/>
    <col min="36" max="16384" width="9.140625" style="7"/>
  </cols>
  <sheetData>
    <row r="1" spans="1:18" ht="15.75" x14ac:dyDescent="0.25">
      <c r="A1" s="5" t="s">
        <v>7</v>
      </c>
    </row>
    <row r="2" spans="1:18" x14ac:dyDescent="0.2">
      <c r="A2" s="8" t="s">
        <v>8</v>
      </c>
    </row>
    <row r="3" spans="1:18" x14ac:dyDescent="0.2">
      <c r="A3" s="9" t="s">
        <v>9</v>
      </c>
    </row>
    <row r="4" spans="1:18" x14ac:dyDescent="0.2">
      <c r="A4" s="10"/>
      <c r="B4" s="11" t="s">
        <v>10</v>
      </c>
      <c r="C4" s="11"/>
      <c r="D4" s="11"/>
      <c r="E4" s="11"/>
      <c r="F4" s="11"/>
      <c r="G4" s="11"/>
      <c r="H4" s="12"/>
      <c r="I4" s="13" t="s">
        <v>11</v>
      </c>
      <c r="J4" s="14"/>
      <c r="K4" s="15" t="s">
        <v>12</v>
      </c>
      <c r="L4" s="16"/>
      <c r="M4" s="16"/>
      <c r="N4" s="16"/>
      <c r="O4" s="16"/>
      <c r="P4" s="16"/>
      <c r="Q4" s="16"/>
      <c r="R4" s="16"/>
    </row>
    <row r="5" spans="1:18" ht="13.5" thickBot="1" x14ac:dyDescent="0.25">
      <c r="A5" s="17" t="s">
        <v>13</v>
      </c>
      <c r="B5" s="18">
        <v>1980</v>
      </c>
      <c r="C5" s="18">
        <v>1985</v>
      </c>
      <c r="D5" s="18">
        <v>1990</v>
      </c>
      <c r="E5" s="18">
        <v>1995</v>
      </c>
      <c r="F5" s="18">
        <v>2000</v>
      </c>
      <c r="G5" s="18">
        <v>2005</v>
      </c>
      <c r="H5" s="18">
        <v>2010</v>
      </c>
      <c r="I5" s="19">
        <v>2011</v>
      </c>
      <c r="J5" s="20">
        <v>2012</v>
      </c>
      <c r="K5" s="21">
        <v>2015</v>
      </c>
      <c r="L5" s="22">
        <v>2020</v>
      </c>
      <c r="M5" s="22">
        <v>2025</v>
      </c>
      <c r="N5" s="22">
        <v>2030</v>
      </c>
      <c r="O5" s="22">
        <v>2035</v>
      </c>
      <c r="P5" s="22">
        <v>2040</v>
      </c>
      <c r="Q5" s="22">
        <v>2045</v>
      </c>
      <c r="R5" s="22">
        <v>2050</v>
      </c>
    </row>
    <row r="6" spans="1:18" x14ac:dyDescent="0.2">
      <c r="A6" s="23" t="s">
        <v>14</v>
      </c>
      <c r="B6" s="24">
        <v>2642128</v>
      </c>
      <c r="C6" s="24">
        <v>2672648</v>
      </c>
      <c r="D6" s="25">
        <v>2860375</v>
      </c>
      <c r="E6" s="25">
        <v>3184369</v>
      </c>
      <c r="F6" s="25">
        <v>3431100</v>
      </c>
      <c r="G6" s="25">
        <v>3626900.0000000014</v>
      </c>
      <c r="H6" s="25">
        <v>3837299.9999999991</v>
      </c>
      <c r="I6" s="26">
        <v>3857625</v>
      </c>
      <c r="J6" s="27">
        <v>3883735</v>
      </c>
      <c r="K6" s="28">
        <v>4001599.8232262963</v>
      </c>
      <c r="L6" s="29">
        <v>4252100.1932882797</v>
      </c>
      <c r="M6" s="29">
        <v>4516200.3708714601</v>
      </c>
      <c r="N6" s="29">
        <v>4768000.0565724578</v>
      </c>
      <c r="O6" s="29">
        <v>4995200.2004049709</v>
      </c>
      <c r="P6" s="29">
        <v>5202999.7370935939</v>
      </c>
      <c r="Q6" s="29">
        <v>5398800.4952828949</v>
      </c>
      <c r="R6" s="29">
        <v>5588500.1787792454</v>
      </c>
    </row>
    <row r="7" spans="1:18" x14ac:dyDescent="0.2">
      <c r="A7" s="23" t="s">
        <v>15</v>
      </c>
      <c r="B7" s="24">
        <v>16158</v>
      </c>
      <c r="C7" s="24">
        <v>15731</v>
      </c>
      <c r="D7" s="25">
        <v>15433</v>
      </c>
      <c r="E7" s="25">
        <v>16691</v>
      </c>
      <c r="F7" s="25">
        <v>16726.299407609244</v>
      </c>
      <c r="G7" s="25">
        <v>16325.560230160583</v>
      </c>
      <c r="H7" s="25">
        <v>16184.999999999996</v>
      </c>
      <c r="I7" s="30">
        <v>16215</v>
      </c>
      <c r="J7" s="31">
        <v>16210</v>
      </c>
      <c r="K7" s="28">
        <v>16234.56316110686</v>
      </c>
      <c r="L7" s="29">
        <v>16314.965842728239</v>
      </c>
      <c r="M7" s="29">
        <v>16373.471288566572</v>
      </c>
      <c r="N7" s="29">
        <v>16395.458812814071</v>
      </c>
      <c r="O7" s="29">
        <v>16370.568379704986</v>
      </c>
      <c r="P7" s="29">
        <v>16324.68914562618</v>
      </c>
      <c r="Q7" s="29">
        <v>16267.136069707174</v>
      </c>
      <c r="R7" s="29">
        <v>16238.137568440132</v>
      </c>
    </row>
    <row r="8" spans="1:18" x14ac:dyDescent="0.2">
      <c r="A8" s="23" t="s">
        <v>16</v>
      </c>
      <c r="B8" s="24">
        <v>68493</v>
      </c>
      <c r="C8" s="24">
        <v>67275</v>
      </c>
      <c r="D8" s="25">
        <v>71059</v>
      </c>
      <c r="E8" s="25">
        <v>76517</v>
      </c>
      <c r="F8" s="25">
        <v>78334.035857562791</v>
      </c>
      <c r="G8" s="25">
        <v>82070.169177969583</v>
      </c>
      <c r="H8" s="25">
        <v>85735.000000000029</v>
      </c>
      <c r="I8" s="30">
        <v>85995</v>
      </c>
      <c r="J8" s="31">
        <v>86785</v>
      </c>
      <c r="K8" s="28">
        <v>87977.42864956001</v>
      </c>
      <c r="L8" s="29">
        <v>91378.548013928841</v>
      </c>
      <c r="M8" s="29">
        <v>94983.62320458726</v>
      </c>
      <c r="N8" s="29">
        <v>98515.720906851289</v>
      </c>
      <c r="O8" s="29">
        <v>101847.91591786058</v>
      </c>
      <c r="P8" s="29">
        <v>105050.07247536929</v>
      </c>
      <c r="Q8" s="29">
        <v>108297.29067652258</v>
      </c>
      <c r="R8" s="29">
        <v>111666.451206728</v>
      </c>
    </row>
    <row r="9" spans="1:18" x14ac:dyDescent="0.2">
      <c r="A9" s="23" t="s">
        <v>17</v>
      </c>
      <c r="B9" s="24">
        <v>242981</v>
      </c>
      <c r="C9" s="24">
        <v>250118</v>
      </c>
      <c r="D9" s="25">
        <v>280862</v>
      </c>
      <c r="E9" s="25">
        <v>314922</v>
      </c>
      <c r="F9" s="25">
        <v>339298.61932447983</v>
      </c>
      <c r="G9" s="25">
        <v>358300.76048997167</v>
      </c>
      <c r="H9" s="25">
        <v>376779.99999999983</v>
      </c>
      <c r="I9" s="30">
        <v>378480</v>
      </c>
      <c r="J9" s="31">
        <v>381680</v>
      </c>
      <c r="K9" s="28">
        <v>393216.99529199081</v>
      </c>
      <c r="L9" s="29">
        <v>422575.87968186574</v>
      </c>
      <c r="M9" s="29">
        <v>454310.53121179552</v>
      </c>
      <c r="N9" s="29">
        <v>485053.92048979003</v>
      </c>
      <c r="O9" s="29">
        <v>512731.27909734478</v>
      </c>
      <c r="P9" s="29">
        <v>537753.37005500193</v>
      </c>
      <c r="Q9" s="29">
        <v>561011.27773027122</v>
      </c>
      <c r="R9" s="29">
        <v>583813.9210052148</v>
      </c>
    </row>
    <row r="10" spans="1:18" x14ac:dyDescent="0.2">
      <c r="A10" s="23" t="s">
        <v>18</v>
      </c>
      <c r="B10" s="24">
        <v>32561</v>
      </c>
      <c r="C10" s="24">
        <v>32452</v>
      </c>
      <c r="D10" s="25">
        <v>33436</v>
      </c>
      <c r="E10" s="25">
        <v>35527</v>
      </c>
      <c r="F10" s="25">
        <v>35666.15368742698</v>
      </c>
      <c r="G10" s="25">
        <v>36178.658112494442</v>
      </c>
      <c r="H10" s="25">
        <v>37070.000000000007</v>
      </c>
      <c r="I10" s="30">
        <v>37145</v>
      </c>
      <c r="J10" s="31">
        <v>37190</v>
      </c>
      <c r="K10" s="28">
        <v>37603.687072754678</v>
      </c>
      <c r="L10" s="29">
        <v>38461.068462681651</v>
      </c>
      <c r="M10" s="29">
        <v>39357.767912395029</v>
      </c>
      <c r="N10" s="29">
        <v>40072.013658842523</v>
      </c>
      <c r="O10" s="29">
        <v>40521.183263914361</v>
      </c>
      <c r="P10" s="29">
        <v>40750.610581829795</v>
      </c>
      <c r="Q10" s="29">
        <v>40934.487258190478</v>
      </c>
      <c r="R10" s="29">
        <v>41148.988934272362</v>
      </c>
    </row>
    <row r="11" spans="1:18" x14ac:dyDescent="0.2">
      <c r="A11" s="23" t="s">
        <v>19</v>
      </c>
      <c r="B11" s="24">
        <v>35744</v>
      </c>
      <c r="C11" s="24">
        <v>35707</v>
      </c>
      <c r="D11" s="25">
        <v>37809</v>
      </c>
      <c r="E11" s="25">
        <v>40576</v>
      </c>
      <c r="F11" s="25">
        <v>43698.078943149303</v>
      </c>
      <c r="G11" s="25">
        <v>46662.153508423013</v>
      </c>
      <c r="H11" s="25">
        <v>49429.999999999985</v>
      </c>
      <c r="I11" s="30">
        <v>49625</v>
      </c>
      <c r="J11" s="31">
        <v>49680</v>
      </c>
      <c r="K11" s="28">
        <v>51319.413271594967</v>
      </c>
      <c r="L11" s="29">
        <v>54517.163964639491</v>
      </c>
      <c r="M11" s="29">
        <v>58011.82164619289</v>
      </c>
      <c r="N11" s="29">
        <v>61272.511651122135</v>
      </c>
      <c r="O11" s="29">
        <v>64129.589884716188</v>
      </c>
      <c r="P11" s="29">
        <v>66682.752334409888</v>
      </c>
      <c r="Q11" s="29">
        <v>69053.356879842147</v>
      </c>
      <c r="R11" s="29">
        <v>71406.147551333706</v>
      </c>
    </row>
    <row r="12" spans="1:18" x14ac:dyDescent="0.2">
      <c r="A12" s="23" t="s">
        <v>20</v>
      </c>
      <c r="B12" s="24">
        <v>63944</v>
      </c>
      <c r="C12" s="24">
        <v>59941</v>
      </c>
      <c r="D12" s="25">
        <v>60441</v>
      </c>
      <c r="E12" s="25">
        <v>63549</v>
      </c>
      <c r="F12" s="25">
        <v>62788.392289130221</v>
      </c>
      <c r="G12" s="25">
        <v>62739.202301607613</v>
      </c>
      <c r="H12" s="25">
        <v>63035</v>
      </c>
      <c r="I12" s="30">
        <v>62960</v>
      </c>
      <c r="J12" s="31">
        <v>62890</v>
      </c>
      <c r="K12" s="28">
        <v>63299.331132458145</v>
      </c>
      <c r="L12" s="29">
        <v>64097.697910542454</v>
      </c>
      <c r="M12" s="29">
        <v>64815.79089704495</v>
      </c>
      <c r="N12" s="29">
        <v>65209.701692955394</v>
      </c>
      <c r="O12" s="29">
        <v>65171.630579510369</v>
      </c>
      <c r="P12" s="29">
        <v>64934.289748474694</v>
      </c>
      <c r="Q12" s="29">
        <v>64694.685764009686</v>
      </c>
      <c r="R12" s="29">
        <v>64654.186396274308</v>
      </c>
    </row>
    <row r="13" spans="1:18" x14ac:dyDescent="0.2">
      <c r="A13" s="23" t="s">
        <v>21</v>
      </c>
      <c r="B13" s="24">
        <v>13099</v>
      </c>
      <c r="C13" s="24">
        <v>13137</v>
      </c>
      <c r="D13" s="25">
        <v>14258</v>
      </c>
      <c r="E13" s="25">
        <v>16843</v>
      </c>
      <c r="F13" s="25">
        <v>19225.82358575294</v>
      </c>
      <c r="G13" s="25">
        <v>19227.580118291029</v>
      </c>
      <c r="H13" s="25">
        <v>21020</v>
      </c>
      <c r="I13" s="30">
        <v>20855</v>
      </c>
      <c r="J13" s="31">
        <v>20650</v>
      </c>
      <c r="K13" s="28">
        <v>21123.502788090536</v>
      </c>
      <c r="L13" s="29">
        <v>21933.293058605435</v>
      </c>
      <c r="M13" s="29">
        <v>22792.591505775134</v>
      </c>
      <c r="N13" s="29">
        <v>23821.047327347016</v>
      </c>
      <c r="O13" s="29">
        <v>24973.688673770856</v>
      </c>
      <c r="P13" s="29">
        <v>26116.866602538626</v>
      </c>
      <c r="Q13" s="29">
        <v>27269.624901635536</v>
      </c>
      <c r="R13" s="29">
        <v>28495.980595862595</v>
      </c>
    </row>
    <row r="14" spans="1:18" x14ac:dyDescent="0.2">
      <c r="A14" s="23" t="s">
        <v>22</v>
      </c>
      <c r="B14" s="24">
        <v>17078</v>
      </c>
      <c r="C14" s="24">
        <v>16664</v>
      </c>
      <c r="D14" s="25">
        <v>19449</v>
      </c>
      <c r="E14" s="25">
        <v>21009</v>
      </c>
      <c r="F14" s="25">
        <v>21167.781768770135</v>
      </c>
      <c r="G14" s="25">
        <v>21844.404591991861</v>
      </c>
      <c r="H14" s="25">
        <v>22355</v>
      </c>
      <c r="I14" s="30">
        <v>22335</v>
      </c>
      <c r="J14" s="31">
        <v>22295</v>
      </c>
      <c r="K14" s="28">
        <v>22321.225347740401</v>
      </c>
      <c r="L14" s="29">
        <v>23086.86199817017</v>
      </c>
      <c r="M14" s="29">
        <v>23854.121276647827</v>
      </c>
      <c r="N14" s="29">
        <v>24439.906832061446</v>
      </c>
      <c r="O14" s="29">
        <v>24750.926831500612</v>
      </c>
      <c r="P14" s="29">
        <v>24912.227062863109</v>
      </c>
      <c r="Q14" s="29">
        <v>25018.927908881375</v>
      </c>
      <c r="R14" s="29">
        <v>25187.049628187393</v>
      </c>
    </row>
    <row r="15" spans="1:18" x14ac:dyDescent="0.2">
      <c r="A15" s="23" t="s">
        <v>23</v>
      </c>
      <c r="B15" s="24">
        <v>62397</v>
      </c>
      <c r="C15" s="24">
        <v>64959</v>
      </c>
      <c r="D15" s="25">
        <v>76053</v>
      </c>
      <c r="E15" s="25">
        <v>95491</v>
      </c>
      <c r="F15" s="25">
        <v>116277.76715837439</v>
      </c>
      <c r="G15" s="25">
        <v>135588.11998968618</v>
      </c>
      <c r="H15" s="25">
        <v>157904.99999999994</v>
      </c>
      <c r="I15" s="30">
        <v>158875</v>
      </c>
      <c r="J15" s="31">
        <v>160140</v>
      </c>
      <c r="K15" s="28">
        <v>166891.69396982822</v>
      </c>
      <c r="L15" s="29">
        <v>182454.62596980709</v>
      </c>
      <c r="M15" s="29">
        <v>198650.11965332174</v>
      </c>
      <c r="N15" s="29">
        <v>214288.04731682752</v>
      </c>
      <c r="O15" s="29">
        <v>228500.7772650242</v>
      </c>
      <c r="P15" s="29">
        <v>241223.30086358241</v>
      </c>
      <c r="Q15" s="29">
        <v>252555.05005805951</v>
      </c>
      <c r="R15" s="29">
        <v>262958.02839715709</v>
      </c>
    </row>
    <row r="16" spans="1:18" x14ac:dyDescent="0.2">
      <c r="A16" s="23" t="s">
        <v>24</v>
      </c>
      <c r="B16" s="24">
        <v>93837</v>
      </c>
      <c r="C16" s="24">
        <v>91956</v>
      </c>
      <c r="D16" s="25">
        <v>95050</v>
      </c>
      <c r="E16" s="25">
        <v>98874</v>
      </c>
      <c r="F16" s="25">
        <v>100579.0550983742</v>
      </c>
      <c r="G16" s="25">
        <v>104253.45061803941</v>
      </c>
      <c r="H16" s="25">
        <v>107690</v>
      </c>
      <c r="I16" s="30">
        <v>107795</v>
      </c>
      <c r="J16" s="31">
        <v>108195</v>
      </c>
      <c r="K16" s="28">
        <v>110561.74440068746</v>
      </c>
      <c r="L16" s="29">
        <v>116112.67966055709</v>
      </c>
      <c r="M16" s="29">
        <v>121714.88950822159</v>
      </c>
      <c r="N16" s="29">
        <v>126642.03934336416</v>
      </c>
      <c r="O16" s="29">
        <v>130549.5175155616</v>
      </c>
      <c r="P16" s="29">
        <v>133785.69624554296</v>
      </c>
      <c r="Q16" s="29">
        <v>136710.4536603264</v>
      </c>
      <c r="R16" s="29">
        <v>139674.76110437585</v>
      </c>
    </row>
    <row r="17" spans="1:18" x14ac:dyDescent="0.2">
      <c r="A17" s="23" t="s">
        <v>25</v>
      </c>
      <c r="B17" s="24">
        <v>2045</v>
      </c>
      <c r="C17" s="24">
        <v>1840</v>
      </c>
      <c r="D17" s="25">
        <v>1719</v>
      </c>
      <c r="E17" s="25">
        <v>1799</v>
      </c>
      <c r="F17" s="25">
        <v>1913.9731538830142</v>
      </c>
      <c r="G17" s="25">
        <v>1882.0743369719498</v>
      </c>
      <c r="H17" s="25">
        <v>1870</v>
      </c>
      <c r="I17" s="30">
        <v>1880</v>
      </c>
      <c r="J17" s="31">
        <v>1900</v>
      </c>
      <c r="K17" s="28">
        <v>1958.4427048202438</v>
      </c>
      <c r="L17" s="29">
        <v>2061.984149357846</v>
      </c>
      <c r="M17" s="29">
        <v>2172.0035162877816</v>
      </c>
      <c r="N17" s="29">
        <v>2280.1207615419489</v>
      </c>
      <c r="O17" s="29">
        <v>2378.2852905960376</v>
      </c>
      <c r="P17" s="29">
        <v>2471.9987031767905</v>
      </c>
      <c r="Q17" s="29">
        <v>2566.8417077987647</v>
      </c>
      <c r="R17" s="29">
        <v>2671.9472547172018</v>
      </c>
    </row>
    <row r="18" spans="1:18" x14ac:dyDescent="0.2">
      <c r="A18" s="23" t="s">
        <v>26</v>
      </c>
      <c r="B18" s="24">
        <v>8210</v>
      </c>
      <c r="C18" s="24">
        <v>8137</v>
      </c>
      <c r="D18" s="25">
        <v>7870</v>
      </c>
      <c r="E18" s="25">
        <v>8042</v>
      </c>
      <c r="F18" s="25">
        <v>7922.7209429364402</v>
      </c>
      <c r="G18" s="25">
        <v>7646.0872105737608</v>
      </c>
      <c r="H18" s="25">
        <v>7459.9999999999982</v>
      </c>
      <c r="I18" s="30">
        <v>7450</v>
      </c>
      <c r="J18" s="31">
        <v>7450</v>
      </c>
      <c r="K18" s="28">
        <v>7413.5489927001654</v>
      </c>
      <c r="L18" s="29">
        <v>7320.9979754350416</v>
      </c>
      <c r="M18" s="29">
        <v>7199.4053670926223</v>
      </c>
      <c r="N18" s="29">
        <v>7028.9852510525143</v>
      </c>
      <c r="O18" s="29">
        <v>6784.6386971097254</v>
      </c>
      <c r="P18" s="29">
        <v>6486.3930709882707</v>
      </c>
      <c r="Q18" s="29">
        <v>6158.4727814482521</v>
      </c>
      <c r="R18" s="29">
        <v>5840.2932537816487</v>
      </c>
    </row>
    <row r="19" spans="1:18" x14ac:dyDescent="0.2">
      <c r="A19" s="23" t="s">
        <v>27</v>
      </c>
      <c r="B19" s="24">
        <v>8237</v>
      </c>
      <c r="C19" s="24">
        <v>7209</v>
      </c>
      <c r="D19" s="25">
        <v>7068</v>
      </c>
      <c r="E19" s="25">
        <v>7238</v>
      </c>
      <c r="F19" s="25">
        <v>7604.6084618655605</v>
      </c>
      <c r="G19" s="25">
        <v>7492.2736024632986</v>
      </c>
      <c r="H19" s="25">
        <v>7445.0000000000027</v>
      </c>
      <c r="I19" s="30">
        <v>7375</v>
      </c>
      <c r="J19" s="31">
        <v>7315</v>
      </c>
      <c r="K19" s="28">
        <v>7425.3133358457399</v>
      </c>
      <c r="L19" s="29">
        <v>7404.2848075577704</v>
      </c>
      <c r="M19" s="29">
        <v>7357.7728605454668</v>
      </c>
      <c r="N19" s="29">
        <v>7280.4876711005409</v>
      </c>
      <c r="O19" s="29">
        <v>7175.3063295638385</v>
      </c>
      <c r="P19" s="29">
        <v>7065.5949537082743</v>
      </c>
      <c r="Q19" s="29">
        <v>6959.7967396804925</v>
      </c>
      <c r="R19" s="29">
        <v>6860.7278758840312</v>
      </c>
    </row>
    <row r="20" spans="1:18" x14ac:dyDescent="0.2">
      <c r="A20" s="23" t="s">
        <v>28</v>
      </c>
      <c r="B20" s="24">
        <v>15863</v>
      </c>
      <c r="C20" s="24">
        <v>16245</v>
      </c>
      <c r="D20" s="25">
        <v>16960</v>
      </c>
      <c r="E20" s="25">
        <v>18916</v>
      </c>
      <c r="F20" s="25">
        <v>20458.179308855586</v>
      </c>
      <c r="G20" s="25">
        <v>21477.608571762863</v>
      </c>
      <c r="H20" s="25">
        <v>22384.999999999996</v>
      </c>
      <c r="I20" s="30">
        <v>22625</v>
      </c>
      <c r="J20" s="31">
        <v>22875</v>
      </c>
      <c r="K20" s="28">
        <v>23674.594504012821</v>
      </c>
      <c r="L20" s="29">
        <v>25628.442342141359</v>
      </c>
      <c r="M20" s="29">
        <v>27827.0480179488</v>
      </c>
      <c r="N20" s="29">
        <v>29979.129883909489</v>
      </c>
      <c r="O20" s="29">
        <v>31909.078613907997</v>
      </c>
      <c r="P20" s="29">
        <v>33529.648058172636</v>
      </c>
      <c r="Q20" s="29">
        <v>34887.547682786055</v>
      </c>
      <c r="R20" s="29">
        <v>36065.644809053068</v>
      </c>
    </row>
    <row r="21" spans="1:18" x14ac:dyDescent="0.2">
      <c r="A21" s="23" t="s">
        <v>29</v>
      </c>
      <c r="B21" s="24">
        <v>133000</v>
      </c>
      <c r="C21" s="24">
        <v>136444</v>
      </c>
      <c r="D21" s="25">
        <v>147392</v>
      </c>
      <c r="E21" s="25">
        <v>167378</v>
      </c>
      <c r="F21" s="25">
        <v>181795.50765429466</v>
      </c>
      <c r="G21" s="25">
        <v>192052.30276950964</v>
      </c>
      <c r="H21" s="25">
        <v>203339.99999999997</v>
      </c>
      <c r="I21" s="30">
        <v>203950</v>
      </c>
      <c r="J21" s="31">
        <v>204630</v>
      </c>
      <c r="K21" s="28">
        <v>210014.79911586456</v>
      </c>
      <c r="L21" s="29">
        <v>223457.66134536939</v>
      </c>
      <c r="M21" s="29">
        <v>238955.43789976809</v>
      </c>
      <c r="N21" s="29">
        <v>253273.62486018217</v>
      </c>
      <c r="O21" s="29">
        <v>265623.72039456328</v>
      </c>
      <c r="P21" s="29">
        <v>276551.4436590487</v>
      </c>
      <c r="Q21" s="29">
        <v>286648.01495478791</v>
      </c>
      <c r="R21" s="29">
        <v>296388.14173156477</v>
      </c>
    </row>
    <row r="22" spans="1:18" x14ac:dyDescent="0.2">
      <c r="A22" s="23" t="s">
        <v>30</v>
      </c>
      <c r="B22" s="24">
        <v>11692</v>
      </c>
      <c r="C22" s="24">
        <v>12748</v>
      </c>
      <c r="D22" s="25">
        <v>13853</v>
      </c>
      <c r="E22" s="25">
        <v>16949</v>
      </c>
      <c r="F22" s="25">
        <v>19073.309082154145</v>
      </c>
      <c r="G22" s="25">
        <v>19973.945233315513</v>
      </c>
      <c r="H22" s="25">
        <v>21750.000000000004</v>
      </c>
      <c r="I22" s="30">
        <v>21845</v>
      </c>
      <c r="J22" s="31">
        <v>21940</v>
      </c>
      <c r="K22" s="28">
        <v>22624.714372514565</v>
      </c>
      <c r="L22" s="29">
        <v>24053.832583912987</v>
      </c>
      <c r="M22" s="29">
        <v>25592.65318741127</v>
      </c>
      <c r="N22" s="29">
        <v>26994.936728421995</v>
      </c>
      <c r="O22" s="29">
        <v>28238.621596657795</v>
      </c>
      <c r="P22" s="29">
        <v>29413.286065550477</v>
      </c>
      <c r="Q22" s="29">
        <v>30533.960985790338</v>
      </c>
      <c r="R22" s="29">
        <v>31594.699785488003</v>
      </c>
    </row>
    <row r="23" spans="1:18" x14ac:dyDescent="0.2">
      <c r="A23" s="23" t="s">
        <v>31</v>
      </c>
      <c r="B23" s="24">
        <v>58982</v>
      </c>
      <c r="C23" s="24">
        <v>60666</v>
      </c>
      <c r="D23" s="25">
        <v>62985</v>
      </c>
      <c r="E23" s="25">
        <v>71313</v>
      </c>
      <c r="F23" s="25">
        <v>75896.639834401183</v>
      </c>
      <c r="G23" s="25">
        <v>79133.994302612395</v>
      </c>
      <c r="H23" s="25">
        <v>82775</v>
      </c>
      <c r="I23" s="30">
        <v>82820</v>
      </c>
      <c r="J23" s="31">
        <v>82775</v>
      </c>
      <c r="K23" s="28">
        <v>85312.516820504505</v>
      </c>
      <c r="L23" s="29">
        <v>90775.94137310746</v>
      </c>
      <c r="M23" s="29">
        <v>96468.326200570547</v>
      </c>
      <c r="N23" s="29">
        <v>101595.84749048256</v>
      </c>
      <c r="O23" s="29">
        <v>105828.87869232032</v>
      </c>
      <c r="P23" s="29">
        <v>109525.71342451312</v>
      </c>
      <c r="Q23" s="29">
        <v>112906.49107584797</v>
      </c>
      <c r="R23" s="29">
        <v>116217.12731616145</v>
      </c>
    </row>
    <row r="24" spans="1:18" x14ac:dyDescent="0.2">
      <c r="A24" s="23" t="s">
        <v>32</v>
      </c>
      <c r="B24" s="24">
        <v>59280</v>
      </c>
      <c r="C24" s="24">
        <v>57476</v>
      </c>
      <c r="D24" s="25">
        <v>57948</v>
      </c>
      <c r="E24" s="25">
        <v>61132</v>
      </c>
      <c r="F24" s="25">
        <v>63841.708949267413</v>
      </c>
      <c r="G24" s="25">
        <v>65018.408213557319</v>
      </c>
      <c r="H24" s="25">
        <v>66505.000000000015</v>
      </c>
      <c r="I24" s="30">
        <v>66580</v>
      </c>
      <c r="J24" s="31">
        <v>66740</v>
      </c>
      <c r="K24" s="28">
        <v>67291.543107386969</v>
      </c>
      <c r="L24" s="29">
        <v>68852.834498672193</v>
      </c>
      <c r="M24" s="29">
        <v>70330.906800327153</v>
      </c>
      <c r="N24" s="29">
        <v>71483.143336093752</v>
      </c>
      <c r="O24" s="29">
        <v>72243.031316556124</v>
      </c>
      <c r="P24" s="29">
        <v>72835.164691098587</v>
      </c>
      <c r="Q24" s="29">
        <v>73446.010993178541</v>
      </c>
      <c r="R24" s="29">
        <v>74110.760100046726</v>
      </c>
    </row>
    <row r="25" spans="1:18" x14ac:dyDescent="0.2">
      <c r="A25" s="23" t="s">
        <v>33</v>
      </c>
      <c r="B25" s="24">
        <v>7584</v>
      </c>
      <c r="C25" s="24">
        <v>7608</v>
      </c>
      <c r="D25" s="25">
        <v>7182</v>
      </c>
      <c r="E25" s="25">
        <v>7484</v>
      </c>
      <c r="F25" s="25">
        <v>7433.8034177546251</v>
      </c>
      <c r="G25" s="25">
        <v>7684.3034360925994</v>
      </c>
      <c r="H25" s="25">
        <v>7889.9999999999982</v>
      </c>
      <c r="I25" s="30">
        <v>7885</v>
      </c>
      <c r="J25" s="31">
        <v>7920</v>
      </c>
      <c r="K25" s="28">
        <v>7918.7861484581126</v>
      </c>
      <c r="L25" s="29">
        <v>7935.8608400240264</v>
      </c>
      <c r="M25" s="29">
        <v>7947.9040676676841</v>
      </c>
      <c r="N25" s="29">
        <v>7931.4724981703775</v>
      </c>
      <c r="O25" s="29">
        <v>7892.7902758781784</v>
      </c>
      <c r="P25" s="29">
        <v>7865.0518360525712</v>
      </c>
      <c r="Q25" s="29">
        <v>7856.1651246402253</v>
      </c>
      <c r="R25" s="29">
        <v>7880.3853630704325</v>
      </c>
    </row>
    <row r="26" spans="1:18" x14ac:dyDescent="0.2">
      <c r="A26" s="23" t="s">
        <v>34</v>
      </c>
      <c r="B26" s="24">
        <v>275828</v>
      </c>
      <c r="C26" s="24">
        <v>267051</v>
      </c>
      <c r="D26" s="25">
        <v>284261</v>
      </c>
      <c r="E26" s="25">
        <v>306704</v>
      </c>
      <c r="F26" s="25">
        <v>323662.80627604423</v>
      </c>
      <c r="G26" s="25">
        <v>337991.58678483008</v>
      </c>
      <c r="H26" s="25">
        <v>352009.99999999994</v>
      </c>
      <c r="I26" s="30">
        <v>353155</v>
      </c>
      <c r="J26" s="31">
        <v>354200</v>
      </c>
      <c r="K26" s="28">
        <v>361474.30038084101</v>
      </c>
      <c r="L26" s="29">
        <v>378335.05741413648</v>
      </c>
      <c r="M26" s="29">
        <v>394921.13818155281</v>
      </c>
      <c r="N26" s="29">
        <v>410247.26739537623</v>
      </c>
      <c r="O26" s="29">
        <v>424117.34664875898</v>
      </c>
      <c r="P26" s="29">
        <v>437344.51433486724</v>
      </c>
      <c r="Q26" s="29">
        <v>450866.16876858694</v>
      </c>
      <c r="R26" s="29">
        <v>464838.87849023729</v>
      </c>
    </row>
    <row r="27" spans="1:18" x14ac:dyDescent="0.2">
      <c r="A27" s="23" t="s">
        <v>35</v>
      </c>
      <c r="B27" s="24">
        <v>35443</v>
      </c>
      <c r="C27" s="24">
        <v>35979</v>
      </c>
      <c r="D27" s="25">
        <v>39075</v>
      </c>
      <c r="E27" s="25">
        <v>44112</v>
      </c>
      <c r="F27" s="25">
        <v>44519.21322844355</v>
      </c>
      <c r="G27" s="25">
        <v>45192.207649029304</v>
      </c>
      <c r="H27" s="25">
        <v>46135</v>
      </c>
      <c r="I27" s="30">
        <v>46155</v>
      </c>
      <c r="J27" s="31">
        <v>46295</v>
      </c>
      <c r="K27" s="28">
        <v>47590.08252347909</v>
      </c>
      <c r="L27" s="29">
        <v>49535.433897717281</v>
      </c>
      <c r="M27" s="29">
        <v>51370.93277767759</v>
      </c>
      <c r="N27" s="29">
        <v>52856.743265560995</v>
      </c>
      <c r="O27" s="29">
        <v>53895.187159955443</v>
      </c>
      <c r="P27" s="29">
        <v>54687.994200733694</v>
      </c>
      <c r="Q27" s="29">
        <v>55421.24231358464</v>
      </c>
      <c r="R27" s="29">
        <v>56244.638146244863</v>
      </c>
    </row>
    <row r="28" spans="1:18" x14ac:dyDescent="0.2">
      <c r="A28" s="23" t="s">
        <v>36</v>
      </c>
      <c r="B28" s="24">
        <v>89716</v>
      </c>
      <c r="C28" s="24">
        <v>88019</v>
      </c>
      <c r="D28" s="25">
        <v>91690</v>
      </c>
      <c r="E28" s="25">
        <v>98853</v>
      </c>
      <c r="F28" s="25">
        <v>103393.51489914799</v>
      </c>
      <c r="G28" s="25">
        <v>110222.07728498483</v>
      </c>
      <c r="H28" s="25">
        <v>116840.00000000001</v>
      </c>
      <c r="I28" s="30">
        <v>117340</v>
      </c>
      <c r="J28" s="31">
        <v>118035</v>
      </c>
      <c r="K28" s="28">
        <v>121141.74982078222</v>
      </c>
      <c r="L28" s="29">
        <v>128454.43735813024</v>
      </c>
      <c r="M28" s="29">
        <v>136224.08600237576</v>
      </c>
      <c r="N28" s="29">
        <v>143673.47724298641</v>
      </c>
      <c r="O28" s="29">
        <v>150395.31895791111</v>
      </c>
      <c r="P28" s="29">
        <v>156505.24013154366</v>
      </c>
      <c r="Q28" s="29">
        <v>162359.65588978317</v>
      </c>
      <c r="R28" s="29">
        <v>168189.32634926011</v>
      </c>
    </row>
    <row r="29" spans="1:18" x14ac:dyDescent="0.2">
      <c r="A29" s="23" t="s">
        <v>37</v>
      </c>
      <c r="B29" s="24">
        <v>26980</v>
      </c>
      <c r="C29" s="24">
        <v>27878</v>
      </c>
      <c r="D29" s="25">
        <v>26162</v>
      </c>
      <c r="E29" s="25">
        <v>29550</v>
      </c>
      <c r="F29" s="25">
        <v>31608.828235666399</v>
      </c>
      <c r="G29" s="25">
        <v>31508.239975802859</v>
      </c>
      <c r="H29" s="25">
        <v>31345.000000000007</v>
      </c>
      <c r="I29" s="30">
        <v>31445</v>
      </c>
      <c r="J29" s="31">
        <v>31395</v>
      </c>
      <c r="K29" s="28">
        <v>32033.046232435539</v>
      </c>
      <c r="L29" s="29">
        <v>32722.736987226039</v>
      </c>
      <c r="M29" s="29">
        <v>33376.768033816181</v>
      </c>
      <c r="N29" s="29">
        <v>33905.557652835982</v>
      </c>
      <c r="O29" s="29">
        <v>34286.649551779876</v>
      </c>
      <c r="P29" s="29">
        <v>34527.830432735369</v>
      </c>
      <c r="Q29" s="29">
        <v>34707.639672966361</v>
      </c>
      <c r="R29" s="29">
        <v>34837.445652170056</v>
      </c>
    </row>
    <row r="30" spans="1:18" x14ac:dyDescent="0.2">
      <c r="A30" s="23" t="s">
        <v>38</v>
      </c>
      <c r="B30" s="24">
        <v>205599</v>
      </c>
      <c r="C30" s="24">
        <v>213019</v>
      </c>
      <c r="D30" s="25">
        <v>229938</v>
      </c>
      <c r="E30" s="25">
        <v>260879</v>
      </c>
      <c r="F30" s="25">
        <v>285572.00794414588</v>
      </c>
      <c r="G30" s="25">
        <v>299481.12636494829</v>
      </c>
      <c r="H30" s="25">
        <v>315900</v>
      </c>
      <c r="I30" s="30">
        <v>318150</v>
      </c>
      <c r="J30" s="31">
        <v>320495</v>
      </c>
      <c r="K30" s="28">
        <v>331642.59876615694</v>
      </c>
      <c r="L30" s="29">
        <v>355188.87148968439</v>
      </c>
      <c r="M30" s="29">
        <v>381089.40004395373</v>
      </c>
      <c r="N30" s="29">
        <v>406611.92664184247</v>
      </c>
      <c r="O30" s="29">
        <v>430652.38997606072</v>
      </c>
      <c r="P30" s="29">
        <v>453556.86754189502</v>
      </c>
      <c r="Q30" s="29">
        <v>476059.58245168027</v>
      </c>
      <c r="R30" s="29">
        <v>498623.87718685076</v>
      </c>
    </row>
    <row r="31" spans="1:18" x14ac:dyDescent="0.2">
      <c r="A31" s="23" t="s">
        <v>39</v>
      </c>
      <c r="B31" s="24">
        <v>7497</v>
      </c>
      <c r="C31" s="24">
        <v>8090</v>
      </c>
      <c r="D31" s="25">
        <v>7618</v>
      </c>
      <c r="E31" s="25">
        <v>9075</v>
      </c>
      <c r="F31" s="25">
        <v>10999.906457479927</v>
      </c>
      <c r="G31" s="25">
        <v>11149.21001361179</v>
      </c>
      <c r="H31" s="25">
        <v>11175</v>
      </c>
      <c r="I31" s="30">
        <v>11270</v>
      </c>
      <c r="J31" s="31">
        <v>11300</v>
      </c>
      <c r="K31" s="28">
        <v>11668.466184648707</v>
      </c>
      <c r="L31" s="29">
        <v>12307.261763688057</v>
      </c>
      <c r="M31" s="29">
        <v>13010.629421483789</v>
      </c>
      <c r="N31" s="29">
        <v>13725.575006587365</v>
      </c>
      <c r="O31" s="29">
        <v>14372.973843512911</v>
      </c>
      <c r="P31" s="29">
        <v>14964.41513917251</v>
      </c>
      <c r="Q31" s="29">
        <v>15527.152705343882</v>
      </c>
      <c r="R31" s="29">
        <v>16098.003303410034</v>
      </c>
    </row>
    <row r="32" spans="1:18" x14ac:dyDescent="0.2">
      <c r="A32" s="23" t="s">
        <v>40</v>
      </c>
      <c r="B32" s="24">
        <v>563632</v>
      </c>
      <c r="C32" s="24">
        <v>564249</v>
      </c>
      <c r="D32" s="25">
        <v>586617</v>
      </c>
      <c r="E32" s="25">
        <v>629617</v>
      </c>
      <c r="F32" s="25">
        <v>662290.35988713417</v>
      </c>
      <c r="G32" s="25">
        <v>696518.73031901557</v>
      </c>
      <c r="H32" s="25">
        <v>736785.00000000023</v>
      </c>
      <c r="I32" s="30">
        <v>741925</v>
      </c>
      <c r="J32" s="31">
        <v>748445</v>
      </c>
      <c r="K32" s="28">
        <v>768632.22198698646</v>
      </c>
      <c r="L32" s="29">
        <v>807197.80136881536</v>
      </c>
      <c r="M32" s="29">
        <v>845355.52453199506</v>
      </c>
      <c r="N32" s="29">
        <v>879986.90605897945</v>
      </c>
      <c r="O32" s="29">
        <v>909947.12276158202</v>
      </c>
      <c r="P32" s="29">
        <v>936728.73460538604</v>
      </c>
      <c r="Q32" s="29">
        <v>960929.97550387215</v>
      </c>
      <c r="R32" s="29">
        <v>982503.59551894921</v>
      </c>
    </row>
    <row r="33" spans="1:22" x14ac:dyDescent="0.2">
      <c r="A33" s="23" t="s">
        <v>41</v>
      </c>
      <c r="B33" s="24">
        <v>45362</v>
      </c>
      <c r="C33" s="24">
        <v>45231</v>
      </c>
      <c r="D33" s="25">
        <v>49924</v>
      </c>
      <c r="E33" s="25">
        <v>56759</v>
      </c>
      <c r="F33" s="25">
        <v>62679.157534397309</v>
      </c>
      <c r="G33" s="25">
        <v>69255.759725456883</v>
      </c>
      <c r="H33" s="25">
        <v>75494.999999999971</v>
      </c>
      <c r="I33" s="30">
        <v>75965</v>
      </c>
      <c r="J33" s="31">
        <v>76625</v>
      </c>
      <c r="K33" s="28">
        <v>80203.906856315967</v>
      </c>
      <c r="L33" s="29">
        <v>88081.000715673057</v>
      </c>
      <c r="M33" s="29">
        <v>96731.221070973217</v>
      </c>
      <c r="N33" s="29">
        <v>105274.1576494288</v>
      </c>
      <c r="O33" s="29">
        <v>113348.01552797297</v>
      </c>
      <c r="P33" s="29">
        <v>121044.45338930096</v>
      </c>
      <c r="Q33" s="29">
        <v>128496.19015444006</v>
      </c>
      <c r="R33" s="29">
        <v>135876.55082692677</v>
      </c>
    </row>
    <row r="34" spans="1:22" x14ac:dyDescent="0.2">
      <c r="A34" s="23" t="s">
        <v>42</v>
      </c>
      <c r="B34" s="24">
        <v>2168</v>
      </c>
      <c r="C34" s="24">
        <v>2141</v>
      </c>
      <c r="D34" s="25">
        <v>1924</v>
      </c>
      <c r="E34" s="25">
        <v>1988</v>
      </c>
      <c r="F34" s="25">
        <v>1929.6706479735735</v>
      </c>
      <c r="G34" s="25">
        <v>1845.376003783668</v>
      </c>
      <c r="H34" s="25">
        <v>1765</v>
      </c>
      <c r="I34" s="30">
        <v>1765</v>
      </c>
      <c r="J34" s="31">
        <v>1765</v>
      </c>
      <c r="K34" s="28">
        <v>1735.4060095721579</v>
      </c>
      <c r="L34" s="29">
        <v>1715.5068123233473</v>
      </c>
      <c r="M34" s="29">
        <v>1718.2889034311638</v>
      </c>
      <c r="N34" s="29">
        <v>1730.5040077082449</v>
      </c>
      <c r="O34" s="29">
        <v>1744.5390177218956</v>
      </c>
      <c r="P34" s="29">
        <v>1757.944463185295</v>
      </c>
      <c r="Q34" s="29">
        <v>1767.2708572838192</v>
      </c>
      <c r="R34" s="29">
        <v>1782.4812125742615</v>
      </c>
    </row>
    <row r="35" spans="1:22" x14ac:dyDescent="0.2">
      <c r="A35" s="23" t="s">
        <v>43</v>
      </c>
      <c r="B35" s="24">
        <v>21259</v>
      </c>
      <c r="C35" s="24">
        <v>21022</v>
      </c>
      <c r="D35" s="25">
        <v>21638</v>
      </c>
      <c r="E35" s="25">
        <v>23593</v>
      </c>
      <c r="F35" s="25">
        <v>24287.305477242524</v>
      </c>
      <c r="G35" s="25">
        <v>24690.636544751233</v>
      </c>
      <c r="H35" s="25">
        <v>25259.999999999996</v>
      </c>
      <c r="I35" s="30">
        <v>25255</v>
      </c>
      <c r="J35" s="31">
        <v>25305</v>
      </c>
      <c r="K35" s="28">
        <v>25732.533480762024</v>
      </c>
      <c r="L35" s="29">
        <v>26759.670502162888</v>
      </c>
      <c r="M35" s="29">
        <v>27791.018915059329</v>
      </c>
      <c r="N35" s="29">
        <v>28723.019991648129</v>
      </c>
      <c r="O35" s="29">
        <v>29485.429416560452</v>
      </c>
      <c r="P35" s="29">
        <v>30126.562526914917</v>
      </c>
      <c r="Q35" s="29">
        <v>30716.296836393845</v>
      </c>
      <c r="R35" s="29">
        <v>31327.562605578216</v>
      </c>
    </row>
    <row r="36" spans="1:22" x14ac:dyDescent="0.2">
      <c r="A36" s="23" t="s">
        <v>44</v>
      </c>
      <c r="B36" s="24">
        <v>59145</v>
      </c>
      <c r="C36" s="24">
        <v>60024</v>
      </c>
      <c r="D36" s="25">
        <v>59433</v>
      </c>
      <c r="E36" s="25">
        <v>65535</v>
      </c>
      <c r="F36" s="25">
        <v>70679.97535278523</v>
      </c>
      <c r="G36" s="25">
        <v>74225.657863680637</v>
      </c>
      <c r="H36" s="25">
        <v>76000.000000000029</v>
      </c>
      <c r="I36" s="30">
        <v>76580</v>
      </c>
      <c r="J36" s="31">
        <v>77120</v>
      </c>
      <c r="K36" s="28">
        <v>78886.881380175022</v>
      </c>
      <c r="L36" s="29">
        <v>83358.642173730972</v>
      </c>
      <c r="M36" s="29">
        <v>88365.537160379288</v>
      </c>
      <c r="N36" s="29">
        <v>93672.535855767055</v>
      </c>
      <c r="O36" s="29">
        <v>98819.765643544146</v>
      </c>
      <c r="P36" s="29">
        <v>103809.20783232825</v>
      </c>
      <c r="Q36" s="29">
        <v>108860.18403072076</v>
      </c>
      <c r="R36" s="29">
        <v>114054.48612025729</v>
      </c>
    </row>
    <row r="37" spans="1:22" x14ac:dyDescent="0.2">
      <c r="A37" s="23" t="s">
        <v>45</v>
      </c>
      <c r="B37" s="24">
        <v>24050</v>
      </c>
      <c r="C37" s="24">
        <v>24131</v>
      </c>
      <c r="D37" s="25">
        <v>23674</v>
      </c>
      <c r="E37" s="25">
        <v>24931</v>
      </c>
      <c r="F37" s="25">
        <v>24560.830877879416</v>
      </c>
      <c r="G37" s="25">
        <v>25096.264592388645</v>
      </c>
      <c r="H37" s="25">
        <v>25810</v>
      </c>
      <c r="I37" s="30">
        <v>25980</v>
      </c>
      <c r="J37" s="31">
        <v>26175</v>
      </c>
      <c r="K37" s="28">
        <v>26964.170649539672</v>
      </c>
      <c r="L37" s="29">
        <v>28216.419869456251</v>
      </c>
      <c r="M37" s="29">
        <v>29419.198047734099</v>
      </c>
      <c r="N37" s="29">
        <v>30530.298842816133</v>
      </c>
      <c r="O37" s="29">
        <v>31548.226845146772</v>
      </c>
      <c r="P37" s="29">
        <v>32572.318880842555</v>
      </c>
      <c r="Q37" s="29">
        <v>34210.52592425092</v>
      </c>
      <c r="R37" s="29">
        <v>35973.233126466774</v>
      </c>
    </row>
    <row r="38" spans="1:22" x14ac:dyDescent="0.2">
      <c r="A38" s="23" t="s">
        <v>46</v>
      </c>
      <c r="B38" s="24">
        <v>7301</v>
      </c>
      <c r="C38" s="24">
        <v>7323</v>
      </c>
      <c r="D38" s="25">
        <v>6945</v>
      </c>
      <c r="E38" s="25">
        <v>7504</v>
      </c>
      <c r="F38" s="25">
        <v>7220.791539314183</v>
      </c>
      <c r="G38" s="25">
        <v>7084.3116017302837</v>
      </c>
      <c r="H38" s="25">
        <v>7005</v>
      </c>
      <c r="I38" s="30">
        <v>6995</v>
      </c>
      <c r="J38" s="31">
        <v>7015</v>
      </c>
      <c r="K38" s="28">
        <v>7069.8015494895426</v>
      </c>
      <c r="L38" s="29">
        <v>7057.8001835170789</v>
      </c>
      <c r="M38" s="29">
        <v>7016.18467734568</v>
      </c>
      <c r="N38" s="29">
        <v>6954.2750081195572</v>
      </c>
      <c r="O38" s="29">
        <v>6865.2482365470732</v>
      </c>
      <c r="P38" s="29">
        <v>6743.5372268155998</v>
      </c>
      <c r="Q38" s="29">
        <v>6603.9086087364794</v>
      </c>
      <c r="R38" s="29">
        <v>6476.4461720580293</v>
      </c>
    </row>
    <row r="39" spans="1:22" x14ac:dyDescent="0.2">
      <c r="A39" s="23" t="s">
        <v>47</v>
      </c>
      <c r="B39" s="24">
        <v>21951</v>
      </c>
      <c r="C39" s="24">
        <v>22627</v>
      </c>
      <c r="D39" s="25">
        <v>21781</v>
      </c>
      <c r="E39" s="25">
        <v>23011</v>
      </c>
      <c r="F39" s="25">
        <v>23826.614567904358</v>
      </c>
      <c r="G39" s="25">
        <v>24468.989659938681</v>
      </c>
      <c r="H39" s="25">
        <v>25235.000000000004</v>
      </c>
      <c r="I39" s="30">
        <v>25300</v>
      </c>
      <c r="J39" s="31">
        <v>25485</v>
      </c>
      <c r="K39" s="28">
        <v>26036.871258138595</v>
      </c>
      <c r="L39" s="29">
        <v>27388.378072883919</v>
      </c>
      <c r="M39" s="29">
        <v>28827.193396268849</v>
      </c>
      <c r="N39" s="29">
        <v>30185.623753991862</v>
      </c>
      <c r="O39" s="29">
        <v>31359.42547856722</v>
      </c>
      <c r="P39" s="29">
        <v>32404.994321282647</v>
      </c>
      <c r="Q39" s="29">
        <v>33350.934731523033</v>
      </c>
      <c r="R39" s="29">
        <v>34273.611158347907</v>
      </c>
    </row>
    <row r="40" spans="1:22" x14ac:dyDescent="0.2">
      <c r="A40" s="23" t="s">
        <v>48</v>
      </c>
      <c r="B40" s="24">
        <v>247848</v>
      </c>
      <c r="C40" s="24">
        <v>269244</v>
      </c>
      <c r="D40" s="25">
        <v>315469</v>
      </c>
      <c r="E40" s="25">
        <v>384335</v>
      </c>
      <c r="F40" s="25">
        <v>447297.51454753114</v>
      </c>
      <c r="G40" s="25">
        <v>488901.99767579767</v>
      </c>
      <c r="H40" s="25">
        <v>531070.00000000012</v>
      </c>
      <c r="I40" s="30">
        <v>536370</v>
      </c>
      <c r="J40" s="31">
        <v>542845</v>
      </c>
      <c r="K40" s="28">
        <v>570672.12969828444</v>
      </c>
      <c r="L40" s="29">
        <v>622367.68330790102</v>
      </c>
      <c r="M40" s="29">
        <v>677016.72030549217</v>
      </c>
      <c r="N40" s="29">
        <v>731124.70902425225</v>
      </c>
      <c r="O40" s="29">
        <v>782315.94768650318</v>
      </c>
      <c r="P40" s="29">
        <v>830100.43549947569</v>
      </c>
      <c r="Q40" s="29">
        <v>874372.43746043486</v>
      </c>
      <c r="R40" s="29">
        <v>915979.4967619275</v>
      </c>
    </row>
    <row r="41" spans="1:22" x14ac:dyDescent="0.2">
      <c r="A41" s="23" t="s">
        <v>49</v>
      </c>
      <c r="B41" s="24">
        <v>1504</v>
      </c>
      <c r="C41" s="24">
        <v>1470</v>
      </c>
      <c r="D41" s="25">
        <v>1400</v>
      </c>
      <c r="E41" s="25">
        <v>1565</v>
      </c>
      <c r="F41" s="25">
        <v>1544.3265841379693</v>
      </c>
      <c r="G41" s="25">
        <v>1466.5067572306928</v>
      </c>
      <c r="H41" s="25">
        <v>1440</v>
      </c>
      <c r="I41" s="30">
        <v>1435</v>
      </c>
      <c r="J41" s="31">
        <v>1425</v>
      </c>
      <c r="K41" s="28">
        <v>1406.978155588354</v>
      </c>
      <c r="L41" s="29">
        <v>1378.0011518492975</v>
      </c>
      <c r="M41" s="29">
        <v>1353.239557401831</v>
      </c>
      <c r="N41" s="29">
        <v>1332.0032062977834</v>
      </c>
      <c r="O41" s="29">
        <v>1310.5820527388685</v>
      </c>
      <c r="P41" s="29">
        <v>1285.220966300242</v>
      </c>
      <c r="Q41" s="29">
        <v>1266.0333152891624</v>
      </c>
      <c r="R41" s="29">
        <v>1249.8856152811243</v>
      </c>
    </row>
    <row r="42" spans="1:22" ht="13.5" thickBot="1" x14ac:dyDescent="0.25">
      <c r="A42" s="23" t="s">
        <v>50</v>
      </c>
      <c r="B42" s="24">
        <v>55660</v>
      </c>
      <c r="C42" s="24">
        <v>58837</v>
      </c>
      <c r="D42" s="25">
        <v>65999</v>
      </c>
      <c r="E42" s="25">
        <v>76108</v>
      </c>
      <c r="F42" s="25">
        <v>85324.718016729734</v>
      </c>
      <c r="G42" s="25">
        <v>92250.264367525611</v>
      </c>
      <c r="H42" s="25">
        <v>99405.000000000015</v>
      </c>
      <c r="I42" s="32">
        <v>99850</v>
      </c>
      <c r="J42" s="33">
        <v>100550</v>
      </c>
      <c r="K42" s="28">
        <v>104524.83410518069</v>
      </c>
      <c r="L42" s="29">
        <v>113610.86574027958</v>
      </c>
      <c r="M42" s="29">
        <v>123897.10382235009</v>
      </c>
      <c r="N42" s="29">
        <v>133907.35947753282</v>
      </c>
      <c r="O42" s="29">
        <v>143116.94201485725</v>
      </c>
      <c r="P42" s="29">
        <v>151563.63488968014</v>
      </c>
      <c r="Q42" s="29">
        <v>159512.04197101318</v>
      </c>
      <c r="R42" s="29">
        <v>167299.61952150491</v>
      </c>
    </row>
    <row r="43" spans="1:22" x14ac:dyDescent="0.2">
      <c r="A43" s="23"/>
      <c r="B43" s="34"/>
      <c r="C43" s="34"/>
      <c r="D43" s="34"/>
      <c r="E43" s="34"/>
      <c r="F43" s="34"/>
      <c r="G43" s="34"/>
      <c r="H43" s="35"/>
      <c r="I43" s="35"/>
      <c r="J43" s="35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</row>
    <row r="44" spans="1:22" x14ac:dyDescent="0.2">
      <c r="A44" s="23"/>
      <c r="B44" s="34"/>
      <c r="C44" s="34"/>
      <c r="D44" s="34"/>
      <c r="E44" s="34"/>
      <c r="F44" s="34"/>
      <c r="G44" s="34"/>
      <c r="H44" s="34"/>
      <c r="I44" s="34"/>
      <c r="J44" s="34"/>
      <c r="K44" s="37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</row>
    <row r="45" spans="1:22" x14ac:dyDescent="0.2">
      <c r="A45" s="39" t="s">
        <v>51</v>
      </c>
      <c r="B45" s="34"/>
      <c r="C45" s="34"/>
      <c r="D45" s="34"/>
      <c r="E45" s="34"/>
      <c r="F45" s="34"/>
      <c r="G45" s="34"/>
      <c r="H45" s="34"/>
      <c r="I45" s="34"/>
      <c r="J45" s="34"/>
      <c r="K45" s="37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</row>
    <row r="46" spans="1:22" x14ac:dyDescent="0.2">
      <c r="B46" s="11" t="s">
        <v>10</v>
      </c>
      <c r="C46" s="11"/>
      <c r="D46" s="11"/>
      <c r="E46" s="11"/>
      <c r="F46" s="11"/>
      <c r="G46" s="11"/>
      <c r="H46" s="12"/>
      <c r="I46" s="41"/>
      <c r="J46" s="41"/>
      <c r="K46" s="15" t="s">
        <v>12</v>
      </c>
      <c r="L46" s="16"/>
      <c r="M46" s="16"/>
      <c r="N46" s="16"/>
      <c r="O46" s="16"/>
      <c r="P46" s="16"/>
      <c r="Q46" s="16"/>
      <c r="R46" s="16"/>
      <c r="S46" s="42"/>
      <c r="T46" s="42"/>
      <c r="U46" s="42"/>
      <c r="V46" s="42"/>
    </row>
    <row r="47" spans="1:22" ht="13.5" thickBot="1" x14ac:dyDescent="0.25">
      <c r="A47" s="23"/>
      <c r="B47" s="34"/>
      <c r="C47" s="43" t="s">
        <v>52</v>
      </c>
      <c r="D47" s="43" t="s">
        <v>53</v>
      </c>
      <c r="E47" s="43" t="s">
        <v>54</v>
      </c>
      <c r="F47" s="43" t="s">
        <v>55</v>
      </c>
      <c r="G47" s="43" t="s">
        <v>56</v>
      </c>
      <c r="H47" s="44" t="s">
        <v>57</v>
      </c>
      <c r="I47" s="19" t="s">
        <v>58</v>
      </c>
      <c r="J47" s="20" t="s">
        <v>59</v>
      </c>
      <c r="K47" s="45" t="s">
        <v>60</v>
      </c>
      <c r="L47" s="45" t="s">
        <v>61</v>
      </c>
      <c r="M47" s="45" t="s">
        <v>62</v>
      </c>
      <c r="N47" s="45" t="s">
        <v>63</v>
      </c>
      <c r="O47" s="45" t="s">
        <v>64</v>
      </c>
      <c r="P47" s="45" t="s">
        <v>65</v>
      </c>
      <c r="Q47" s="45" t="s">
        <v>66</v>
      </c>
      <c r="R47" s="45" t="s">
        <v>67</v>
      </c>
    </row>
    <row r="48" spans="1:22" x14ac:dyDescent="0.2">
      <c r="A48" s="23" t="s">
        <v>14</v>
      </c>
      <c r="B48" s="34"/>
      <c r="C48" s="46">
        <f t="shared" ref="C48:J63" si="0">C6-B6</f>
        <v>30520</v>
      </c>
      <c r="D48" s="46">
        <f t="shared" si="0"/>
        <v>187727</v>
      </c>
      <c r="E48" s="46">
        <f t="shared" si="0"/>
        <v>323994</v>
      </c>
      <c r="F48" s="46">
        <f t="shared" si="0"/>
        <v>246731</v>
      </c>
      <c r="G48" s="46">
        <f t="shared" si="0"/>
        <v>195800.0000000014</v>
      </c>
      <c r="H48" s="46">
        <f t="shared" si="0"/>
        <v>210399.99999999767</v>
      </c>
      <c r="I48" s="26">
        <f t="shared" si="0"/>
        <v>20325.000000000931</v>
      </c>
      <c r="J48" s="27">
        <f t="shared" si="0"/>
        <v>26110</v>
      </c>
      <c r="K48" s="47">
        <f t="shared" ref="K48:K84" si="1">K6-H6</f>
        <v>164299.82322629727</v>
      </c>
      <c r="L48" s="47">
        <f t="shared" ref="L48:R63" si="2">L6-K6</f>
        <v>250500.37006198335</v>
      </c>
      <c r="M48" s="47">
        <f t="shared" si="2"/>
        <v>264100.17758318037</v>
      </c>
      <c r="N48" s="47">
        <f t="shared" si="2"/>
        <v>251799.68570099771</v>
      </c>
      <c r="O48" s="47">
        <f t="shared" si="2"/>
        <v>227200.14383251313</v>
      </c>
      <c r="P48" s="47">
        <f t="shared" si="2"/>
        <v>207799.53668862302</v>
      </c>
      <c r="Q48" s="47">
        <f t="shared" si="2"/>
        <v>195800.75818930101</v>
      </c>
      <c r="R48" s="47">
        <f t="shared" si="2"/>
        <v>189699.68349635042</v>
      </c>
    </row>
    <row r="49" spans="1:18" x14ac:dyDescent="0.2">
      <c r="A49" s="23" t="s">
        <v>15</v>
      </c>
      <c r="B49" s="34"/>
      <c r="C49" s="46">
        <f t="shared" si="0"/>
        <v>-427</v>
      </c>
      <c r="D49" s="46">
        <f t="shared" si="0"/>
        <v>-298</v>
      </c>
      <c r="E49" s="46">
        <f t="shared" si="0"/>
        <v>1258</v>
      </c>
      <c r="F49" s="46">
        <f t="shared" si="0"/>
        <v>35.299407609243644</v>
      </c>
      <c r="G49" s="46">
        <f t="shared" si="0"/>
        <v>-400.73917744866048</v>
      </c>
      <c r="H49" s="46">
        <f t="shared" si="0"/>
        <v>-140.5602301605868</v>
      </c>
      <c r="I49" s="30">
        <f t="shared" si="0"/>
        <v>30.000000000003638</v>
      </c>
      <c r="J49" s="31">
        <f t="shared" si="0"/>
        <v>-5</v>
      </c>
      <c r="K49" s="47">
        <f t="shared" si="1"/>
        <v>49.563161106863845</v>
      </c>
      <c r="L49" s="47">
        <f t="shared" si="2"/>
        <v>80.402681621379088</v>
      </c>
      <c r="M49" s="47">
        <f t="shared" si="2"/>
        <v>58.505445838332889</v>
      </c>
      <c r="N49" s="47">
        <f t="shared" si="2"/>
        <v>21.987524247499096</v>
      </c>
      <c r="O49" s="47">
        <f t="shared" si="2"/>
        <v>-24.890433109085279</v>
      </c>
      <c r="P49" s="47">
        <f t="shared" si="2"/>
        <v>-45.879234078805894</v>
      </c>
      <c r="Q49" s="47">
        <f t="shared" si="2"/>
        <v>-57.553075919006005</v>
      </c>
      <c r="R49" s="47">
        <f t="shared" si="2"/>
        <v>-28.998501267042229</v>
      </c>
    </row>
    <row r="50" spans="1:18" x14ac:dyDescent="0.2">
      <c r="A50" s="23" t="s">
        <v>16</v>
      </c>
      <c r="B50" s="34"/>
      <c r="C50" s="46">
        <f t="shared" si="0"/>
        <v>-1218</v>
      </c>
      <c r="D50" s="46">
        <f t="shared" si="0"/>
        <v>3784</v>
      </c>
      <c r="E50" s="46">
        <f t="shared" si="0"/>
        <v>5458</v>
      </c>
      <c r="F50" s="46">
        <f t="shared" si="0"/>
        <v>1817.0358575627906</v>
      </c>
      <c r="G50" s="46">
        <f t="shared" si="0"/>
        <v>3736.1333204067923</v>
      </c>
      <c r="H50" s="46">
        <f t="shared" si="0"/>
        <v>3664.8308220304461</v>
      </c>
      <c r="I50" s="30">
        <f t="shared" si="0"/>
        <v>259.9999999999709</v>
      </c>
      <c r="J50" s="31">
        <f t="shared" si="0"/>
        <v>790</v>
      </c>
      <c r="K50" s="47">
        <f t="shared" si="1"/>
        <v>2242.4286495599808</v>
      </c>
      <c r="L50" s="47">
        <f t="shared" si="2"/>
        <v>3401.1193643688312</v>
      </c>
      <c r="M50" s="47">
        <f t="shared" si="2"/>
        <v>3605.0751906584192</v>
      </c>
      <c r="N50" s="47">
        <f t="shared" si="2"/>
        <v>3532.0977022640291</v>
      </c>
      <c r="O50" s="47">
        <f t="shared" si="2"/>
        <v>3332.1950110092876</v>
      </c>
      <c r="P50" s="47">
        <f t="shared" si="2"/>
        <v>3202.1565575087152</v>
      </c>
      <c r="Q50" s="47">
        <f t="shared" si="2"/>
        <v>3247.2182011532859</v>
      </c>
      <c r="R50" s="47">
        <f t="shared" si="2"/>
        <v>3369.1605302054231</v>
      </c>
    </row>
    <row r="51" spans="1:18" x14ac:dyDescent="0.2">
      <c r="A51" s="23" t="s">
        <v>17</v>
      </c>
      <c r="B51" s="34"/>
      <c r="C51" s="46">
        <f t="shared" si="0"/>
        <v>7137</v>
      </c>
      <c r="D51" s="46">
        <f t="shared" si="0"/>
        <v>30744</v>
      </c>
      <c r="E51" s="46">
        <f t="shared" si="0"/>
        <v>34060</v>
      </c>
      <c r="F51" s="46">
        <f t="shared" si="0"/>
        <v>24376.619324479834</v>
      </c>
      <c r="G51" s="46">
        <f t="shared" si="0"/>
        <v>19002.141165491834</v>
      </c>
      <c r="H51" s="46">
        <f t="shared" si="0"/>
        <v>18479.239510028157</v>
      </c>
      <c r="I51" s="30">
        <f t="shared" si="0"/>
        <v>1700.0000000001746</v>
      </c>
      <c r="J51" s="31">
        <f t="shared" si="0"/>
        <v>3200</v>
      </c>
      <c r="K51" s="47">
        <f t="shared" si="1"/>
        <v>16436.995291990985</v>
      </c>
      <c r="L51" s="47">
        <f t="shared" si="2"/>
        <v>29358.884389874933</v>
      </c>
      <c r="M51" s="47">
        <f t="shared" si="2"/>
        <v>31734.651529929775</v>
      </c>
      <c r="N51" s="47">
        <f t="shared" si="2"/>
        <v>30743.389277994516</v>
      </c>
      <c r="O51" s="47">
        <f t="shared" si="2"/>
        <v>27677.35860755475</v>
      </c>
      <c r="P51" s="47">
        <f t="shared" si="2"/>
        <v>25022.090957657143</v>
      </c>
      <c r="Q51" s="47">
        <f t="shared" si="2"/>
        <v>23257.907675269293</v>
      </c>
      <c r="R51" s="47">
        <f t="shared" si="2"/>
        <v>22802.643274943577</v>
      </c>
    </row>
    <row r="52" spans="1:18" x14ac:dyDescent="0.2">
      <c r="A52" s="23" t="s">
        <v>18</v>
      </c>
      <c r="B52" s="34"/>
      <c r="C52" s="46">
        <f t="shared" si="0"/>
        <v>-109</v>
      </c>
      <c r="D52" s="46">
        <f t="shared" si="0"/>
        <v>984</v>
      </c>
      <c r="E52" s="46">
        <f t="shared" si="0"/>
        <v>2091</v>
      </c>
      <c r="F52" s="46">
        <f t="shared" si="0"/>
        <v>139.15368742698047</v>
      </c>
      <c r="G52" s="46">
        <f t="shared" si="0"/>
        <v>512.50442506746185</v>
      </c>
      <c r="H52" s="46">
        <f t="shared" si="0"/>
        <v>891.34188750556496</v>
      </c>
      <c r="I52" s="30">
        <f t="shared" si="0"/>
        <v>74.999999999992724</v>
      </c>
      <c r="J52" s="31">
        <f t="shared" si="0"/>
        <v>45</v>
      </c>
      <c r="K52" s="47">
        <f t="shared" si="1"/>
        <v>533.68707275467023</v>
      </c>
      <c r="L52" s="47">
        <f t="shared" si="2"/>
        <v>857.3813899269735</v>
      </c>
      <c r="M52" s="47">
        <f t="shared" si="2"/>
        <v>896.69944971337827</v>
      </c>
      <c r="N52" s="47">
        <f t="shared" si="2"/>
        <v>714.24574644749373</v>
      </c>
      <c r="O52" s="47">
        <f t="shared" si="2"/>
        <v>449.1696050718383</v>
      </c>
      <c r="P52" s="47">
        <f t="shared" si="2"/>
        <v>229.42731791543338</v>
      </c>
      <c r="Q52" s="47">
        <f t="shared" si="2"/>
        <v>183.87667636068363</v>
      </c>
      <c r="R52" s="47">
        <f t="shared" si="2"/>
        <v>214.50167608188349</v>
      </c>
    </row>
    <row r="53" spans="1:18" x14ac:dyDescent="0.2">
      <c r="A53" s="23" t="s">
        <v>19</v>
      </c>
      <c r="B53" s="34"/>
      <c r="C53" s="46">
        <f t="shared" si="0"/>
        <v>-37</v>
      </c>
      <c r="D53" s="46">
        <f t="shared" si="0"/>
        <v>2102</v>
      </c>
      <c r="E53" s="46">
        <f t="shared" si="0"/>
        <v>2767</v>
      </c>
      <c r="F53" s="46">
        <f t="shared" si="0"/>
        <v>3122.0789431493031</v>
      </c>
      <c r="G53" s="46">
        <f t="shared" si="0"/>
        <v>2964.0745652737096</v>
      </c>
      <c r="H53" s="46">
        <f t="shared" si="0"/>
        <v>2767.8464915769728</v>
      </c>
      <c r="I53" s="30">
        <f t="shared" si="0"/>
        <v>195.00000000001455</v>
      </c>
      <c r="J53" s="31">
        <f t="shared" si="0"/>
        <v>55</v>
      </c>
      <c r="K53" s="47">
        <f t="shared" si="1"/>
        <v>1889.4132715949818</v>
      </c>
      <c r="L53" s="47">
        <f t="shared" si="2"/>
        <v>3197.7506930445234</v>
      </c>
      <c r="M53" s="47">
        <f t="shared" si="2"/>
        <v>3494.657681553399</v>
      </c>
      <c r="N53" s="47">
        <f t="shared" si="2"/>
        <v>3260.6900049292453</v>
      </c>
      <c r="O53" s="47">
        <f t="shared" si="2"/>
        <v>2857.078233594053</v>
      </c>
      <c r="P53" s="47">
        <f t="shared" si="2"/>
        <v>2553.1624496937002</v>
      </c>
      <c r="Q53" s="47">
        <f t="shared" si="2"/>
        <v>2370.6045454322593</v>
      </c>
      <c r="R53" s="47">
        <f t="shared" si="2"/>
        <v>2352.7906714915589</v>
      </c>
    </row>
    <row r="54" spans="1:18" x14ac:dyDescent="0.2">
      <c r="A54" s="23" t="s">
        <v>20</v>
      </c>
      <c r="B54" s="34"/>
      <c r="C54" s="46">
        <f t="shared" si="0"/>
        <v>-4003</v>
      </c>
      <c r="D54" s="46">
        <f t="shared" si="0"/>
        <v>500</v>
      </c>
      <c r="E54" s="46">
        <f t="shared" si="0"/>
        <v>3108</v>
      </c>
      <c r="F54" s="46">
        <f t="shared" si="0"/>
        <v>-760.60771086977911</v>
      </c>
      <c r="G54" s="46">
        <f t="shared" si="0"/>
        <v>-49.189987522608135</v>
      </c>
      <c r="H54" s="46">
        <f t="shared" si="0"/>
        <v>295.79769839238725</v>
      </c>
      <c r="I54" s="30">
        <f t="shared" si="0"/>
        <v>-75</v>
      </c>
      <c r="J54" s="31">
        <f t="shared" si="0"/>
        <v>-70</v>
      </c>
      <c r="K54" s="47">
        <f t="shared" si="1"/>
        <v>264.33113245814457</v>
      </c>
      <c r="L54" s="47">
        <f t="shared" si="2"/>
        <v>798.36677808430977</v>
      </c>
      <c r="M54" s="47">
        <f t="shared" si="2"/>
        <v>718.09298650249548</v>
      </c>
      <c r="N54" s="47">
        <f t="shared" si="2"/>
        <v>393.91079591044399</v>
      </c>
      <c r="O54" s="47">
        <f t="shared" si="2"/>
        <v>-38.071113445024821</v>
      </c>
      <c r="P54" s="47">
        <f t="shared" si="2"/>
        <v>-237.34083103567536</v>
      </c>
      <c r="Q54" s="47">
        <f t="shared" si="2"/>
        <v>-239.60398446500767</v>
      </c>
      <c r="R54" s="47">
        <f t="shared" si="2"/>
        <v>-40.499367735377746</v>
      </c>
    </row>
    <row r="55" spans="1:18" x14ac:dyDescent="0.2">
      <c r="A55" s="23" t="s">
        <v>21</v>
      </c>
      <c r="B55" s="34"/>
      <c r="C55" s="46">
        <f t="shared" si="0"/>
        <v>38</v>
      </c>
      <c r="D55" s="46">
        <f t="shared" si="0"/>
        <v>1121</v>
      </c>
      <c r="E55" s="46">
        <f t="shared" si="0"/>
        <v>2585</v>
      </c>
      <c r="F55" s="46">
        <f t="shared" si="0"/>
        <v>2382.8235857529398</v>
      </c>
      <c r="G55" s="46">
        <f t="shared" si="0"/>
        <v>1.7565325380892318</v>
      </c>
      <c r="H55" s="46">
        <f t="shared" si="0"/>
        <v>1792.4198817089709</v>
      </c>
      <c r="I55" s="30">
        <f t="shared" si="0"/>
        <v>-165</v>
      </c>
      <c r="J55" s="31">
        <f t="shared" si="0"/>
        <v>-205</v>
      </c>
      <c r="K55" s="47">
        <f t="shared" si="1"/>
        <v>103.50278809053634</v>
      </c>
      <c r="L55" s="47">
        <f t="shared" si="2"/>
        <v>809.79027051489902</v>
      </c>
      <c r="M55" s="47">
        <f t="shared" si="2"/>
        <v>859.29844716969819</v>
      </c>
      <c r="N55" s="47">
        <f t="shared" si="2"/>
        <v>1028.4558215718826</v>
      </c>
      <c r="O55" s="47">
        <f t="shared" si="2"/>
        <v>1152.6413464238394</v>
      </c>
      <c r="P55" s="47">
        <f t="shared" si="2"/>
        <v>1143.1779287677709</v>
      </c>
      <c r="Q55" s="47">
        <f t="shared" si="2"/>
        <v>1152.7582990969095</v>
      </c>
      <c r="R55" s="47">
        <f t="shared" si="2"/>
        <v>1226.3556942270588</v>
      </c>
    </row>
    <row r="56" spans="1:18" x14ac:dyDescent="0.2">
      <c r="A56" s="23" t="s">
        <v>22</v>
      </c>
      <c r="B56" s="34"/>
      <c r="C56" s="46">
        <f t="shared" si="0"/>
        <v>-414</v>
      </c>
      <c r="D56" s="46">
        <f t="shared" si="0"/>
        <v>2785</v>
      </c>
      <c r="E56" s="46">
        <f t="shared" si="0"/>
        <v>1560</v>
      </c>
      <c r="F56" s="46">
        <f t="shared" si="0"/>
        <v>158.78176877013539</v>
      </c>
      <c r="G56" s="46">
        <f t="shared" si="0"/>
        <v>676.62282322172541</v>
      </c>
      <c r="H56" s="46">
        <f t="shared" si="0"/>
        <v>510.5954080081392</v>
      </c>
      <c r="I56" s="30">
        <f t="shared" si="0"/>
        <v>-20</v>
      </c>
      <c r="J56" s="31">
        <f t="shared" si="0"/>
        <v>-40</v>
      </c>
      <c r="K56" s="47">
        <f t="shared" si="1"/>
        <v>-33.774652259598952</v>
      </c>
      <c r="L56" s="47">
        <f t="shared" si="2"/>
        <v>765.63665042976936</v>
      </c>
      <c r="M56" s="47">
        <f t="shared" si="2"/>
        <v>767.25927847765706</v>
      </c>
      <c r="N56" s="47">
        <f t="shared" si="2"/>
        <v>585.78555541361857</v>
      </c>
      <c r="O56" s="47">
        <f t="shared" si="2"/>
        <v>311.01999943916599</v>
      </c>
      <c r="P56" s="47">
        <f t="shared" si="2"/>
        <v>161.30023136249656</v>
      </c>
      <c r="Q56" s="47">
        <f t="shared" si="2"/>
        <v>106.70084601826602</v>
      </c>
      <c r="R56" s="47">
        <f t="shared" si="2"/>
        <v>168.12171930601835</v>
      </c>
    </row>
    <row r="57" spans="1:18" x14ac:dyDescent="0.2">
      <c r="A57" s="23" t="s">
        <v>23</v>
      </c>
      <c r="B57" s="34"/>
      <c r="C57" s="46">
        <f t="shared" si="0"/>
        <v>2562</v>
      </c>
      <c r="D57" s="46">
        <f t="shared" si="0"/>
        <v>11094</v>
      </c>
      <c r="E57" s="46">
        <f t="shared" si="0"/>
        <v>19438</v>
      </c>
      <c r="F57" s="46">
        <f t="shared" si="0"/>
        <v>20786.767158374394</v>
      </c>
      <c r="G57" s="46">
        <f t="shared" si="0"/>
        <v>19310.352831311786</v>
      </c>
      <c r="H57" s="46">
        <f t="shared" si="0"/>
        <v>22316.880010313762</v>
      </c>
      <c r="I57" s="30">
        <f t="shared" si="0"/>
        <v>970.00000000005821</v>
      </c>
      <c r="J57" s="31">
        <f t="shared" si="0"/>
        <v>1265</v>
      </c>
      <c r="K57" s="47">
        <f t="shared" si="1"/>
        <v>8986.6939698282804</v>
      </c>
      <c r="L57" s="47">
        <f t="shared" si="2"/>
        <v>15562.931999978871</v>
      </c>
      <c r="M57" s="47">
        <f t="shared" si="2"/>
        <v>16195.493683514651</v>
      </c>
      <c r="N57" s="47">
        <f t="shared" si="2"/>
        <v>15637.927663505776</v>
      </c>
      <c r="O57" s="47">
        <f t="shared" si="2"/>
        <v>14212.729948196677</v>
      </c>
      <c r="P57" s="47">
        <f t="shared" si="2"/>
        <v>12722.523598558211</v>
      </c>
      <c r="Q57" s="47">
        <f t="shared" si="2"/>
        <v>11331.749194477103</v>
      </c>
      <c r="R57" s="47">
        <f t="shared" si="2"/>
        <v>10402.978339097579</v>
      </c>
    </row>
    <row r="58" spans="1:18" x14ac:dyDescent="0.2">
      <c r="A58" s="23" t="s">
        <v>24</v>
      </c>
      <c r="B58" s="34"/>
      <c r="C58" s="46">
        <f t="shared" si="0"/>
        <v>-1881</v>
      </c>
      <c r="D58" s="46">
        <f t="shared" si="0"/>
        <v>3094</v>
      </c>
      <c r="E58" s="46">
        <f t="shared" si="0"/>
        <v>3824</v>
      </c>
      <c r="F58" s="46">
        <f t="shared" si="0"/>
        <v>1705.0550983741996</v>
      </c>
      <c r="G58" s="46">
        <f t="shared" si="0"/>
        <v>3674.3955196652096</v>
      </c>
      <c r="H58" s="46">
        <f t="shared" si="0"/>
        <v>3436.5493819605908</v>
      </c>
      <c r="I58" s="30">
        <f t="shared" si="0"/>
        <v>105</v>
      </c>
      <c r="J58" s="31">
        <f t="shared" si="0"/>
        <v>400</v>
      </c>
      <c r="K58" s="47">
        <f t="shared" si="1"/>
        <v>2871.7444006874575</v>
      </c>
      <c r="L58" s="47">
        <f t="shared" si="2"/>
        <v>5550.9352598696278</v>
      </c>
      <c r="M58" s="47">
        <f t="shared" si="2"/>
        <v>5602.2098476645042</v>
      </c>
      <c r="N58" s="47">
        <f t="shared" si="2"/>
        <v>4927.1498351425689</v>
      </c>
      <c r="O58" s="47">
        <f t="shared" si="2"/>
        <v>3907.4781721974432</v>
      </c>
      <c r="P58" s="47">
        <f t="shared" si="2"/>
        <v>3236.1787299813586</v>
      </c>
      <c r="Q58" s="47">
        <f t="shared" si="2"/>
        <v>2924.7574147834384</v>
      </c>
      <c r="R58" s="47">
        <f t="shared" si="2"/>
        <v>2964.3074440494529</v>
      </c>
    </row>
    <row r="59" spans="1:18" x14ac:dyDescent="0.2">
      <c r="A59" s="23" t="s">
        <v>25</v>
      </c>
      <c r="B59" s="34"/>
      <c r="C59" s="46">
        <f t="shared" si="0"/>
        <v>-205</v>
      </c>
      <c r="D59" s="46">
        <f t="shared" si="0"/>
        <v>-121</v>
      </c>
      <c r="E59" s="46">
        <f t="shared" si="0"/>
        <v>80</v>
      </c>
      <c r="F59" s="46">
        <f t="shared" si="0"/>
        <v>114.97315388301422</v>
      </c>
      <c r="G59" s="46">
        <f t="shared" si="0"/>
        <v>-31.898816911064387</v>
      </c>
      <c r="H59" s="46">
        <f t="shared" si="0"/>
        <v>-12.074336971949833</v>
      </c>
      <c r="I59" s="30">
        <f t="shared" si="0"/>
        <v>10</v>
      </c>
      <c r="J59" s="31">
        <f t="shared" si="0"/>
        <v>20</v>
      </c>
      <c r="K59" s="47">
        <f t="shared" si="1"/>
        <v>88.442704820243762</v>
      </c>
      <c r="L59" s="47">
        <f t="shared" si="2"/>
        <v>103.54144453760227</v>
      </c>
      <c r="M59" s="47">
        <f t="shared" si="2"/>
        <v>110.01936692993559</v>
      </c>
      <c r="N59" s="47">
        <f t="shared" si="2"/>
        <v>108.1172452541673</v>
      </c>
      <c r="O59" s="47">
        <f t="shared" si="2"/>
        <v>98.164529054088689</v>
      </c>
      <c r="P59" s="47">
        <f t="shared" si="2"/>
        <v>93.713412580752902</v>
      </c>
      <c r="Q59" s="47">
        <f t="shared" si="2"/>
        <v>94.84300462197416</v>
      </c>
      <c r="R59" s="47">
        <f t="shared" si="2"/>
        <v>105.10554691843708</v>
      </c>
    </row>
    <row r="60" spans="1:18" x14ac:dyDescent="0.2">
      <c r="A60" s="23" t="s">
        <v>26</v>
      </c>
      <c r="B60" s="34"/>
      <c r="C60" s="46">
        <f t="shared" si="0"/>
        <v>-73</v>
      </c>
      <c r="D60" s="46">
        <f t="shared" si="0"/>
        <v>-267</v>
      </c>
      <c r="E60" s="46">
        <f t="shared" si="0"/>
        <v>172</v>
      </c>
      <c r="F60" s="46">
        <f t="shared" si="0"/>
        <v>-119.27905706355978</v>
      </c>
      <c r="G60" s="46">
        <f t="shared" si="0"/>
        <v>-276.63373236267944</v>
      </c>
      <c r="H60" s="46">
        <f t="shared" si="0"/>
        <v>-186.0872105737626</v>
      </c>
      <c r="I60" s="30">
        <f t="shared" si="0"/>
        <v>-9.999999999998181</v>
      </c>
      <c r="J60" s="31">
        <f t="shared" si="0"/>
        <v>0</v>
      </c>
      <c r="K60" s="47">
        <f t="shared" si="1"/>
        <v>-46.451007299832781</v>
      </c>
      <c r="L60" s="47">
        <f t="shared" si="2"/>
        <v>-92.551017265123846</v>
      </c>
      <c r="M60" s="47">
        <f t="shared" si="2"/>
        <v>-121.59260834241923</v>
      </c>
      <c r="N60" s="47">
        <f t="shared" si="2"/>
        <v>-170.42011604010804</v>
      </c>
      <c r="O60" s="47">
        <f t="shared" si="2"/>
        <v>-244.34655394278889</v>
      </c>
      <c r="P60" s="47">
        <f t="shared" si="2"/>
        <v>-298.24562612145473</v>
      </c>
      <c r="Q60" s="47">
        <f t="shared" si="2"/>
        <v>-327.92028954001853</v>
      </c>
      <c r="R60" s="47">
        <f t="shared" si="2"/>
        <v>-318.17952766660346</v>
      </c>
    </row>
    <row r="61" spans="1:18" x14ac:dyDescent="0.2">
      <c r="A61" s="23" t="s">
        <v>27</v>
      </c>
      <c r="B61" s="34"/>
      <c r="C61" s="46">
        <f t="shared" si="0"/>
        <v>-1028</v>
      </c>
      <c r="D61" s="46">
        <f t="shared" si="0"/>
        <v>-141</v>
      </c>
      <c r="E61" s="46">
        <f t="shared" si="0"/>
        <v>170</v>
      </c>
      <c r="F61" s="46">
        <f t="shared" si="0"/>
        <v>366.60846186556046</v>
      </c>
      <c r="G61" s="46">
        <f t="shared" si="0"/>
        <v>-112.33485940226183</v>
      </c>
      <c r="H61" s="46">
        <f t="shared" si="0"/>
        <v>-47.273602463295902</v>
      </c>
      <c r="I61" s="30">
        <f t="shared" si="0"/>
        <v>-70.000000000002728</v>
      </c>
      <c r="J61" s="31">
        <f t="shared" si="0"/>
        <v>-60</v>
      </c>
      <c r="K61" s="47">
        <f t="shared" si="1"/>
        <v>-19.686664154262871</v>
      </c>
      <c r="L61" s="47">
        <f t="shared" si="2"/>
        <v>-21.028528287969493</v>
      </c>
      <c r="M61" s="47">
        <f t="shared" si="2"/>
        <v>-46.511947012303608</v>
      </c>
      <c r="N61" s="47">
        <f t="shared" si="2"/>
        <v>-77.285189444925891</v>
      </c>
      <c r="O61" s="47">
        <f t="shared" si="2"/>
        <v>-105.18134153670235</v>
      </c>
      <c r="P61" s="47">
        <f t="shared" si="2"/>
        <v>-109.71137585556426</v>
      </c>
      <c r="Q61" s="47">
        <f t="shared" si="2"/>
        <v>-105.7982140277818</v>
      </c>
      <c r="R61" s="47">
        <f t="shared" si="2"/>
        <v>-99.068863796461301</v>
      </c>
    </row>
    <row r="62" spans="1:18" x14ac:dyDescent="0.2">
      <c r="A62" s="23" t="s">
        <v>28</v>
      </c>
      <c r="B62" s="34"/>
      <c r="C62" s="46">
        <f t="shared" si="0"/>
        <v>382</v>
      </c>
      <c r="D62" s="46">
        <f t="shared" si="0"/>
        <v>715</v>
      </c>
      <c r="E62" s="46">
        <f t="shared" si="0"/>
        <v>1956</v>
      </c>
      <c r="F62" s="46">
        <f t="shared" si="0"/>
        <v>1542.179308855586</v>
      </c>
      <c r="G62" s="46">
        <f t="shared" si="0"/>
        <v>1019.429262907277</v>
      </c>
      <c r="H62" s="46">
        <f t="shared" si="0"/>
        <v>907.39142823713337</v>
      </c>
      <c r="I62" s="30">
        <f t="shared" si="0"/>
        <v>240.00000000000364</v>
      </c>
      <c r="J62" s="31">
        <f t="shared" si="0"/>
        <v>250</v>
      </c>
      <c r="K62" s="47">
        <f t="shared" si="1"/>
        <v>1289.5945040128245</v>
      </c>
      <c r="L62" s="47">
        <f t="shared" si="2"/>
        <v>1953.8478381285386</v>
      </c>
      <c r="M62" s="47">
        <f t="shared" si="2"/>
        <v>2198.605675807441</v>
      </c>
      <c r="N62" s="47">
        <f t="shared" si="2"/>
        <v>2152.0818659606884</v>
      </c>
      <c r="O62" s="47">
        <f t="shared" si="2"/>
        <v>1929.9487299985085</v>
      </c>
      <c r="P62" s="47">
        <f t="shared" si="2"/>
        <v>1620.5694442646382</v>
      </c>
      <c r="Q62" s="47">
        <f t="shared" si="2"/>
        <v>1357.8996246134193</v>
      </c>
      <c r="R62" s="47">
        <f t="shared" si="2"/>
        <v>1178.0971262670137</v>
      </c>
    </row>
    <row r="63" spans="1:18" x14ac:dyDescent="0.2">
      <c r="A63" s="23" t="s">
        <v>29</v>
      </c>
      <c r="B63" s="34"/>
      <c r="C63" s="46">
        <f t="shared" si="0"/>
        <v>3444</v>
      </c>
      <c r="D63" s="46">
        <f t="shared" si="0"/>
        <v>10948</v>
      </c>
      <c r="E63" s="46">
        <f t="shared" si="0"/>
        <v>19986</v>
      </c>
      <c r="F63" s="46">
        <f t="shared" si="0"/>
        <v>14417.507654294663</v>
      </c>
      <c r="G63" s="46">
        <f t="shared" si="0"/>
        <v>10256.795115214976</v>
      </c>
      <c r="H63" s="46">
        <f t="shared" si="0"/>
        <v>11287.697230490332</v>
      </c>
      <c r="I63" s="30">
        <f t="shared" si="0"/>
        <v>610.0000000000291</v>
      </c>
      <c r="J63" s="31">
        <f t="shared" si="0"/>
        <v>680</v>
      </c>
      <c r="K63" s="47">
        <f t="shared" si="1"/>
        <v>6674.7991158645891</v>
      </c>
      <c r="L63" s="47">
        <f t="shared" si="2"/>
        <v>13442.862229504826</v>
      </c>
      <c r="M63" s="47">
        <f t="shared" si="2"/>
        <v>15497.776554398704</v>
      </c>
      <c r="N63" s="47">
        <f t="shared" si="2"/>
        <v>14318.186960414081</v>
      </c>
      <c r="O63" s="47">
        <f t="shared" si="2"/>
        <v>12350.095534381107</v>
      </c>
      <c r="P63" s="47">
        <f t="shared" si="2"/>
        <v>10927.723264485423</v>
      </c>
      <c r="Q63" s="47">
        <f t="shared" si="2"/>
        <v>10096.57129573921</v>
      </c>
      <c r="R63" s="47">
        <f t="shared" si="2"/>
        <v>9740.1267767768586</v>
      </c>
    </row>
    <row r="64" spans="1:18" x14ac:dyDescent="0.2">
      <c r="A64" s="23" t="s">
        <v>30</v>
      </c>
      <c r="B64" s="34"/>
      <c r="C64" s="46">
        <f t="shared" ref="C64:J79" si="3">C22-B22</f>
        <v>1056</v>
      </c>
      <c r="D64" s="46">
        <f t="shared" si="3"/>
        <v>1105</v>
      </c>
      <c r="E64" s="46">
        <f t="shared" si="3"/>
        <v>3096</v>
      </c>
      <c r="F64" s="46">
        <f t="shared" si="3"/>
        <v>2124.3090821541446</v>
      </c>
      <c r="G64" s="46">
        <f t="shared" si="3"/>
        <v>900.63615116136862</v>
      </c>
      <c r="H64" s="46">
        <f t="shared" si="3"/>
        <v>1776.0547666844905</v>
      </c>
      <c r="I64" s="30">
        <f t="shared" si="3"/>
        <v>94.999999999996362</v>
      </c>
      <c r="J64" s="31">
        <f t="shared" si="3"/>
        <v>95</v>
      </c>
      <c r="K64" s="47">
        <f t="shared" si="1"/>
        <v>874.71437251456155</v>
      </c>
      <c r="L64" s="47">
        <f t="shared" ref="L64:R79" si="4">L22-K22</f>
        <v>1429.1182113984214</v>
      </c>
      <c r="M64" s="47">
        <f t="shared" si="4"/>
        <v>1538.8206034982832</v>
      </c>
      <c r="N64" s="47">
        <f t="shared" si="4"/>
        <v>1402.2835410107255</v>
      </c>
      <c r="O64" s="47">
        <f t="shared" si="4"/>
        <v>1243.6848682357995</v>
      </c>
      <c r="P64" s="47">
        <f t="shared" si="4"/>
        <v>1174.6644688926826</v>
      </c>
      <c r="Q64" s="47">
        <f t="shared" si="4"/>
        <v>1120.6749202398605</v>
      </c>
      <c r="R64" s="47">
        <f t="shared" si="4"/>
        <v>1060.7387996976649</v>
      </c>
    </row>
    <row r="65" spans="1:18" x14ac:dyDescent="0.2">
      <c r="A65" s="23" t="s">
        <v>31</v>
      </c>
      <c r="B65" s="34"/>
      <c r="C65" s="46">
        <f t="shared" si="3"/>
        <v>1684</v>
      </c>
      <c r="D65" s="46">
        <f t="shared" si="3"/>
        <v>2319</v>
      </c>
      <c r="E65" s="46">
        <f t="shared" si="3"/>
        <v>8328</v>
      </c>
      <c r="F65" s="46">
        <f t="shared" si="3"/>
        <v>4583.6398344011832</v>
      </c>
      <c r="G65" s="46">
        <f t="shared" si="3"/>
        <v>3237.3544682112115</v>
      </c>
      <c r="H65" s="46">
        <f t="shared" si="3"/>
        <v>3641.0056973876053</v>
      </c>
      <c r="I65" s="30">
        <f t="shared" si="3"/>
        <v>45</v>
      </c>
      <c r="J65" s="31">
        <f t="shared" si="3"/>
        <v>-45</v>
      </c>
      <c r="K65" s="47">
        <f t="shared" si="1"/>
        <v>2537.5168205045047</v>
      </c>
      <c r="L65" s="47">
        <f t="shared" si="4"/>
        <v>5463.4245526029554</v>
      </c>
      <c r="M65" s="47">
        <f t="shared" si="4"/>
        <v>5692.3848274630873</v>
      </c>
      <c r="N65" s="47">
        <f t="shared" si="4"/>
        <v>5127.5212899120088</v>
      </c>
      <c r="O65" s="47">
        <f t="shared" si="4"/>
        <v>4233.031201837759</v>
      </c>
      <c r="P65" s="47">
        <f t="shared" si="4"/>
        <v>3696.8347321928013</v>
      </c>
      <c r="Q65" s="47">
        <f t="shared" si="4"/>
        <v>3380.7776513348508</v>
      </c>
      <c r="R65" s="47">
        <f t="shared" si="4"/>
        <v>3310.6362403134844</v>
      </c>
    </row>
    <row r="66" spans="1:18" x14ac:dyDescent="0.2">
      <c r="A66" s="23" t="s">
        <v>32</v>
      </c>
      <c r="B66" s="34"/>
      <c r="C66" s="46">
        <f t="shared" si="3"/>
        <v>-1804</v>
      </c>
      <c r="D66" s="46">
        <f t="shared" si="3"/>
        <v>472</v>
      </c>
      <c r="E66" s="46">
        <f t="shared" si="3"/>
        <v>3184</v>
      </c>
      <c r="F66" s="46">
        <f t="shared" si="3"/>
        <v>2709.7089492674131</v>
      </c>
      <c r="G66" s="46">
        <f t="shared" si="3"/>
        <v>1176.6992642899058</v>
      </c>
      <c r="H66" s="46">
        <f t="shared" si="3"/>
        <v>1486.5917864426956</v>
      </c>
      <c r="I66" s="30">
        <f t="shared" si="3"/>
        <v>74.999999999985448</v>
      </c>
      <c r="J66" s="31">
        <f t="shared" si="3"/>
        <v>160</v>
      </c>
      <c r="K66" s="47">
        <f t="shared" si="1"/>
        <v>786.54310738695494</v>
      </c>
      <c r="L66" s="47">
        <f t="shared" si="4"/>
        <v>1561.2913912852237</v>
      </c>
      <c r="M66" s="47">
        <f t="shared" si="4"/>
        <v>1478.07230165496</v>
      </c>
      <c r="N66" s="47">
        <f t="shared" si="4"/>
        <v>1152.2365357665985</v>
      </c>
      <c r="O66" s="47">
        <f t="shared" si="4"/>
        <v>759.88798046237207</v>
      </c>
      <c r="P66" s="47">
        <f t="shared" si="4"/>
        <v>592.13337454246357</v>
      </c>
      <c r="Q66" s="47">
        <f t="shared" si="4"/>
        <v>610.8463020799536</v>
      </c>
      <c r="R66" s="47">
        <f t="shared" si="4"/>
        <v>664.74910686818475</v>
      </c>
    </row>
    <row r="67" spans="1:18" x14ac:dyDescent="0.2">
      <c r="A67" s="23" t="s">
        <v>33</v>
      </c>
      <c r="B67" s="34"/>
      <c r="C67" s="46">
        <f t="shared" si="3"/>
        <v>24</v>
      </c>
      <c r="D67" s="46">
        <f t="shared" si="3"/>
        <v>-426</v>
      </c>
      <c r="E67" s="46">
        <f t="shared" si="3"/>
        <v>302</v>
      </c>
      <c r="F67" s="46">
        <f t="shared" si="3"/>
        <v>-50.196582245374884</v>
      </c>
      <c r="G67" s="46">
        <f t="shared" si="3"/>
        <v>250.50001833797432</v>
      </c>
      <c r="H67" s="46">
        <f t="shared" si="3"/>
        <v>205.69656390739874</v>
      </c>
      <c r="I67" s="30">
        <f t="shared" si="3"/>
        <v>-4.999999999998181</v>
      </c>
      <c r="J67" s="31">
        <f t="shared" si="3"/>
        <v>35</v>
      </c>
      <c r="K67" s="47">
        <f t="shared" si="1"/>
        <v>28.78614845811444</v>
      </c>
      <c r="L67" s="47">
        <f t="shared" si="4"/>
        <v>17.074691565913781</v>
      </c>
      <c r="M67" s="47">
        <f t="shared" si="4"/>
        <v>12.043227643657701</v>
      </c>
      <c r="N67" s="47">
        <f t="shared" si="4"/>
        <v>-16.431569497306555</v>
      </c>
      <c r="O67" s="47">
        <f t="shared" si="4"/>
        <v>-38.682222292199185</v>
      </c>
      <c r="P67" s="47">
        <f t="shared" si="4"/>
        <v>-27.738439825607202</v>
      </c>
      <c r="Q67" s="47">
        <f t="shared" si="4"/>
        <v>-8.8867114123459032</v>
      </c>
      <c r="R67" s="47">
        <f t="shared" si="4"/>
        <v>24.220238430207246</v>
      </c>
    </row>
    <row r="68" spans="1:18" x14ac:dyDescent="0.2">
      <c r="A68" s="23" t="s">
        <v>34</v>
      </c>
      <c r="B68" s="34"/>
      <c r="C68" s="46">
        <f t="shared" si="3"/>
        <v>-8777</v>
      </c>
      <c r="D68" s="46">
        <f t="shared" si="3"/>
        <v>17210</v>
      </c>
      <c r="E68" s="46">
        <f t="shared" si="3"/>
        <v>22443</v>
      </c>
      <c r="F68" s="46">
        <f t="shared" si="3"/>
        <v>16958.806276044226</v>
      </c>
      <c r="G68" s="46">
        <f t="shared" si="3"/>
        <v>14328.780508785858</v>
      </c>
      <c r="H68" s="46">
        <f t="shared" si="3"/>
        <v>14018.413215169858</v>
      </c>
      <c r="I68" s="30">
        <f t="shared" si="3"/>
        <v>1145.0000000000582</v>
      </c>
      <c r="J68" s="31">
        <f t="shared" si="3"/>
        <v>1045</v>
      </c>
      <c r="K68" s="47">
        <f t="shared" si="1"/>
        <v>9464.3003808410722</v>
      </c>
      <c r="L68" s="47">
        <f t="shared" si="4"/>
        <v>16860.757033295464</v>
      </c>
      <c r="M68" s="47">
        <f t="shared" si="4"/>
        <v>16586.080767416337</v>
      </c>
      <c r="N68" s="47">
        <f t="shared" si="4"/>
        <v>15326.129213823413</v>
      </c>
      <c r="O68" s="47">
        <f t="shared" si="4"/>
        <v>13870.079253382748</v>
      </c>
      <c r="P68" s="47">
        <f t="shared" si="4"/>
        <v>13227.167686108267</v>
      </c>
      <c r="Q68" s="47">
        <f t="shared" si="4"/>
        <v>13521.654433719697</v>
      </c>
      <c r="R68" s="47">
        <f t="shared" si="4"/>
        <v>13972.709721650346</v>
      </c>
    </row>
    <row r="69" spans="1:18" x14ac:dyDescent="0.2">
      <c r="A69" s="23" t="s">
        <v>35</v>
      </c>
      <c r="B69" s="34"/>
      <c r="C69" s="46">
        <f t="shared" si="3"/>
        <v>536</v>
      </c>
      <c r="D69" s="46">
        <f t="shared" si="3"/>
        <v>3096</v>
      </c>
      <c r="E69" s="46">
        <f t="shared" si="3"/>
        <v>5037</v>
      </c>
      <c r="F69" s="46">
        <f t="shared" si="3"/>
        <v>407.21322844355018</v>
      </c>
      <c r="G69" s="46">
        <f t="shared" si="3"/>
        <v>672.99442058575369</v>
      </c>
      <c r="H69" s="46">
        <f t="shared" si="3"/>
        <v>942.79235097069613</v>
      </c>
      <c r="I69" s="30">
        <f t="shared" si="3"/>
        <v>20</v>
      </c>
      <c r="J69" s="31">
        <f t="shared" si="3"/>
        <v>140</v>
      </c>
      <c r="K69" s="47">
        <f t="shared" si="1"/>
        <v>1455.08252347909</v>
      </c>
      <c r="L69" s="47">
        <f t="shared" si="4"/>
        <v>1945.3513742381911</v>
      </c>
      <c r="M69" s="47">
        <f t="shared" si="4"/>
        <v>1835.4988799603088</v>
      </c>
      <c r="N69" s="47">
        <f t="shared" si="4"/>
        <v>1485.8104878834056</v>
      </c>
      <c r="O69" s="47">
        <f t="shared" si="4"/>
        <v>1038.4438943944479</v>
      </c>
      <c r="P69" s="47">
        <f t="shared" si="4"/>
        <v>792.80704077825067</v>
      </c>
      <c r="Q69" s="47">
        <f t="shared" si="4"/>
        <v>733.2481128509462</v>
      </c>
      <c r="R69" s="47">
        <f t="shared" si="4"/>
        <v>823.39583266022237</v>
      </c>
    </row>
    <row r="70" spans="1:18" x14ac:dyDescent="0.2">
      <c r="A70" s="23" t="s">
        <v>36</v>
      </c>
      <c r="B70" s="34"/>
      <c r="C70" s="46">
        <f t="shared" si="3"/>
        <v>-1697</v>
      </c>
      <c r="D70" s="46">
        <f t="shared" si="3"/>
        <v>3671</v>
      </c>
      <c r="E70" s="46">
        <f t="shared" si="3"/>
        <v>7163</v>
      </c>
      <c r="F70" s="46">
        <f t="shared" si="3"/>
        <v>4540.5148991479946</v>
      </c>
      <c r="G70" s="46">
        <f t="shared" si="3"/>
        <v>6828.5623858368344</v>
      </c>
      <c r="H70" s="46">
        <f t="shared" si="3"/>
        <v>6617.9227150151855</v>
      </c>
      <c r="I70" s="30">
        <f t="shared" si="3"/>
        <v>499.99999999998545</v>
      </c>
      <c r="J70" s="31">
        <f t="shared" si="3"/>
        <v>695</v>
      </c>
      <c r="K70" s="47">
        <f t="shared" si="1"/>
        <v>4301.7498207822064</v>
      </c>
      <c r="L70" s="47">
        <f t="shared" si="4"/>
        <v>7312.6875373480143</v>
      </c>
      <c r="M70" s="47">
        <f t="shared" si="4"/>
        <v>7769.6486442455207</v>
      </c>
      <c r="N70" s="47">
        <f t="shared" si="4"/>
        <v>7449.3912406106538</v>
      </c>
      <c r="O70" s="47">
        <f t="shared" si="4"/>
        <v>6721.8417149246961</v>
      </c>
      <c r="P70" s="47">
        <f t="shared" si="4"/>
        <v>6109.9211736325524</v>
      </c>
      <c r="Q70" s="47">
        <f t="shared" si="4"/>
        <v>5854.4157582395128</v>
      </c>
      <c r="R70" s="47">
        <f t="shared" si="4"/>
        <v>5829.6704594769399</v>
      </c>
    </row>
    <row r="71" spans="1:18" x14ac:dyDescent="0.2">
      <c r="A71" s="23" t="s">
        <v>37</v>
      </c>
      <c r="B71" s="34"/>
      <c r="C71" s="46">
        <f t="shared" si="3"/>
        <v>898</v>
      </c>
      <c r="D71" s="46">
        <f t="shared" si="3"/>
        <v>-1716</v>
      </c>
      <c r="E71" s="46">
        <f t="shared" si="3"/>
        <v>3388</v>
      </c>
      <c r="F71" s="46">
        <f t="shared" si="3"/>
        <v>2058.8282356663985</v>
      </c>
      <c r="G71" s="46">
        <f t="shared" si="3"/>
        <v>-100.58825986353986</v>
      </c>
      <c r="H71" s="46">
        <f t="shared" si="3"/>
        <v>-163.2399758028514</v>
      </c>
      <c r="I71" s="30">
        <f t="shared" si="3"/>
        <v>99.999999999992724</v>
      </c>
      <c r="J71" s="31">
        <f t="shared" si="3"/>
        <v>-50</v>
      </c>
      <c r="K71" s="47">
        <f t="shared" si="1"/>
        <v>688.04623243553215</v>
      </c>
      <c r="L71" s="47">
        <f t="shared" si="4"/>
        <v>689.69075479049934</v>
      </c>
      <c r="M71" s="47">
        <f t="shared" si="4"/>
        <v>654.03104659014207</v>
      </c>
      <c r="N71" s="47">
        <f t="shared" si="4"/>
        <v>528.78961901980074</v>
      </c>
      <c r="O71" s="47">
        <f t="shared" si="4"/>
        <v>381.09189894389419</v>
      </c>
      <c r="P71" s="47">
        <f t="shared" si="4"/>
        <v>241.18088095549319</v>
      </c>
      <c r="Q71" s="47">
        <f t="shared" si="4"/>
        <v>179.80924023099215</v>
      </c>
      <c r="R71" s="47">
        <f t="shared" si="4"/>
        <v>129.80597920369473</v>
      </c>
    </row>
    <row r="72" spans="1:18" x14ac:dyDescent="0.2">
      <c r="A72" s="23" t="s">
        <v>38</v>
      </c>
      <c r="B72" s="34"/>
      <c r="C72" s="46">
        <f t="shared" si="3"/>
        <v>7420</v>
      </c>
      <c r="D72" s="46">
        <f t="shared" si="3"/>
        <v>16919</v>
      </c>
      <c r="E72" s="46">
        <f t="shared" si="3"/>
        <v>30941</v>
      </c>
      <c r="F72" s="46">
        <f t="shared" si="3"/>
        <v>24693.00794414588</v>
      </c>
      <c r="G72" s="46">
        <f t="shared" si="3"/>
        <v>13909.118420802406</v>
      </c>
      <c r="H72" s="46">
        <f t="shared" si="3"/>
        <v>16418.873635051714</v>
      </c>
      <c r="I72" s="30">
        <f t="shared" si="3"/>
        <v>2250</v>
      </c>
      <c r="J72" s="31">
        <f t="shared" si="3"/>
        <v>2345</v>
      </c>
      <c r="K72" s="47">
        <f t="shared" si="1"/>
        <v>15742.598766156938</v>
      </c>
      <c r="L72" s="47">
        <f t="shared" si="4"/>
        <v>23546.272723527451</v>
      </c>
      <c r="M72" s="47">
        <f t="shared" si="4"/>
        <v>25900.528554269345</v>
      </c>
      <c r="N72" s="47">
        <f t="shared" si="4"/>
        <v>25522.526597888733</v>
      </c>
      <c r="O72" s="47">
        <f t="shared" si="4"/>
        <v>24040.46333421825</v>
      </c>
      <c r="P72" s="47">
        <f t="shared" si="4"/>
        <v>22904.477565834299</v>
      </c>
      <c r="Q72" s="47">
        <f t="shared" si="4"/>
        <v>22502.714909785253</v>
      </c>
      <c r="R72" s="47">
        <f t="shared" si="4"/>
        <v>22564.294735170493</v>
      </c>
    </row>
    <row r="73" spans="1:18" x14ac:dyDescent="0.2">
      <c r="A73" s="23" t="s">
        <v>39</v>
      </c>
      <c r="B73" s="34"/>
      <c r="C73" s="46">
        <f t="shared" si="3"/>
        <v>593</v>
      </c>
      <c r="D73" s="46">
        <f t="shared" si="3"/>
        <v>-472</v>
      </c>
      <c r="E73" s="46">
        <f t="shared" si="3"/>
        <v>1457</v>
      </c>
      <c r="F73" s="46">
        <f t="shared" si="3"/>
        <v>1924.9064574799268</v>
      </c>
      <c r="G73" s="46">
        <f t="shared" si="3"/>
        <v>149.30355613186293</v>
      </c>
      <c r="H73" s="46">
        <f t="shared" si="3"/>
        <v>25.789986388210309</v>
      </c>
      <c r="I73" s="30">
        <f t="shared" si="3"/>
        <v>95</v>
      </c>
      <c r="J73" s="31">
        <f t="shared" si="3"/>
        <v>30</v>
      </c>
      <c r="K73" s="47">
        <f t="shared" si="1"/>
        <v>493.46618464870699</v>
      </c>
      <c r="L73" s="47">
        <f t="shared" si="4"/>
        <v>638.79557903934983</v>
      </c>
      <c r="M73" s="47">
        <f t="shared" si="4"/>
        <v>703.36765779573216</v>
      </c>
      <c r="N73" s="47">
        <f t="shared" si="4"/>
        <v>714.94558510357638</v>
      </c>
      <c r="O73" s="47">
        <f t="shared" si="4"/>
        <v>647.39883692554577</v>
      </c>
      <c r="P73" s="47">
        <f t="shared" si="4"/>
        <v>591.44129565959884</v>
      </c>
      <c r="Q73" s="47">
        <f t="shared" si="4"/>
        <v>562.73756617137224</v>
      </c>
      <c r="R73" s="47">
        <f t="shared" si="4"/>
        <v>570.85059806615209</v>
      </c>
    </row>
    <row r="74" spans="1:18" x14ac:dyDescent="0.2">
      <c r="A74" s="23" t="s">
        <v>40</v>
      </c>
      <c r="B74" s="34"/>
      <c r="C74" s="46">
        <f t="shared" si="3"/>
        <v>617</v>
      </c>
      <c r="D74" s="46">
        <f t="shared" si="3"/>
        <v>22368</v>
      </c>
      <c r="E74" s="46">
        <f t="shared" si="3"/>
        <v>43000</v>
      </c>
      <c r="F74" s="46">
        <f t="shared" si="3"/>
        <v>32673.359887134167</v>
      </c>
      <c r="G74" s="46">
        <f t="shared" si="3"/>
        <v>34228.370431881398</v>
      </c>
      <c r="H74" s="46">
        <f t="shared" si="3"/>
        <v>40266.269680984668</v>
      </c>
      <c r="I74" s="30">
        <f t="shared" si="3"/>
        <v>5139.9999999997672</v>
      </c>
      <c r="J74" s="31">
        <f t="shared" si="3"/>
        <v>6520</v>
      </c>
      <c r="K74" s="47">
        <f t="shared" si="1"/>
        <v>31847.221986986231</v>
      </c>
      <c r="L74" s="47">
        <f t="shared" si="4"/>
        <v>38565.579381828895</v>
      </c>
      <c r="M74" s="47">
        <f t="shared" si="4"/>
        <v>38157.723163179704</v>
      </c>
      <c r="N74" s="47">
        <f t="shared" si="4"/>
        <v>34631.381526984391</v>
      </c>
      <c r="O74" s="47">
        <f t="shared" si="4"/>
        <v>29960.216702602571</v>
      </c>
      <c r="P74" s="47">
        <f t="shared" si="4"/>
        <v>26781.611843804014</v>
      </c>
      <c r="Q74" s="47">
        <f t="shared" si="4"/>
        <v>24201.24089848611</v>
      </c>
      <c r="R74" s="47">
        <f t="shared" si="4"/>
        <v>21573.62001507706</v>
      </c>
    </row>
    <row r="75" spans="1:18" x14ac:dyDescent="0.2">
      <c r="A75" s="23" t="s">
        <v>41</v>
      </c>
      <c r="B75" s="34"/>
      <c r="C75" s="46">
        <f t="shared" si="3"/>
        <v>-131</v>
      </c>
      <c r="D75" s="46">
        <f t="shared" si="3"/>
        <v>4693</v>
      </c>
      <c r="E75" s="46">
        <f t="shared" si="3"/>
        <v>6835</v>
      </c>
      <c r="F75" s="46">
        <f t="shared" si="3"/>
        <v>5920.1575343973091</v>
      </c>
      <c r="G75" s="46">
        <f t="shared" si="3"/>
        <v>6576.6021910595737</v>
      </c>
      <c r="H75" s="46">
        <f t="shared" si="3"/>
        <v>6239.2402745430882</v>
      </c>
      <c r="I75" s="30">
        <f t="shared" si="3"/>
        <v>470.0000000000291</v>
      </c>
      <c r="J75" s="31">
        <f t="shared" si="3"/>
        <v>660</v>
      </c>
      <c r="K75" s="47">
        <f t="shared" si="1"/>
        <v>4708.9068563159963</v>
      </c>
      <c r="L75" s="47">
        <f t="shared" si="4"/>
        <v>7877.09385935709</v>
      </c>
      <c r="M75" s="47">
        <f t="shared" si="4"/>
        <v>8650.22035530016</v>
      </c>
      <c r="N75" s="47">
        <f t="shared" si="4"/>
        <v>8542.9365784555848</v>
      </c>
      <c r="O75" s="47">
        <f t="shared" si="4"/>
        <v>8073.8578785441641</v>
      </c>
      <c r="P75" s="47">
        <f t="shared" si="4"/>
        <v>7696.4378613279987</v>
      </c>
      <c r="Q75" s="47">
        <f t="shared" si="4"/>
        <v>7451.736765139096</v>
      </c>
      <c r="R75" s="47">
        <f t="shared" si="4"/>
        <v>7380.3606724867132</v>
      </c>
    </row>
    <row r="76" spans="1:18" x14ac:dyDescent="0.2">
      <c r="A76" s="23" t="s">
        <v>42</v>
      </c>
      <c r="B76" s="34"/>
      <c r="C76" s="46">
        <f t="shared" si="3"/>
        <v>-27</v>
      </c>
      <c r="D76" s="46">
        <f t="shared" si="3"/>
        <v>-217</v>
      </c>
      <c r="E76" s="46">
        <f t="shared" si="3"/>
        <v>64</v>
      </c>
      <c r="F76" s="46">
        <f t="shared" si="3"/>
        <v>-58.329352026426477</v>
      </c>
      <c r="G76" s="46">
        <f t="shared" si="3"/>
        <v>-84.294644189905512</v>
      </c>
      <c r="H76" s="46">
        <f t="shared" si="3"/>
        <v>-80.376003783668011</v>
      </c>
      <c r="I76" s="30">
        <f t="shared" si="3"/>
        <v>0</v>
      </c>
      <c r="J76" s="31">
        <f t="shared" si="3"/>
        <v>0</v>
      </c>
      <c r="K76" s="47">
        <f t="shared" si="1"/>
        <v>-29.593990427842073</v>
      </c>
      <c r="L76" s="47">
        <f t="shared" si="4"/>
        <v>-19.899197248810651</v>
      </c>
      <c r="M76" s="47">
        <f t="shared" si="4"/>
        <v>2.7820911078165409</v>
      </c>
      <c r="N76" s="47">
        <f t="shared" si="4"/>
        <v>12.215104277081082</v>
      </c>
      <c r="O76" s="47">
        <f t="shared" si="4"/>
        <v>14.035010013650663</v>
      </c>
      <c r="P76" s="47">
        <f t="shared" si="4"/>
        <v>13.405445463399474</v>
      </c>
      <c r="Q76" s="47">
        <f t="shared" si="4"/>
        <v>9.3263940985241334</v>
      </c>
      <c r="R76" s="47">
        <f t="shared" si="4"/>
        <v>15.210355290442294</v>
      </c>
    </row>
    <row r="77" spans="1:18" x14ac:dyDescent="0.2">
      <c r="A77" s="23" t="s">
        <v>43</v>
      </c>
      <c r="B77" s="34"/>
      <c r="C77" s="46">
        <f t="shared" si="3"/>
        <v>-237</v>
      </c>
      <c r="D77" s="46">
        <f t="shared" si="3"/>
        <v>616</v>
      </c>
      <c r="E77" s="46">
        <f t="shared" si="3"/>
        <v>1955</v>
      </c>
      <c r="F77" s="46">
        <f t="shared" si="3"/>
        <v>694.30547724252392</v>
      </c>
      <c r="G77" s="46">
        <f t="shared" si="3"/>
        <v>403.33106750870866</v>
      </c>
      <c r="H77" s="46">
        <f t="shared" si="3"/>
        <v>569.36345524876378</v>
      </c>
      <c r="I77" s="30">
        <f t="shared" si="3"/>
        <v>-4.999999999996362</v>
      </c>
      <c r="J77" s="31">
        <f t="shared" si="3"/>
        <v>50</v>
      </c>
      <c r="K77" s="47">
        <f t="shared" si="1"/>
        <v>472.53348076202747</v>
      </c>
      <c r="L77" s="47">
        <f t="shared" si="4"/>
        <v>1027.1370214008639</v>
      </c>
      <c r="M77" s="47">
        <f t="shared" si="4"/>
        <v>1031.348412896441</v>
      </c>
      <c r="N77" s="47">
        <f t="shared" si="4"/>
        <v>932.00107658880006</v>
      </c>
      <c r="O77" s="47">
        <f t="shared" si="4"/>
        <v>762.40942491232272</v>
      </c>
      <c r="P77" s="47">
        <f t="shared" si="4"/>
        <v>641.13311035446532</v>
      </c>
      <c r="Q77" s="47">
        <f t="shared" si="4"/>
        <v>589.73430947892848</v>
      </c>
      <c r="R77" s="47">
        <f t="shared" si="4"/>
        <v>611.26576918437058</v>
      </c>
    </row>
    <row r="78" spans="1:18" x14ac:dyDescent="0.2">
      <c r="A78" s="23" t="s">
        <v>44</v>
      </c>
      <c r="B78" s="34"/>
      <c r="C78" s="46">
        <f t="shared" si="3"/>
        <v>879</v>
      </c>
      <c r="D78" s="46">
        <f t="shared" si="3"/>
        <v>-591</v>
      </c>
      <c r="E78" s="46">
        <f t="shared" si="3"/>
        <v>6102</v>
      </c>
      <c r="F78" s="46">
        <f t="shared" si="3"/>
        <v>5144.9753527852299</v>
      </c>
      <c r="G78" s="46">
        <f t="shared" si="3"/>
        <v>3545.6825108954072</v>
      </c>
      <c r="H78" s="46">
        <f t="shared" si="3"/>
        <v>1774.342136319392</v>
      </c>
      <c r="I78" s="30">
        <f t="shared" si="3"/>
        <v>579.9999999999709</v>
      </c>
      <c r="J78" s="31">
        <f t="shared" si="3"/>
        <v>540</v>
      </c>
      <c r="K78" s="47">
        <f t="shared" si="1"/>
        <v>2886.881380174993</v>
      </c>
      <c r="L78" s="47">
        <f t="shared" si="4"/>
        <v>4471.7607935559499</v>
      </c>
      <c r="M78" s="47">
        <f t="shared" si="4"/>
        <v>5006.8949866483163</v>
      </c>
      <c r="N78" s="47">
        <f t="shared" si="4"/>
        <v>5306.9986953877669</v>
      </c>
      <c r="O78" s="47">
        <f t="shared" si="4"/>
        <v>5147.2297877770907</v>
      </c>
      <c r="P78" s="47">
        <f t="shared" si="4"/>
        <v>4989.4421887841017</v>
      </c>
      <c r="Q78" s="47">
        <f t="shared" si="4"/>
        <v>5050.9761983925127</v>
      </c>
      <c r="R78" s="47">
        <f t="shared" si="4"/>
        <v>5194.3020895365335</v>
      </c>
    </row>
    <row r="79" spans="1:18" x14ac:dyDescent="0.2">
      <c r="A79" s="23" t="s">
        <v>45</v>
      </c>
      <c r="B79" s="34"/>
      <c r="C79" s="46">
        <f t="shared" si="3"/>
        <v>81</v>
      </c>
      <c r="D79" s="46">
        <f t="shared" si="3"/>
        <v>-457</v>
      </c>
      <c r="E79" s="46">
        <f t="shared" si="3"/>
        <v>1257</v>
      </c>
      <c r="F79" s="46">
        <f t="shared" si="3"/>
        <v>-370.16912212058378</v>
      </c>
      <c r="G79" s="46">
        <f t="shared" si="3"/>
        <v>535.43371450922859</v>
      </c>
      <c r="H79" s="46">
        <f t="shared" si="3"/>
        <v>713.73540761135519</v>
      </c>
      <c r="I79" s="30">
        <f t="shared" si="3"/>
        <v>170</v>
      </c>
      <c r="J79" s="31">
        <f t="shared" si="3"/>
        <v>195</v>
      </c>
      <c r="K79" s="47">
        <f t="shared" si="1"/>
        <v>1154.170649539672</v>
      </c>
      <c r="L79" s="47">
        <f t="shared" si="4"/>
        <v>1252.249219916579</v>
      </c>
      <c r="M79" s="47">
        <f t="shared" si="4"/>
        <v>1202.7781782778475</v>
      </c>
      <c r="N79" s="47">
        <f t="shared" si="4"/>
        <v>1111.1007950820349</v>
      </c>
      <c r="O79" s="47">
        <f t="shared" si="4"/>
        <v>1017.9280023306383</v>
      </c>
      <c r="P79" s="47">
        <f t="shared" si="4"/>
        <v>1024.0920356957831</v>
      </c>
      <c r="Q79" s="47">
        <f t="shared" si="4"/>
        <v>1638.2070434083653</v>
      </c>
      <c r="R79" s="47">
        <f t="shared" si="4"/>
        <v>1762.7072022158536</v>
      </c>
    </row>
    <row r="80" spans="1:18" x14ac:dyDescent="0.2">
      <c r="A80" s="23" t="s">
        <v>46</v>
      </c>
      <c r="B80" s="34"/>
      <c r="C80" s="46">
        <f t="shared" ref="C80:J84" si="5">C38-B38</f>
        <v>22</v>
      </c>
      <c r="D80" s="46">
        <f t="shared" si="5"/>
        <v>-378</v>
      </c>
      <c r="E80" s="46">
        <f t="shared" si="5"/>
        <v>559</v>
      </c>
      <c r="F80" s="46">
        <f t="shared" si="5"/>
        <v>-283.20846068581704</v>
      </c>
      <c r="G80" s="46">
        <f t="shared" si="5"/>
        <v>-136.4799375838993</v>
      </c>
      <c r="H80" s="46">
        <f t="shared" si="5"/>
        <v>-79.311601730283655</v>
      </c>
      <c r="I80" s="30">
        <f t="shared" si="5"/>
        <v>-10</v>
      </c>
      <c r="J80" s="31">
        <f t="shared" si="5"/>
        <v>20</v>
      </c>
      <c r="K80" s="47">
        <f t="shared" si="1"/>
        <v>64.801549489542595</v>
      </c>
      <c r="L80" s="47">
        <f t="shared" ref="L80:R84" si="6">L38-K38</f>
        <v>-12.001365972463645</v>
      </c>
      <c r="M80" s="47">
        <f t="shared" si="6"/>
        <v>-41.61550617139892</v>
      </c>
      <c r="N80" s="47">
        <f t="shared" si="6"/>
        <v>-61.909669226122787</v>
      </c>
      <c r="O80" s="47">
        <f t="shared" si="6"/>
        <v>-89.026771572483995</v>
      </c>
      <c r="P80" s="47">
        <f t="shared" si="6"/>
        <v>-121.7110097314735</v>
      </c>
      <c r="Q80" s="47">
        <f t="shared" si="6"/>
        <v>-139.62861807912032</v>
      </c>
      <c r="R80" s="47">
        <f t="shared" si="6"/>
        <v>-127.4624366784501</v>
      </c>
    </row>
    <row r="81" spans="1:22" x14ac:dyDescent="0.2">
      <c r="A81" s="23" t="s">
        <v>47</v>
      </c>
      <c r="B81" s="34"/>
      <c r="C81" s="46">
        <f t="shared" si="5"/>
        <v>676</v>
      </c>
      <c r="D81" s="46">
        <f t="shared" si="5"/>
        <v>-846</v>
      </c>
      <c r="E81" s="46">
        <f t="shared" si="5"/>
        <v>1230</v>
      </c>
      <c r="F81" s="46">
        <f t="shared" si="5"/>
        <v>815.61456790435841</v>
      </c>
      <c r="G81" s="46">
        <f t="shared" si="5"/>
        <v>642.37509203432273</v>
      </c>
      <c r="H81" s="46">
        <f t="shared" si="5"/>
        <v>766.01034006132249</v>
      </c>
      <c r="I81" s="30">
        <f t="shared" si="5"/>
        <v>64.999999999996362</v>
      </c>
      <c r="J81" s="31">
        <f t="shared" si="5"/>
        <v>185</v>
      </c>
      <c r="K81" s="47">
        <f t="shared" si="1"/>
        <v>801.87125813859166</v>
      </c>
      <c r="L81" s="47">
        <f t="shared" si="6"/>
        <v>1351.5068147453239</v>
      </c>
      <c r="M81" s="47">
        <f t="shared" si="6"/>
        <v>1438.8153233849298</v>
      </c>
      <c r="N81" s="47">
        <f t="shared" si="6"/>
        <v>1358.430357723013</v>
      </c>
      <c r="O81" s="47">
        <f t="shared" si="6"/>
        <v>1173.8017245753581</v>
      </c>
      <c r="P81" s="47">
        <f t="shared" si="6"/>
        <v>1045.5688427154273</v>
      </c>
      <c r="Q81" s="47">
        <f t="shared" si="6"/>
        <v>945.94041024038597</v>
      </c>
      <c r="R81" s="47">
        <f t="shared" si="6"/>
        <v>922.67642682487349</v>
      </c>
    </row>
    <row r="82" spans="1:22" x14ac:dyDescent="0.2">
      <c r="A82" s="23" t="s">
        <v>48</v>
      </c>
      <c r="B82" s="34"/>
      <c r="C82" s="46">
        <f t="shared" si="5"/>
        <v>21396</v>
      </c>
      <c r="D82" s="46">
        <f t="shared" si="5"/>
        <v>46225</v>
      </c>
      <c r="E82" s="46">
        <f t="shared" si="5"/>
        <v>68866</v>
      </c>
      <c r="F82" s="46">
        <f t="shared" si="5"/>
        <v>62962.514547531144</v>
      </c>
      <c r="G82" s="46">
        <f t="shared" si="5"/>
        <v>41604.483128266525</v>
      </c>
      <c r="H82" s="46">
        <f t="shared" si="5"/>
        <v>42168.002324202447</v>
      </c>
      <c r="I82" s="30">
        <f t="shared" si="5"/>
        <v>5299.9999999998836</v>
      </c>
      <c r="J82" s="31">
        <f t="shared" si="5"/>
        <v>6475</v>
      </c>
      <c r="K82" s="47">
        <f t="shared" si="1"/>
        <v>39602.12969828432</v>
      </c>
      <c r="L82" s="47">
        <f t="shared" si="6"/>
        <v>51695.553609616589</v>
      </c>
      <c r="M82" s="47">
        <f t="shared" si="6"/>
        <v>54649.036997591145</v>
      </c>
      <c r="N82" s="47">
        <f t="shared" si="6"/>
        <v>54107.988718760083</v>
      </c>
      <c r="O82" s="47">
        <f t="shared" si="6"/>
        <v>51191.238662250922</v>
      </c>
      <c r="P82" s="47">
        <f t="shared" si="6"/>
        <v>47784.487812972511</v>
      </c>
      <c r="Q82" s="47">
        <f t="shared" si="6"/>
        <v>44272.001960959169</v>
      </c>
      <c r="R82" s="47">
        <f t="shared" si="6"/>
        <v>41607.059301492642</v>
      </c>
    </row>
    <row r="83" spans="1:22" x14ac:dyDescent="0.2">
      <c r="A83" s="23" t="s">
        <v>49</v>
      </c>
      <c r="B83" s="34"/>
      <c r="C83" s="46">
        <f t="shared" si="5"/>
        <v>-34</v>
      </c>
      <c r="D83" s="46">
        <f t="shared" si="5"/>
        <v>-70</v>
      </c>
      <c r="E83" s="46">
        <f t="shared" si="5"/>
        <v>165</v>
      </c>
      <c r="F83" s="46">
        <f t="shared" si="5"/>
        <v>-20.673415862030652</v>
      </c>
      <c r="G83" s="46">
        <f t="shared" si="5"/>
        <v>-77.819826907276592</v>
      </c>
      <c r="H83" s="46">
        <f t="shared" si="5"/>
        <v>-26.506757230692756</v>
      </c>
      <c r="I83" s="30">
        <f t="shared" si="5"/>
        <v>-5</v>
      </c>
      <c r="J83" s="31">
        <f t="shared" si="5"/>
        <v>-10</v>
      </c>
      <c r="K83" s="47">
        <f t="shared" si="1"/>
        <v>-33.021844411646043</v>
      </c>
      <c r="L83" s="47">
        <f t="shared" si="6"/>
        <v>-28.977003739056499</v>
      </c>
      <c r="M83" s="47">
        <f t="shared" si="6"/>
        <v>-24.76159444746645</v>
      </c>
      <c r="N83" s="47">
        <f t="shared" si="6"/>
        <v>-21.236351104047571</v>
      </c>
      <c r="O83" s="47">
        <f t="shared" si="6"/>
        <v>-21.421153558914966</v>
      </c>
      <c r="P83" s="47">
        <f t="shared" si="6"/>
        <v>-25.361086438626444</v>
      </c>
      <c r="Q83" s="47">
        <f t="shared" si="6"/>
        <v>-19.187651011079652</v>
      </c>
      <c r="R83" s="47">
        <f t="shared" si="6"/>
        <v>-16.1477000080381</v>
      </c>
    </row>
    <row r="84" spans="1:22" ht="13.5" thickBot="1" x14ac:dyDescent="0.25">
      <c r="A84" s="23" t="s">
        <v>50</v>
      </c>
      <c r="B84" s="34"/>
      <c r="C84" s="46">
        <f t="shared" si="5"/>
        <v>3177</v>
      </c>
      <c r="D84" s="46">
        <f t="shared" si="5"/>
        <v>7162</v>
      </c>
      <c r="E84" s="46">
        <f t="shared" si="5"/>
        <v>10109</v>
      </c>
      <c r="F84" s="46">
        <f t="shared" si="5"/>
        <v>9216.7180167297338</v>
      </c>
      <c r="G84" s="46">
        <f t="shared" si="5"/>
        <v>6925.5463507958775</v>
      </c>
      <c r="H84" s="46">
        <f t="shared" si="5"/>
        <v>7154.7356324744032</v>
      </c>
      <c r="I84" s="32">
        <f t="shared" si="5"/>
        <v>444.99999999998545</v>
      </c>
      <c r="J84" s="33">
        <f t="shared" si="5"/>
        <v>700</v>
      </c>
      <c r="K84" s="47">
        <f t="shared" si="1"/>
        <v>5119.8341051806783</v>
      </c>
      <c r="L84" s="47">
        <f t="shared" si="6"/>
        <v>9086.0316350988869</v>
      </c>
      <c r="M84" s="47">
        <f t="shared" si="6"/>
        <v>10286.238082070515</v>
      </c>
      <c r="N84" s="47">
        <f t="shared" si="6"/>
        <v>10010.255655182729</v>
      </c>
      <c r="O84" s="47">
        <f t="shared" si="6"/>
        <v>9209.5825373244297</v>
      </c>
      <c r="P84" s="47">
        <f t="shared" si="6"/>
        <v>8446.692874822882</v>
      </c>
      <c r="Q84" s="47">
        <f t="shared" si="6"/>
        <v>7948.4070813330472</v>
      </c>
      <c r="R84" s="47">
        <f t="shared" si="6"/>
        <v>7787.5775504917256</v>
      </c>
    </row>
    <row r="87" spans="1:22" x14ac:dyDescent="0.2">
      <c r="A87" s="39" t="s">
        <v>68</v>
      </c>
      <c r="L87" s="48"/>
    </row>
    <row r="88" spans="1:22" x14ac:dyDescent="0.2">
      <c r="C88" s="49" t="s">
        <v>10</v>
      </c>
      <c r="D88" s="49"/>
      <c r="E88" s="49"/>
      <c r="F88" s="49"/>
      <c r="G88" s="49"/>
      <c r="H88" s="50"/>
      <c r="I88" s="51"/>
      <c r="J88" s="51"/>
      <c r="K88" s="15" t="s">
        <v>12</v>
      </c>
      <c r="L88" s="16"/>
      <c r="M88" s="16"/>
      <c r="N88" s="16"/>
      <c r="O88" s="16"/>
      <c r="P88" s="16"/>
      <c r="Q88" s="16"/>
      <c r="R88" s="16"/>
      <c r="S88" s="37"/>
      <c r="T88" s="23"/>
      <c r="U88" s="23"/>
      <c r="V88" s="23"/>
    </row>
    <row r="89" spans="1:22" x14ac:dyDescent="0.2">
      <c r="A89" s="17" t="s">
        <v>13</v>
      </c>
      <c r="B89" s="34"/>
      <c r="C89" s="43" t="s">
        <v>52</v>
      </c>
      <c r="D89" s="43" t="s">
        <v>53</v>
      </c>
      <c r="E89" s="43" t="s">
        <v>54</v>
      </c>
      <c r="F89" s="43" t="s">
        <v>55</v>
      </c>
      <c r="G89" s="43" t="s">
        <v>56</v>
      </c>
      <c r="H89" s="44" t="s">
        <v>57</v>
      </c>
      <c r="I89" s="19" t="s">
        <v>58</v>
      </c>
      <c r="J89" s="20" t="s">
        <v>59</v>
      </c>
      <c r="K89" s="45" t="s">
        <v>60</v>
      </c>
      <c r="L89" s="45" t="s">
        <v>61</v>
      </c>
      <c r="M89" s="45" t="s">
        <v>62</v>
      </c>
      <c r="N89" s="45" t="s">
        <v>63</v>
      </c>
      <c r="O89" s="45" t="s">
        <v>64</v>
      </c>
      <c r="P89" s="45" t="s">
        <v>65</v>
      </c>
      <c r="Q89" s="45" t="s">
        <v>66</v>
      </c>
      <c r="R89" s="45" t="s">
        <v>67</v>
      </c>
      <c r="T89" s="52" t="s">
        <v>69</v>
      </c>
    </row>
    <row r="90" spans="1:22" ht="14.25" x14ac:dyDescent="0.2">
      <c r="A90" s="23" t="s">
        <v>14</v>
      </c>
      <c r="B90" s="34"/>
      <c r="C90" s="53">
        <f t="shared" ref="C90:H105" si="7">LN(C6/B6)/5</f>
        <v>2.2970176341105507E-3</v>
      </c>
      <c r="D90" s="53">
        <f t="shared" si="7"/>
        <v>1.3576598775018725E-2</v>
      </c>
      <c r="E90" s="53">
        <f t="shared" si="7"/>
        <v>2.146028362188606E-2</v>
      </c>
      <c r="F90" s="53">
        <f t="shared" si="7"/>
        <v>1.4925351249232496E-2</v>
      </c>
      <c r="G90" s="54">
        <f t="shared" si="7"/>
        <v>1.1099475890444459E-2</v>
      </c>
      <c r="H90" s="54">
        <f t="shared" si="7"/>
        <v>1.1278141073190789E-2</v>
      </c>
      <c r="I90" s="55">
        <f t="shared" ref="I90:J105" si="8">I6/H6-1</f>
        <v>5.2966929872568791E-3</v>
      </c>
      <c r="J90" s="55">
        <f t="shared" si="8"/>
        <v>6.7684132076082371E-3</v>
      </c>
      <c r="K90" s="56">
        <f t="shared" ref="K90:K126" si="9">LN(K6/H6)/5</f>
        <v>8.3850485348282242E-3</v>
      </c>
      <c r="L90" s="57">
        <f t="shared" ref="L90:R105" si="10">LN(L6/K6)/5</f>
        <v>1.2143757407826052E-2</v>
      </c>
      <c r="M90" s="57">
        <f t="shared" si="10"/>
        <v>1.2051598080411358E-2</v>
      </c>
      <c r="N90" s="57">
        <f t="shared" si="10"/>
        <v>1.0851185444285909E-2</v>
      </c>
      <c r="O90" s="57">
        <f t="shared" si="10"/>
        <v>9.3101099660813178E-3</v>
      </c>
      <c r="P90" s="57">
        <f t="shared" si="10"/>
        <v>8.1515680639817432E-3</v>
      </c>
      <c r="Q90" s="57">
        <f t="shared" si="10"/>
        <v>7.3882933228068323E-3</v>
      </c>
      <c r="R90" s="57">
        <f t="shared" si="10"/>
        <v>6.9068296883323986E-3</v>
      </c>
      <c r="T90" s="58">
        <v>6.0141625899007099E-3</v>
      </c>
      <c r="U90" s="59"/>
    </row>
    <row r="91" spans="1:22" ht="14.25" x14ac:dyDescent="0.2">
      <c r="A91" s="23" t="s">
        <v>15</v>
      </c>
      <c r="B91" s="34"/>
      <c r="C91" s="53">
        <f t="shared" si="7"/>
        <v>-5.3563990434298322E-3</v>
      </c>
      <c r="D91" s="53">
        <f t="shared" si="7"/>
        <v>-3.8250427843346682E-3</v>
      </c>
      <c r="E91" s="53">
        <f t="shared" si="7"/>
        <v>1.567231561551722E-2</v>
      </c>
      <c r="F91" s="53">
        <f t="shared" si="7"/>
        <v>4.2252870655868946E-4</v>
      </c>
      <c r="G91" s="54">
        <f t="shared" si="7"/>
        <v>-4.8500607281641312E-3</v>
      </c>
      <c r="H91" s="54">
        <f t="shared" si="7"/>
        <v>-1.729420902009142E-3</v>
      </c>
      <c r="I91" s="55">
        <f t="shared" si="8"/>
        <v>1.8535681186286901E-3</v>
      </c>
      <c r="J91" s="55">
        <f t="shared" si="8"/>
        <v>-3.0835646006788231E-4</v>
      </c>
      <c r="K91" s="56">
        <f t="shared" si="9"/>
        <v>6.1152211674556957E-4</v>
      </c>
      <c r="L91" s="56">
        <f t="shared" si="10"/>
        <v>9.8806769392968132E-4</v>
      </c>
      <c r="M91" s="56">
        <f t="shared" si="10"/>
        <v>7.1591686166682788E-4</v>
      </c>
      <c r="N91" s="56">
        <f t="shared" si="10"/>
        <v>2.6839481764270797E-4</v>
      </c>
      <c r="O91" s="56">
        <f t="shared" si="10"/>
        <v>-3.0385664701501933E-4</v>
      </c>
      <c r="P91" s="56">
        <f t="shared" si="10"/>
        <v>-5.6129564548069554E-4</v>
      </c>
      <c r="Q91" s="56">
        <f t="shared" si="10"/>
        <v>-7.0635056934310891E-4</v>
      </c>
      <c r="R91" s="56">
        <f t="shared" si="10"/>
        <v>-3.5684682163143538E-4</v>
      </c>
      <c r="T91" s="58">
        <v>7.717241846885572E-4</v>
      </c>
      <c r="U91" s="59"/>
    </row>
    <row r="92" spans="1:22" ht="14.25" x14ac:dyDescent="0.2">
      <c r="A92" s="23" t="s">
        <v>16</v>
      </c>
      <c r="B92" s="34"/>
      <c r="C92" s="53">
        <f t="shared" si="7"/>
        <v>-3.5885707304913633E-3</v>
      </c>
      <c r="D92" s="53">
        <f t="shared" si="7"/>
        <v>1.0944364253239908E-2</v>
      </c>
      <c r="E92" s="53">
        <f t="shared" si="7"/>
        <v>1.4800484097568529E-2</v>
      </c>
      <c r="F92" s="53">
        <f t="shared" si="7"/>
        <v>4.6938510926480548E-3</v>
      </c>
      <c r="G92" s="54">
        <f t="shared" si="7"/>
        <v>9.3184818390988113E-3</v>
      </c>
      <c r="H92" s="54">
        <f t="shared" si="7"/>
        <v>8.7373081210137746E-3</v>
      </c>
      <c r="I92" s="55">
        <f t="shared" si="8"/>
        <v>3.0326004548897334E-3</v>
      </c>
      <c r="J92" s="55">
        <f t="shared" si="8"/>
        <v>9.1865806151520957E-3</v>
      </c>
      <c r="K92" s="56">
        <f t="shared" si="9"/>
        <v>5.1638290657795485E-3</v>
      </c>
      <c r="L92" s="56">
        <f t="shared" si="10"/>
        <v>7.5860915020403543E-3</v>
      </c>
      <c r="M92" s="56">
        <f t="shared" si="10"/>
        <v>7.7387485900180684E-3</v>
      </c>
      <c r="N92" s="56">
        <f t="shared" si="10"/>
        <v>7.3023298276115572E-3</v>
      </c>
      <c r="O92" s="56">
        <f t="shared" si="10"/>
        <v>6.6529083271974184E-3</v>
      </c>
      <c r="P92" s="56">
        <f t="shared" si="10"/>
        <v>6.1912874019608276E-3</v>
      </c>
      <c r="Q92" s="56">
        <f t="shared" si="10"/>
        <v>6.0886039305769885E-3</v>
      </c>
      <c r="R92" s="56">
        <f t="shared" si="10"/>
        <v>6.1272353612737331E-3</v>
      </c>
      <c r="T92" s="58">
        <v>6.0863260210151874E-3</v>
      </c>
      <c r="U92" s="59"/>
    </row>
    <row r="93" spans="1:22" ht="14.25" x14ac:dyDescent="0.2">
      <c r="A93" s="23" t="s">
        <v>17</v>
      </c>
      <c r="B93" s="34"/>
      <c r="C93" s="53">
        <f t="shared" si="7"/>
        <v>5.789911104418238E-3</v>
      </c>
      <c r="D93" s="53">
        <f t="shared" si="7"/>
        <v>2.3186127798987818E-2</v>
      </c>
      <c r="E93" s="53">
        <f t="shared" si="7"/>
        <v>2.2892308723026267E-2</v>
      </c>
      <c r="F93" s="53">
        <f t="shared" si="7"/>
        <v>1.4911122695691193E-2</v>
      </c>
      <c r="G93" s="54">
        <f t="shared" si="7"/>
        <v>1.0898428841976133E-2</v>
      </c>
      <c r="H93" s="54">
        <f t="shared" si="7"/>
        <v>1.0057743186707097E-2</v>
      </c>
      <c r="I93" s="55">
        <f t="shared" si="8"/>
        <v>4.5119167684064543E-3</v>
      </c>
      <c r="J93" s="55">
        <f t="shared" si="8"/>
        <v>8.4548721200592425E-3</v>
      </c>
      <c r="K93" s="56">
        <f t="shared" si="9"/>
        <v>8.5400295246071262E-3</v>
      </c>
      <c r="L93" s="56">
        <f t="shared" si="10"/>
        <v>1.4401483438306346E-2</v>
      </c>
      <c r="M93" s="56">
        <f t="shared" si="10"/>
        <v>1.4482385225734459E-2</v>
      </c>
      <c r="N93" s="56">
        <f t="shared" si="10"/>
        <v>1.3095821469000143E-2</v>
      </c>
      <c r="O93" s="56">
        <f t="shared" si="10"/>
        <v>1.109836489601539E-2</v>
      </c>
      <c r="P93" s="56">
        <f t="shared" si="10"/>
        <v>9.5296299155130174E-3</v>
      </c>
      <c r="Q93" s="56">
        <f t="shared" si="10"/>
        <v>8.4681946287068974E-3</v>
      </c>
      <c r="R93" s="56">
        <f t="shared" si="10"/>
        <v>7.9682590826069873E-3</v>
      </c>
      <c r="T93" s="58">
        <v>6.4605492353116802E-3</v>
      </c>
      <c r="U93" s="59"/>
    </row>
    <row r="94" spans="1:22" ht="14.25" x14ac:dyDescent="0.2">
      <c r="A94" s="23" t="s">
        <v>18</v>
      </c>
      <c r="B94" s="34"/>
      <c r="C94" s="53">
        <f t="shared" si="7"/>
        <v>-6.7063573212267471E-4</v>
      </c>
      <c r="D94" s="53">
        <f t="shared" si="7"/>
        <v>5.9742178608182261E-3</v>
      </c>
      <c r="E94" s="53">
        <f t="shared" si="7"/>
        <v>1.2131961388596372E-2</v>
      </c>
      <c r="F94" s="53">
        <f t="shared" si="7"/>
        <v>7.8183846299387098E-4</v>
      </c>
      <c r="G94" s="54">
        <f t="shared" si="7"/>
        <v>2.853445395513817E-3</v>
      </c>
      <c r="H94" s="54">
        <f t="shared" si="7"/>
        <v>4.867725418042276E-3</v>
      </c>
      <c r="I94" s="55">
        <f t="shared" si="8"/>
        <v>2.0231993525761105E-3</v>
      </c>
      <c r="J94" s="55">
        <f t="shared" si="8"/>
        <v>1.2114685691209104E-3</v>
      </c>
      <c r="K94" s="56">
        <f t="shared" si="9"/>
        <v>2.8588177742399426E-3</v>
      </c>
      <c r="L94" s="56">
        <f t="shared" si="10"/>
        <v>4.5088829763745572E-3</v>
      </c>
      <c r="M94" s="56">
        <f t="shared" si="10"/>
        <v>4.6093680234966048E-3</v>
      </c>
      <c r="N94" s="56">
        <f t="shared" si="10"/>
        <v>3.5969631759161262E-3</v>
      </c>
      <c r="O94" s="56">
        <f t="shared" si="10"/>
        <v>2.2293408027112592E-3</v>
      </c>
      <c r="P94" s="56">
        <f t="shared" si="10"/>
        <v>1.1291884502940574E-3</v>
      </c>
      <c r="Q94" s="56">
        <f t="shared" si="10"/>
        <v>9.0041876329223568E-4</v>
      </c>
      <c r="R94" s="56">
        <f t="shared" si="10"/>
        <v>1.0452879156830329E-3</v>
      </c>
      <c r="T94" s="58">
        <v>1.6159453871688325E-3</v>
      </c>
      <c r="U94" s="59"/>
    </row>
    <row r="95" spans="1:22" ht="14.25" x14ac:dyDescent="0.2">
      <c r="A95" s="23" t="s">
        <v>19</v>
      </c>
      <c r="B95" s="34"/>
      <c r="C95" s="53">
        <f t="shared" si="7"/>
        <v>-2.0713497813747215E-4</v>
      </c>
      <c r="D95" s="53">
        <f t="shared" si="7"/>
        <v>1.1440084305472333E-2</v>
      </c>
      <c r="E95" s="53">
        <f t="shared" si="7"/>
        <v>1.4125917858259276E-2</v>
      </c>
      <c r="F95" s="53">
        <f t="shared" si="7"/>
        <v>1.4825476441901958E-2</v>
      </c>
      <c r="G95" s="54">
        <f t="shared" si="7"/>
        <v>1.3125855541273254E-2</v>
      </c>
      <c r="H95" s="54">
        <f t="shared" si="7"/>
        <v>1.1524821717646173E-2</v>
      </c>
      <c r="I95" s="55">
        <f t="shared" si="8"/>
        <v>3.9449726886509051E-3</v>
      </c>
      <c r="J95" s="55">
        <f t="shared" si="8"/>
        <v>1.1083123425692509E-3</v>
      </c>
      <c r="K95" s="56">
        <f t="shared" si="9"/>
        <v>7.5023159239091808E-3</v>
      </c>
      <c r="L95" s="56">
        <f t="shared" si="10"/>
        <v>1.2089296056025215E-2</v>
      </c>
      <c r="M95" s="56">
        <f t="shared" si="10"/>
        <v>1.242624480903738E-2</v>
      </c>
      <c r="N95" s="56">
        <f t="shared" si="10"/>
        <v>1.0936901559409989E-2</v>
      </c>
      <c r="O95" s="56">
        <f t="shared" si="10"/>
        <v>9.1149118036410494E-3</v>
      </c>
      <c r="P95" s="56">
        <f t="shared" si="10"/>
        <v>7.8080911425091205E-3</v>
      </c>
      <c r="Q95" s="56">
        <f t="shared" si="10"/>
        <v>6.9866320172358469E-3</v>
      </c>
      <c r="R95" s="56">
        <f t="shared" si="10"/>
        <v>6.700894384032337E-3</v>
      </c>
      <c r="T95" s="58">
        <v>2.5224551531776813E-3</v>
      </c>
      <c r="U95" s="59"/>
    </row>
    <row r="96" spans="1:22" ht="14.25" x14ac:dyDescent="0.2">
      <c r="A96" s="23" t="s">
        <v>20</v>
      </c>
      <c r="B96" s="34"/>
      <c r="C96" s="53">
        <f t="shared" si="7"/>
        <v>-1.2929391044869926E-2</v>
      </c>
      <c r="D96" s="53">
        <f t="shared" si="7"/>
        <v>1.6613875005027322E-3</v>
      </c>
      <c r="E96" s="53">
        <f t="shared" si="7"/>
        <v>1.002871585370944E-2</v>
      </c>
      <c r="F96" s="53">
        <f t="shared" si="7"/>
        <v>-2.408208328186257E-3</v>
      </c>
      <c r="G96" s="54">
        <f t="shared" si="7"/>
        <v>-1.5674637979270356E-4</v>
      </c>
      <c r="H96" s="54">
        <f t="shared" si="7"/>
        <v>9.4072787053969267E-4</v>
      </c>
      <c r="I96" s="55">
        <f t="shared" si="8"/>
        <v>-1.1898151820417535E-3</v>
      </c>
      <c r="J96" s="55">
        <f t="shared" si="8"/>
        <v>-1.1118170266836147E-3</v>
      </c>
      <c r="K96" s="56">
        <f t="shared" si="9"/>
        <v>8.3692695664744907E-4</v>
      </c>
      <c r="L96" s="56">
        <f t="shared" si="10"/>
        <v>2.5067373566262522E-3</v>
      </c>
      <c r="M96" s="56">
        <f t="shared" si="10"/>
        <v>2.228162220928706E-3</v>
      </c>
      <c r="N96" s="56">
        <f t="shared" si="10"/>
        <v>1.211799296120476E-3</v>
      </c>
      <c r="O96" s="56">
        <f t="shared" si="10"/>
        <v>-1.16799280582531E-4</v>
      </c>
      <c r="P96" s="56">
        <f t="shared" si="10"/>
        <v>-7.2968576282545514E-4</v>
      </c>
      <c r="Q96" s="56">
        <f t="shared" si="10"/>
        <v>-7.393540105947961E-4</v>
      </c>
      <c r="R96" s="56">
        <f t="shared" si="10"/>
        <v>-1.2524073347500679E-4</v>
      </c>
      <c r="T96" s="58">
        <v>-1.1514795639103715E-3</v>
      </c>
      <c r="U96" s="59"/>
    </row>
    <row r="97" spans="1:21" ht="14.25" x14ac:dyDescent="0.2">
      <c r="A97" s="23" t="s">
        <v>21</v>
      </c>
      <c r="B97" s="34"/>
      <c r="C97" s="53">
        <f t="shared" si="7"/>
        <v>5.7935701437182661E-4</v>
      </c>
      <c r="D97" s="53">
        <f t="shared" si="7"/>
        <v>1.6377095241613161E-2</v>
      </c>
      <c r="E97" s="53">
        <f t="shared" si="7"/>
        <v>3.3323397504162452E-2</v>
      </c>
      <c r="F97" s="53">
        <f t="shared" si="7"/>
        <v>2.6463842713765551E-2</v>
      </c>
      <c r="G97" s="54">
        <f t="shared" si="7"/>
        <v>1.8271802962653767E-5</v>
      </c>
      <c r="H97" s="54">
        <f t="shared" si="7"/>
        <v>1.7825730529783E-2</v>
      </c>
      <c r="I97" s="55">
        <f t="shared" si="8"/>
        <v>-7.8496669838249433E-3</v>
      </c>
      <c r="J97" s="55">
        <f t="shared" si="8"/>
        <v>-9.8297770318868105E-3</v>
      </c>
      <c r="K97" s="56">
        <f t="shared" si="9"/>
        <v>9.8238626924274141E-4</v>
      </c>
      <c r="L97" s="56">
        <f t="shared" si="10"/>
        <v>7.5238833265324863E-3</v>
      </c>
      <c r="M97" s="56">
        <f t="shared" si="10"/>
        <v>7.685967154601207E-3</v>
      </c>
      <c r="N97" s="56">
        <f t="shared" si="10"/>
        <v>8.8267964324725123E-3</v>
      </c>
      <c r="O97" s="56">
        <f t="shared" si="10"/>
        <v>9.4506572476764205E-3</v>
      </c>
      <c r="P97" s="56">
        <f t="shared" si="10"/>
        <v>8.9517035985716403E-3</v>
      </c>
      <c r="Q97" s="56">
        <f t="shared" si="10"/>
        <v>8.638421237282241E-3</v>
      </c>
      <c r="R97" s="56">
        <f t="shared" si="10"/>
        <v>8.7979207647750461E-3</v>
      </c>
      <c r="T97" s="58">
        <v>-8.8795230208816665E-3</v>
      </c>
      <c r="U97" s="59"/>
    </row>
    <row r="98" spans="1:21" ht="14.25" x14ac:dyDescent="0.2">
      <c r="A98" s="23" t="s">
        <v>22</v>
      </c>
      <c r="B98" s="34"/>
      <c r="C98" s="53">
        <f t="shared" si="7"/>
        <v>-4.9080763053487081E-3</v>
      </c>
      <c r="D98" s="53">
        <f t="shared" si="7"/>
        <v>3.0908990180459506E-2</v>
      </c>
      <c r="E98" s="53">
        <f t="shared" si="7"/>
        <v>1.5431052496104432E-2</v>
      </c>
      <c r="F98" s="53">
        <f t="shared" si="7"/>
        <v>1.5058760981077929E-3</v>
      </c>
      <c r="G98" s="54">
        <f t="shared" si="7"/>
        <v>6.2929016336833107E-3</v>
      </c>
      <c r="H98" s="54">
        <f t="shared" si="7"/>
        <v>4.6210407370996217E-3</v>
      </c>
      <c r="I98" s="55">
        <f t="shared" si="8"/>
        <v>-8.9465443972269743E-4</v>
      </c>
      <c r="J98" s="55">
        <f t="shared" si="8"/>
        <v>-1.790911126035355E-3</v>
      </c>
      <c r="K98" s="56">
        <f t="shared" si="9"/>
        <v>-3.023949174843765E-4</v>
      </c>
      <c r="L98" s="56">
        <f t="shared" si="10"/>
        <v>6.7451351929337742E-3</v>
      </c>
      <c r="M98" s="56">
        <f t="shared" si="10"/>
        <v>6.5386582404861841E-3</v>
      </c>
      <c r="N98" s="56">
        <f t="shared" si="10"/>
        <v>4.8520639843455731E-3</v>
      </c>
      <c r="O98" s="56">
        <f t="shared" si="10"/>
        <v>2.5291227727198043E-3</v>
      </c>
      <c r="P98" s="56">
        <f t="shared" si="10"/>
        <v>1.2991587194130304E-3</v>
      </c>
      <c r="Q98" s="56">
        <f t="shared" si="10"/>
        <v>8.5478502148762271E-4</v>
      </c>
      <c r="R98" s="56">
        <f t="shared" si="10"/>
        <v>1.3394608049666506E-3</v>
      </c>
      <c r="T98" s="58">
        <v>-1.343785803251995E-3</v>
      </c>
      <c r="U98" s="59"/>
    </row>
    <row r="99" spans="1:21" ht="14.25" x14ac:dyDescent="0.2">
      <c r="A99" s="23" t="s">
        <v>23</v>
      </c>
      <c r="B99" s="34"/>
      <c r="C99" s="53">
        <f t="shared" si="7"/>
        <v>8.0478208699379054E-3</v>
      </c>
      <c r="D99" s="53">
        <f t="shared" si="7"/>
        <v>3.153483280255074E-2</v>
      </c>
      <c r="E99" s="53">
        <f t="shared" si="7"/>
        <v>4.5520307309805101E-2</v>
      </c>
      <c r="F99" s="53">
        <f t="shared" si="7"/>
        <v>3.9389974202781119E-2</v>
      </c>
      <c r="G99" s="54">
        <f t="shared" si="7"/>
        <v>3.0727977550155484E-2</v>
      </c>
      <c r="H99" s="54">
        <f t="shared" si="7"/>
        <v>3.0474365079734604E-2</v>
      </c>
      <c r="I99" s="55">
        <f t="shared" si="8"/>
        <v>6.1429340426208956E-3</v>
      </c>
      <c r="J99" s="55">
        <f t="shared" si="8"/>
        <v>7.9622344610543738E-3</v>
      </c>
      <c r="K99" s="56">
        <f t="shared" si="9"/>
        <v>1.1070295310015726E-2</v>
      </c>
      <c r="L99" s="56">
        <f t="shared" si="10"/>
        <v>1.783129087316402E-2</v>
      </c>
      <c r="M99" s="56">
        <f t="shared" si="10"/>
        <v>1.7008713461096489E-2</v>
      </c>
      <c r="N99" s="56">
        <f t="shared" si="10"/>
        <v>1.5155208172293932E-2</v>
      </c>
      <c r="O99" s="56">
        <f t="shared" si="10"/>
        <v>1.2843697294341113E-2</v>
      </c>
      <c r="P99" s="56">
        <f t="shared" si="10"/>
        <v>1.0836690434650442E-2</v>
      </c>
      <c r="Q99" s="56">
        <f t="shared" si="10"/>
        <v>9.181236177042763E-3</v>
      </c>
      <c r="R99" s="56">
        <f t="shared" si="10"/>
        <v>8.073037322868121E-3</v>
      </c>
      <c r="T99" s="58">
        <v>7.0274231365449833E-3</v>
      </c>
      <c r="U99" s="59"/>
    </row>
    <row r="100" spans="1:21" ht="14.25" x14ac:dyDescent="0.2">
      <c r="A100" s="23" t="s">
        <v>24</v>
      </c>
      <c r="B100" s="34"/>
      <c r="C100" s="53">
        <f t="shared" si="7"/>
        <v>-4.049806549692064E-3</v>
      </c>
      <c r="D100" s="53">
        <f t="shared" si="7"/>
        <v>6.6185734316341269E-3</v>
      </c>
      <c r="E100" s="53">
        <f t="shared" si="7"/>
        <v>7.8886486644419822E-3</v>
      </c>
      <c r="F100" s="53">
        <f t="shared" si="7"/>
        <v>3.4195447830092499E-3</v>
      </c>
      <c r="G100" s="54">
        <f t="shared" si="7"/>
        <v>7.1761846826114487E-3</v>
      </c>
      <c r="H100" s="54">
        <f t="shared" si="7"/>
        <v>6.486353951207639E-3</v>
      </c>
      <c r="I100" s="55">
        <f t="shared" si="8"/>
        <v>9.7502089330481212E-4</v>
      </c>
      <c r="J100" s="55">
        <f t="shared" si="8"/>
        <v>3.7107472517277085E-3</v>
      </c>
      <c r="K100" s="56">
        <f t="shared" si="9"/>
        <v>5.2634816836991038E-3</v>
      </c>
      <c r="L100" s="56">
        <f t="shared" si="10"/>
        <v>9.7973916500902741E-3</v>
      </c>
      <c r="M100" s="56">
        <f t="shared" si="10"/>
        <v>9.4240485000521897E-3</v>
      </c>
      <c r="N100" s="56">
        <f t="shared" si="10"/>
        <v>7.9366360804989291E-3</v>
      </c>
      <c r="O100" s="56">
        <f t="shared" si="10"/>
        <v>6.0776160886127067E-3</v>
      </c>
      <c r="P100" s="56">
        <f t="shared" si="10"/>
        <v>4.8973277258972103E-3</v>
      </c>
      <c r="Q100" s="56">
        <f t="shared" si="10"/>
        <v>4.3251948733952815E-3</v>
      </c>
      <c r="R100" s="56">
        <f t="shared" si="10"/>
        <v>4.2902745247839422E-3</v>
      </c>
      <c r="T100" s="58">
        <v>2.3392126414779999E-3</v>
      </c>
      <c r="U100" s="59"/>
    </row>
    <row r="101" spans="1:21" ht="14.25" x14ac:dyDescent="0.2">
      <c r="A101" s="23" t="s">
        <v>25</v>
      </c>
      <c r="B101" s="34"/>
      <c r="C101" s="53">
        <f t="shared" si="7"/>
        <v>-2.1126443574774157E-2</v>
      </c>
      <c r="D101" s="53">
        <f t="shared" si="7"/>
        <v>-1.3604569044036419E-2</v>
      </c>
      <c r="E101" s="53">
        <f t="shared" si="7"/>
        <v>9.0976457135367693E-3</v>
      </c>
      <c r="F101" s="53">
        <f t="shared" si="7"/>
        <v>1.2390062355915108E-2</v>
      </c>
      <c r="G101" s="54">
        <f t="shared" si="7"/>
        <v>-3.3613454884898531E-3</v>
      </c>
      <c r="H101" s="54">
        <f t="shared" si="7"/>
        <v>-1.2872216878053982E-3</v>
      </c>
      <c r="I101" s="55">
        <f t="shared" si="8"/>
        <v>5.3475935828877219E-3</v>
      </c>
      <c r="J101" s="55">
        <f t="shared" si="8"/>
        <v>1.0638297872340496E-2</v>
      </c>
      <c r="K101" s="56">
        <f t="shared" si="9"/>
        <v>9.2422376412033859E-3</v>
      </c>
      <c r="L101" s="56">
        <f t="shared" si="10"/>
        <v>1.0303815893871532E-2</v>
      </c>
      <c r="M101" s="56">
        <f t="shared" si="10"/>
        <v>1.0396264489107054E-2</v>
      </c>
      <c r="N101" s="56">
        <f t="shared" si="10"/>
        <v>9.7156772329782173E-3</v>
      </c>
      <c r="O101" s="56">
        <f t="shared" si="10"/>
        <v>8.4302709469033336E-3</v>
      </c>
      <c r="P101" s="56">
        <f t="shared" si="10"/>
        <v>7.7294506207271447E-3</v>
      </c>
      <c r="Q101" s="56">
        <f t="shared" si="10"/>
        <v>7.5298441438774524E-3</v>
      </c>
      <c r="R101" s="56">
        <f t="shared" si="10"/>
        <v>8.0262559537359786E-3</v>
      </c>
      <c r="T101" s="58">
        <v>7.957727652949791E-3</v>
      </c>
      <c r="U101" s="59"/>
    </row>
    <row r="102" spans="1:21" ht="14.25" x14ac:dyDescent="0.2">
      <c r="A102" s="23" t="s">
        <v>26</v>
      </c>
      <c r="B102" s="34"/>
      <c r="C102" s="53">
        <f t="shared" si="7"/>
        <v>-1.7862723499633324E-3</v>
      </c>
      <c r="D102" s="53">
        <f t="shared" si="7"/>
        <v>-6.672699857041664E-3</v>
      </c>
      <c r="E102" s="53">
        <f t="shared" si="7"/>
        <v>4.3239492091540922E-3</v>
      </c>
      <c r="F102" s="53">
        <f t="shared" si="7"/>
        <v>-2.9886216497277658E-3</v>
      </c>
      <c r="G102" s="54">
        <f t="shared" si="7"/>
        <v>-7.1081317956654729E-3</v>
      </c>
      <c r="H102" s="54">
        <f t="shared" si="7"/>
        <v>-4.9277254064893595E-3</v>
      </c>
      <c r="I102" s="55">
        <f t="shared" si="8"/>
        <v>-1.3404825737263204E-3</v>
      </c>
      <c r="J102" s="55">
        <f t="shared" si="8"/>
        <v>0</v>
      </c>
      <c r="K102" s="56">
        <f t="shared" si="9"/>
        <v>-1.2492286365191894E-3</v>
      </c>
      <c r="L102" s="56">
        <f t="shared" si="10"/>
        <v>-2.5125233821478537E-3</v>
      </c>
      <c r="M102" s="56">
        <f t="shared" si="10"/>
        <v>-3.3496438829391101E-3</v>
      </c>
      <c r="N102" s="56">
        <f t="shared" si="10"/>
        <v>-4.7912169631228654E-3</v>
      </c>
      <c r="O102" s="56">
        <f t="shared" si="10"/>
        <v>-7.0762616529572598E-3</v>
      </c>
      <c r="P102" s="56">
        <f t="shared" si="10"/>
        <v>-8.9908865178298745E-3</v>
      </c>
      <c r="Q102" s="56">
        <f t="shared" si="10"/>
        <v>-1.0375557464147046E-2</v>
      </c>
      <c r="R102" s="56">
        <f t="shared" si="10"/>
        <v>-1.0609562289858874E-2</v>
      </c>
      <c r="T102" s="58">
        <v>-6.7069091210066804E-4</v>
      </c>
      <c r="U102" s="59"/>
    </row>
    <row r="103" spans="1:21" ht="14.25" x14ac:dyDescent="0.2">
      <c r="A103" s="23" t="s">
        <v>27</v>
      </c>
      <c r="B103" s="34"/>
      <c r="C103" s="53">
        <f t="shared" si="7"/>
        <v>-2.6661190907334022E-2</v>
      </c>
      <c r="D103" s="53">
        <f t="shared" si="7"/>
        <v>-3.9505381929983204E-3</v>
      </c>
      <c r="E103" s="53">
        <f t="shared" si="7"/>
        <v>4.7534741368201582E-3</v>
      </c>
      <c r="F103" s="53">
        <f t="shared" si="7"/>
        <v>9.8819029880023706E-3</v>
      </c>
      <c r="G103" s="54">
        <f t="shared" si="7"/>
        <v>-2.9764273768384656E-3</v>
      </c>
      <c r="H103" s="54">
        <f t="shared" si="7"/>
        <v>-1.2659274122795269E-3</v>
      </c>
      <c r="I103" s="55">
        <f t="shared" si="8"/>
        <v>-9.4022834116860299E-3</v>
      </c>
      <c r="J103" s="55">
        <f t="shared" si="8"/>
        <v>-8.1355932203389658E-3</v>
      </c>
      <c r="K103" s="56">
        <f t="shared" si="9"/>
        <v>-5.2955644474094138E-4</v>
      </c>
      <c r="L103" s="56">
        <f t="shared" si="10"/>
        <v>-5.6720464517081095E-4</v>
      </c>
      <c r="M103" s="56">
        <f t="shared" si="10"/>
        <v>-1.2603148415510231E-3</v>
      </c>
      <c r="N103" s="56">
        <f t="shared" si="10"/>
        <v>-2.1118877450220074E-3</v>
      </c>
      <c r="O103" s="56">
        <f t="shared" si="10"/>
        <v>-2.9104786006723038E-3</v>
      </c>
      <c r="P103" s="56">
        <f t="shared" si="10"/>
        <v>-3.0816461471205913E-3</v>
      </c>
      <c r="Q103" s="56">
        <f t="shared" si="10"/>
        <v>-3.017390832719589E-3</v>
      </c>
      <c r="R103" s="56">
        <f t="shared" si="10"/>
        <v>-2.8673458771177746E-3</v>
      </c>
      <c r="T103" s="58">
        <v>-8.8078158319423311E-3</v>
      </c>
      <c r="U103" s="59"/>
    </row>
    <row r="104" spans="1:21" ht="14.25" x14ac:dyDescent="0.2">
      <c r="A104" s="23" t="s">
        <v>28</v>
      </c>
      <c r="B104" s="34"/>
      <c r="C104" s="53">
        <f t="shared" si="7"/>
        <v>4.7591631389490999E-3</v>
      </c>
      <c r="D104" s="53">
        <f t="shared" si="7"/>
        <v>8.6144922485386823E-3</v>
      </c>
      <c r="E104" s="53">
        <f t="shared" si="7"/>
        <v>2.1830098883574463E-2</v>
      </c>
      <c r="F104" s="53">
        <f t="shared" si="7"/>
        <v>1.567492878904566E-2</v>
      </c>
      <c r="G104" s="54">
        <f t="shared" si="7"/>
        <v>9.7256323860275586E-3</v>
      </c>
      <c r="H104" s="54">
        <f t="shared" si="7"/>
        <v>8.2760322071866645E-3</v>
      </c>
      <c r="I104" s="55">
        <f t="shared" si="8"/>
        <v>1.0721465266920083E-2</v>
      </c>
      <c r="J104" s="55">
        <f t="shared" si="8"/>
        <v>1.1049723756906049E-2</v>
      </c>
      <c r="K104" s="56">
        <f t="shared" si="9"/>
        <v>1.1202283926023786E-2</v>
      </c>
      <c r="L104" s="56">
        <f t="shared" si="10"/>
        <v>1.5860050483284642E-2</v>
      </c>
      <c r="M104" s="56">
        <f t="shared" si="10"/>
        <v>1.6461146846740795E-2</v>
      </c>
      <c r="N104" s="56">
        <f t="shared" si="10"/>
        <v>1.4898594212319819E-2</v>
      </c>
      <c r="O104" s="56">
        <f t="shared" si="10"/>
        <v>1.2477819262704911E-2</v>
      </c>
      <c r="P104" s="56">
        <f t="shared" si="10"/>
        <v>9.9078997496514394E-3</v>
      </c>
      <c r="Q104" s="56">
        <f t="shared" si="10"/>
        <v>7.9399803046837601E-3</v>
      </c>
      <c r="R104" s="56">
        <f t="shared" si="10"/>
        <v>6.6421558513487479E-3</v>
      </c>
      <c r="T104" s="58">
        <v>1.0826759734328064E-2</v>
      </c>
      <c r="U104" s="59"/>
    </row>
    <row r="105" spans="1:21" ht="14.25" x14ac:dyDescent="0.2">
      <c r="A105" s="23" t="s">
        <v>29</v>
      </c>
      <c r="B105" s="34"/>
      <c r="C105" s="53">
        <f t="shared" si="7"/>
        <v>5.1130291629638436E-3</v>
      </c>
      <c r="D105" s="53">
        <f t="shared" si="7"/>
        <v>1.5436286032329393E-2</v>
      </c>
      <c r="E105" s="53">
        <f t="shared" si="7"/>
        <v>2.5431804695247185E-2</v>
      </c>
      <c r="F105" s="53">
        <f t="shared" si="7"/>
        <v>1.6525548678239958E-2</v>
      </c>
      <c r="G105" s="54">
        <f t="shared" si="7"/>
        <v>1.0977054824610265E-2</v>
      </c>
      <c r="H105" s="54">
        <f t="shared" si="7"/>
        <v>1.1422341931661582E-2</v>
      </c>
      <c r="I105" s="55">
        <f t="shared" si="8"/>
        <v>2.9999016425692471E-3</v>
      </c>
      <c r="J105" s="55">
        <f t="shared" si="8"/>
        <v>3.334150527090074E-3</v>
      </c>
      <c r="K105" s="56">
        <f t="shared" si="9"/>
        <v>6.4597090735455942E-3</v>
      </c>
      <c r="L105" s="56">
        <f t="shared" si="10"/>
        <v>1.2408792239505707E-2</v>
      </c>
      <c r="M105" s="56">
        <f t="shared" si="10"/>
        <v>1.3411024166524458E-2</v>
      </c>
      <c r="N105" s="56">
        <f t="shared" si="10"/>
        <v>1.1638668649283604E-2</v>
      </c>
      <c r="O105" s="56">
        <f t="shared" si="10"/>
        <v>9.5220593675302799E-3</v>
      </c>
      <c r="P105" s="56">
        <f t="shared" si="10"/>
        <v>8.0632268688322541E-3</v>
      </c>
      <c r="Q105" s="56">
        <f t="shared" si="10"/>
        <v>7.1716355356706493E-3</v>
      </c>
      <c r="R105" s="56">
        <f t="shared" si="10"/>
        <v>6.6829701233672868E-3</v>
      </c>
      <c r="T105" s="58">
        <v>3.1620077438612943E-3</v>
      </c>
      <c r="U105" s="59"/>
    </row>
    <row r="106" spans="1:21" ht="14.25" x14ac:dyDescent="0.2">
      <c r="A106" s="23" t="s">
        <v>30</v>
      </c>
      <c r="B106" s="34"/>
      <c r="C106" s="53">
        <f t="shared" ref="C106:H121" si="11">LN(C22/B22)/5</f>
        <v>1.7293909861218107E-2</v>
      </c>
      <c r="D106" s="53">
        <f t="shared" si="11"/>
        <v>1.6625483824130403E-2</v>
      </c>
      <c r="E106" s="53">
        <f t="shared" si="11"/>
        <v>4.0341403872035074E-2</v>
      </c>
      <c r="F106" s="53">
        <f t="shared" si="11"/>
        <v>2.3616218489341305E-2</v>
      </c>
      <c r="G106" s="54">
        <f t="shared" si="11"/>
        <v>9.2277516871734806E-3</v>
      </c>
      <c r="H106" s="54">
        <f t="shared" si="11"/>
        <v>1.703701432324042E-2</v>
      </c>
      <c r="I106" s="55">
        <f t="shared" ref="I106:J121" si="12">I22/H22-1</f>
        <v>4.3678160919538023E-3</v>
      </c>
      <c r="J106" s="55">
        <f t="shared" si="12"/>
        <v>4.3488212405584648E-3</v>
      </c>
      <c r="K106" s="56">
        <f t="shared" si="9"/>
        <v>7.8858215104724485E-3</v>
      </c>
      <c r="L106" s="56">
        <f t="shared" ref="L106:R121" si="13">LN(L22/K22)/5</f>
        <v>1.2250295553375871E-2</v>
      </c>
      <c r="M106" s="56">
        <f t="shared" si="13"/>
        <v>1.2402196515359478E-2</v>
      </c>
      <c r="N106" s="56">
        <f t="shared" si="13"/>
        <v>1.0668798882190291E-2</v>
      </c>
      <c r="O106" s="56">
        <f t="shared" si="13"/>
        <v>9.0082562550889891E-3</v>
      </c>
      <c r="P106" s="56">
        <f t="shared" si="13"/>
        <v>8.1511756279616012E-3</v>
      </c>
      <c r="Q106" s="56">
        <f t="shared" si="13"/>
        <v>7.4786119693874805E-3</v>
      </c>
      <c r="R106" s="56">
        <f t="shared" si="13"/>
        <v>6.8299678227370236E-3</v>
      </c>
      <c r="T106" s="58">
        <v>4.3488486561955447E-3</v>
      </c>
      <c r="U106" s="59"/>
    </row>
    <row r="107" spans="1:21" ht="14.25" x14ac:dyDescent="0.2">
      <c r="A107" s="23" t="s">
        <v>31</v>
      </c>
      <c r="B107" s="34"/>
      <c r="C107" s="53">
        <f t="shared" si="11"/>
        <v>5.630219345035806E-3</v>
      </c>
      <c r="D107" s="53">
        <f t="shared" si="11"/>
        <v>7.5026386933898428E-3</v>
      </c>
      <c r="E107" s="53">
        <f t="shared" si="11"/>
        <v>2.4836407237392572E-2</v>
      </c>
      <c r="F107" s="53">
        <f t="shared" si="11"/>
        <v>1.2458754694772256E-2</v>
      </c>
      <c r="G107" s="54">
        <f t="shared" si="11"/>
        <v>8.3540267220000679E-3</v>
      </c>
      <c r="H107" s="54">
        <f t="shared" si="11"/>
        <v>8.9967074716438451E-3</v>
      </c>
      <c r="I107" s="55">
        <f t="shared" si="12"/>
        <v>5.4364240410742504E-4</v>
      </c>
      <c r="J107" s="55">
        <f t="shared" si="12"/>
        <v>-5.4334701762859261E-4</v>
      </c>
      <c r="K107" s="56">
        <f t="shared" si="9"/>
        <v>6.0390198218744414E-3</v>
      </c>
      <c r="L107" s="56">
        <f t="shared" si="13"/>
        <v>1.2414621020893574E-2</v>
      </c>
      <c r="M107" s="56">
        <f t="shared" si="13"/>
        <v>1.216408818381123E-2</v>
      </c>
      <c r="N107" s="56">
        <f t="shared" si="13"/>
        <v>1.0357586917251813E-2</v>
      </c>
      <c r="O107" s="56">
        <f t="shared" si="13"/>
        <v>8.1641549060260492E-3</v>
      </c>
      <c r="P107" s="56">
        <f t="shared" si="13"/>
        <v>6.8671819602677767E-3</v>
      </c>
      <c r="Q107" s="56">
        <f t="shared" si="13"/>
        <v>6.0801232095464078E-3</v>
      </c>
      <c r="R107" s="56">
        <f t="shared" si="13"/>
        <v>5.7800530344471667E-3</v>
      </c>
      <c r="T107" s="58">
        <v>0</v>
      </c>
      <c r="U107" s="59"/>
    </row>
    <row r="108" spans="1:21" ht="14.25" x14ac:dyDescent="0.2">
      <c r="A108" s="23" t="s">
        <v>32</v>
      </c>
      <c r="B108" s="34"/>
      <c r="C108" s="53">
        <f t="shared" si="11"/>
        <v>-6.1809023241742572E-3</v>
      </c>
      <c r="D108" s="53">
        <f t="shared" si="11"/>
        <v>1.635717462488999E-3</v>
      </c>
      <c r="E108" s="53">
        <f t="shared" si="11"/>
        <v>1.0697880797236967E-2</v>
      </c>
      <c r="F108" s="53">
        <f t="shared" si="11"/>
        <v>8.6742522746230451E-3</v>
      </c>
      <c r="G108" s="54">
        <f t="shared" si="11"/>
        <v>3.6527422095896942E-3</v>
      </c>
      <c r="H108" s="54">
        <f t="shared" si="11"/>
        <v>4.5213399437212124E-3</v>
      </c>
      <c r="I108" s="55">
        <f t="shared" si="12"/>
        <v>1.1277347567850704E-3</v>
      </c>
      <c r="J108" s="55">
        <f t="shared" si="12"/>
        <v>2.4031240612796267E-3</v>
      </c>
      <c r="K108" s="56">
        <f t="shared" si="9"/>
        <v>2.3514872653622675E-3</v>
      </c>
      <c r="L108" s="56">
        <f t="shared" si="13"/>
        <v>4.5873648768606744E-3</v>
      </c>
      <c r="M108" s="56">
        <f t="shared" si="13"/>
        <v>4.2479900454290079E-3</v>
      </c>
      <c r="N108" s="56">
        <f t="shared" si="13"/>
        <v>3.2500641248230143E-3</v>
      </c>
      <c r="O108" s="56">
        <f t="shared" si="13"/>
        <v>2.1148411214145864E-3</v>
      </c>
      <c r="P108" s="56">
        <f t="shared" si="13"/>
        <v>1.6326000153838213E-3</v>
      </c>
      <c r="Q108" s="56">
        <f t="shared" si="13"/>
        <v>1.6703443893628001E-3</v>
      </c>
      <c r="R108" s="56">
        <f t="shared" si="13"/>
        <v>1.8020280577037088E-3</v>
      </c>
      <c r="T108" s="58">
        <v>1.7636702589842203E-3</v>
      </c>
      <c r="U108" s="59"/>
    </row>
    <row r="109" spans="1:21" ht="14.25" x14ac:dyDescent="0.2">
      <c r="A109" s="23" t="s">
        <v>33</v>
      </c>
      <c r="B109" s="34"/>
      <c r="C109" s="53">
        <f t="shared" si="11"/>
        <v>6.3191205807370361E-4</v>
      </c>
      <c r="D109" s="53">
        <f t="shared" si="11"/>
        <v>-1.1524485887839614E-2</v>
      </c>
      <c r="E109" s="53">
        <f t="shared" si="11"/>
        <v>8.2379025215904272E-3</v>
      </c>
      <c r="F109" s="53">
        <f t="shared" si="11"/>
        <v>-1.3459561113543757E-3</v>
      </c>
      <c r="G109" s="54">
        <f t="shared" si="11"/>
        <v>6.6284211224162375E-3</v>
      </c>
      <c r="H109" s="54">
        <f t="shared" si="11"/>
        <v>5.2832802781260461E-3</v>
      </c>
      <c r="I109" s="55">
        <f t="shared" si="12"/>
        <v>-6.3371356147001734E-4</v>
      </c>
      <c r="J109" s="55">
        <f t="shared" si="12"/>
        <v>4.4388078630310801E-3</v>
      </c>
      <c r="K109" s="56">
        <f t="shared" si="9"/>
        <v>7.2835902776807206E-4</v>
      </c>
      <c r="L109" s="56">
        <f t="shared" si="13"/>
        <v>4.3078091059464696E-4</v>
      </c>
      <c r="M109" s="56">
        <f t="shared" si="13"/>
        <v>3.0328401412285134E-4</v>
      </c>
      <c r="N109" s="56">
        <f t="shared" si="13"/>
        <v>-4.1390983566453796E-4</v>
      </c>
      <c r="O109" s="56">
        <f t="shared" si="13"/>
        <v>-9.7779719393281802E-4</v>
      </c>
      <c r="P109" s="56">
        <f t="shared" si="13"/>
        <v>-7.0411845172893409E-4</v>
      </c>
      <c r="Q109" s="56">
        <f t="shared" si="13"/>
        <v>-2.2610749234197526E-4</v>
      </c>
      <c r="R109" s="56">
        <f t="shared" si="13"/>
        <v>6.156433730215875E-4</v>
      </c>
      <c r="T109" s="58">
        <v>1.8975354842757672E-3</v>
      </c>
      <c r="U109" s="59"/>
    </row>
    <row r="110" spans="1:21" ht="14.25" x14ac:dyDescent="0.2">
      <c r="A110" s="23" t="s">
        <v>34</v>
      </c>
      <c r="B110" s="34"/>
      <c r="C110" s="53">
        <f t="shared" si="11"/>
        <v>-6.4675663305729658E-3</v>
      </c>
      <c r="D110" s="53">
        <f t="shared" si="11"/>
        <v>1.2490635762987813E-2</v>
      </c>
      <c r="E110" s="53">
        <f t="shared" si="11"/>
        <v>1.5198056576996879E-2</v>
      </c>
      <c r="F110" s="53">
        <f t="shared" si="11"/>
        <v>1.0763827879955357E-2</v>
      </c>
      <c r="G110" s="54">
        <f t="shared" si="11"/>
        <v>8.663750301701096E-3</v>
      </c>
      <c r="H110" s="54">
        <f t="shared" si="11"/>
        <v>8.1277160562777465E-3</v>
      </c>
      <c r="I110" s="55">
        <f t="shared" si="12"/>
        <v>3.2527485014632873E-3</v>
      </c>
      <c r="J110" s="55">
        <f t="shared" si="12"/>
        <v>2.9590406478741116E-3</v>
      </c>
      <c r="K110" s="56">
        <f t="shared" si="9"/>
        <v>5.3062726340568685E-3</v>
      </c>
      <c r="L110" s="56">
        <f t="shared" si="13"/>
        <v>9.117850164604124E-3</v>
      </c>
      <c r="M110" s="56">
        <f t="shared" si="13"/>
        <v>8.5811793032616983E-3</v>
      </c>
      <c r="N110" s="56">
        <f t="shared" si="13"/>
        <v>7.6147948650164138E-3</v>
      </c>
      <c r="O110" s="56">
        <f t="shared" si="13"/>
        <v>6.650021756918029E-3</v>
      </c>
      <c r="P110" s="56">
        <f t="shared" si="13"/>
        <v>6.1422137837667699E-3</v>
      </c>
      <c r="Q110" s="56">
        <f t="shared" si="13"/>
        <v>6.0898610670347391E-3</v>
      </c>
      <c r="R110" s="56">
        <f t="shared" si="13"/>
        <v>6.1040591027745209E-3</v>
      </c>
      <c r="T110" s="58">
        <v>3.10107053162881E-3</v>
      </c>
      <c r="U110" s="59"/>
    </row>
    <row r="111" spans="1:21" ht="14.25" x14ac:dyDescent="0.2">
      <c r="A111" s="23" t="s">
        <v>35</v>
      </c>
      <c r="B111" s="34"/>
      <c r="C111" s="53">
        <f t="shared" si="11"/>
        <v>3.001932530113046E-3</v>
      </c>
      <c r="D111" s="53">
        <f t="shared" si="11"/>
        <v>1.6509488277969313E-2</v>
      </c>
      <c r="E111" s="53">
        <f t="shared" si="11"/>
        <v>2.4249795594780122E-2</v>
      </c>
      <c r="F111" s="53">
        <f t="shared" si="11"/>
        <v>1.8377999305329653E-3</v>
      </c>
      <c r="G111" s="54">
        <f t="shared" si="11"/>
        <v>3.0007641793228772E-3</v>
      </c>
      <c r="H111" s="54">
        <f t="shared" si="11"/>
        <v>4.1294412399598066E-3</v>
      </c>
      <c r="I111" s="55">
        <f t="shared" si="12"/>
        <v>4.3351035005967375E-4</v>
      </c>
      <c r="J111" s="55">
        <f t="shared" si="12"/>
        <v>3.0332575018958696E-3</v>
      </c>
      <c r="K111" s="56">
        <f t="shared" si="9"/>
        <v>6.2105016303656948E-3</v>
      </c>
      <c r="L111" s="56">
        <f t="shared" si="13"/>
        <v>8.0127721242410962E-3</v>
      </c>
      <c r="M111" s="56">
        <f t="shared" si="13"/>
        <v>7.2768505068941764E-3</v>
      </c>
      <c r="N111" s="56">
        <f t="shared" si="13"/>
        <v>5.7025588751238457E-3</v>
      </c>
      <c r="O111" s="56">
        <f t="shared" si="13"/>
        <v>3.8911770382896332E-3</v>
      </c>
      <c r="P111" s="56">
        <f t="shared" si="13"/>
        <v>2.9206037970652366E-3</v>
      </c>
      <c r="Q111" s="56">
        <f t="shared" si="13"/>
        <v>2.6637509267133136E-3</v>
      </c>
      <c r="R111" s="56">
        <f t="shared" si="13"/>
        <v>2.9495518345188073E-3</v>
      </c>
      <c r="T111" s="58">
        <v>1.7310414347456733E-3</v>
      </c>
      <c r="U111" s="59"/>
    </row>
    <row r="112" spans="1:21" ht="14.25" x14ac:dyDescent="0.2">
      <c r="A112" s="23" t="s">
        <v>36</v>
      </c>
      <c r="B112" s="34"/>
      <c r="C112" s="53">
        <f t="shared" si="11"/>
        <v>-3.8192850492954158E-3</v>
      </c>
      <c r="D112" s="53">
        <f t="shared" si="11"/>
        <v>8.1721243595414515E-3</v>
      </c>
      <c r="E112" s="53">
        <f t="shared" si="11"/>
        <v>1.5044115221590316E-2</v>
      </c>
      <c r="F112" s="53">
        <f t="shared" si="11"/>
        <v>8.9816686721540841E-3</v>
      </c>
      <c r="G112" s="54">
        <f t="shared" si="11"/>
        <v>1.2790994692496583E-2</v>
      </c>
      <c r="H112" s="54">
        <f t="shared" si="11"/>
        <v>1.166165250530523E-2</v>
      </c>
      <c r="I112" s="55">
        <f t="shared" si="12"/>
        <v>4.279356384799593E-3</v>
      </c>
      <c r="J112" s="55">
        <f t="shared" si="12"/>
        <v>5.9229589227884905E-3</v>
      </c>
      <c r="K112" s="56">
        <f t="shared" si="9"/>
        <v>7.2311737089876442E-3</v>
      </c>
      <c r="L112" s="56">
        <f t="shared" si="13"/>
        <v>1.1722584461282937E-2</v>
      </c>
      <c r="M112" s="56">
        <f t="shared" si="13"/>
        <v>1.1745390521044174E-2</v>
      </c>
      <c r="N112" s="56">
        <f t="shared" si="13"/>
        <v>1.0648396947908227E-2</v>
      </c>
      <c r="O112" s="56">
        <f t="shared" si="13"/>
        <v>9.1448162731329989E-3</v>
      </c>
      <c r="P112" s="56">
        <f t="shared" si="13"/>
        <v>7.9644411213970322E-3</v>
      </c>
      <c r="Q112" s="56">
        <f t="shared" si="13"/>
        <v>7.3448959705686252E-3</v>
      </c>
      <c r="R112" s="56">
        <f t="shared" si="13"/>
        <v>7.0552629788276202E-3</v>
      </c>
      <c r="T112" s="58">
        <v>5.0878565677580437E-3</v>
      </c>
      <c r="U112" s="59"/>
    </row>
    <row r="113" spans="1:21" ht="14.25" x14ac:dyDescent="0.2">
      <c r="A113" s="23" t="s">
        <v>37</v>
      </c>
      <c r="B113" s="34"/>
      <c r="C113" s="53">
        <f t="shared" si="11"/>
        <v>6.5483993056169535E-3</v>
      </c>
      <c r="D113" s="53">
        <f t="shared" si="11"/>
        <v>-1.2705974208331871E-2</v>
      </c>
      <c r="E113" s="53">
        <f t="shared" si="11"/>
        <v>2.4355153517214366E-2</v>
      </c>
      <c r="F113" s="53">
        <f t="shared" si="11"/>
        <v>1.3470542453872525E-2</v>
      </c>
      <c r="G113" s="54">
        <f t="shared" si="11"/>
        <v>-6.3747159285003254E-4</v>
      </c>
      <c r="H113" s="54">
        <f t="shared" si="11"/>
        <v>-1.0388666862575125E-3</v>
      </c>
      <c r="I113" s="55">
        <f t="shared" si="12"/>
        <v>3.1903014834899768E-3</v>
      </c>
      <c r="J113" s="55">
        <f t="shared" si="12"/>
        <v>-1.5900779138178223E-3</v>
      </c>
      <c r="K113" s="56">
        <f t="shared" si="9"/>
        <v>4.3426599949984521E-3</v>
      </c>
      <c r="L113" s="56">
        <f t="shared" si="13"/>
        <v>4.2604184578224295E-3</v>
      </c>
      <c r="M113" s="56">
        <f t="shared" si="13"/>
        <v>3.9579866246505415E-3</v>
      </c>
      <c r="N113" s="56">
        <f t="shared" si="13"/>
        <v>3.1437706795071547E-3</v>
      </c>
      <c r="O113" s="56">
        <f t="shared" si="13"/>
        <v>2.2354217994757812E-3</v>
      </c>
      <c r="P113" s="56">
        <f t="shared" si="13"/>
        <v>1.4019251096057872E-3</v>
      </c>
      <c r="Q113" s="56">
        <f t="shared" si="13"/>
        <v>1.038829630043899E-3</v>
      </c>
      <c r="R113" s="56">
        <f t="shared" si="13"/>
        <v>7.4660131244439062E-4</v>
      </c>
      <c r="T113" s="58">
        <v>7.9693992007045416E-4</v>
      </c>
      <c r="U113" s="59"/>
    </row>
    <row r="114" spans="1:21" ht="14.25" x14ac:dyDescent="0.2">
      <c r="A114" s="23" t="s">
        <v>38</v>
      </c>
      <c r="B114" s="34"/>
      <c r="C114" s="53">
        <f t="shared" si="11"/>
        <v>7.0907387706312889E-3</v>
      </c>
      <c r="D114" s="53">
        <f t="shared" si="11"/>
        <v>1.5285668751492339E-2</v>
      </c>
      <c r="E114" s="53">
        <f t="shared" si="11"/>
        <v>2.5249398185428151E-2</v>
      </c>
      <c r="F114" s="53">
        <f t="shared" si="11"/>
        <v>1.8087503193647585E-2</v>
      </c>
      <c r="G114" s="54">
        <f t="shared" si="11"/>
        <v>9.5114368324953642E-3</v>
      </c>
      <c r="H114" s="54">
        <f t="shared" si="11"/>
        <v>1.0674861876722804E-2</v>
      </c>
      <c r="I114" s="55">
        <f t="shared" si="12"/>
        <v>7.1225071225071712E-3</v>
      </c>
      <c r="J114" s="55">
        <f t="shared" si="12"/>
        <v>7.3707370737072786E-3</v>
      </c>
      <c r="K114" s="56">
        <f t="shared" si="9"/>
        <v>9.7264343030329901E-3</v>
      </c>
      <c r="L114" s="56">
        <f t="shared" si="13"/>
        <v>1.3718360207695832E-2</v>
      </c>
      <c r="M114" s="56">
        <f t="shared" si="13"/>
        <v>1.4076862604931257E-2</v>
      </c>
      <c r="N114" s="56">
        <f t="shared" si="13"/>
        <v>1.296504799882971E-2</v>
      </c>
      <c r="O114" s="56">
        <f t="shared" si="13"/>
        <v>1.148840230681664E-2</v>
      </c>
      <c r="P114" s="56">
        <f t="shared" si="13"/>
        <v>1.0363882756870686E-2</v>
      </c>
      <c r="Q114" s="56">
        <f t="shared" si="13"/>
        <v>9.6844721833593897E-3</v>
      </c>
      <c r="R114" s="56">
        <f t="shared" si="13"/>
        <v>9.2618077577026198E-3</v>
      </c>
      <c r="T114" s="58">
        <v>7.2204839034845881E-3</v>
      </c>
      <c r="U114" s="59"/>
    </row>
    <row r="115" spans="1:21" ht="14.25" x14ac:dyDescent="0.2">
      <c r="A115" s="23" t="s">
        <v>39</v>
      </c>
      <c r="B115" s="34"/>
      <c r="C115" s="53">
        <f t="shared" si="11"/>
        <v>1.5225158109895044E-2</v>
      </c>
      <c r="D115" s="53">
        <f t="shared" si="11"/>
        <v>-1.20229726027976E-2</v>
      </c>
      <c r="E115" s="53">
        <f t="shared" si="11"/>
        <v>3.500190241890043E-2</v>
      </c>
      <c r="F115" s="53">
        <f t="shared" si="11"/>
        <v>3.8472677749167364E-2</v>
      </c>
      <c r="G115" s="54">
        <f t="shared" si="11"/>
        <v>2.6963751404382561E-3</v>
      </c>
      <c r="H115" s="54">
        <f t="shared" si="11"/>
        <v>4.6209918013801252E-4</v>
      </c>
      <c r="I115" s="55">
        <f t="shared" si="12"/>
        <v>8.5011185682326573E-3</v>
      </c>
      <c r="J115" s="55">
        <f t="shared" si="12"/>
        <v>2.6619343389528982E-3</v>
      </c>
      <c r="K115" s="56">
        <f t="shared" si="9"/>
        <v>8.6421729651375949E-3</v>
      </c>
      <c r="L115" s="56">
        <f t="shared" si="13"/>
        <v>1.0659894026950098E-2</v>
      </c>
      <c r="M115" s="56">
        <f t="shared" si="13"/>
        <v>1.1115439143208795E-2</v>
      </c>
      <c r="N115" s="56">
        <f t="shared" si="13"/>
        <v>1.0698842035047782E-2</v>
      </c>
      <c r="O115" s="56">
        <f t="shared" si="13"/>
        <v>9.2177490762360165E-3</v>
      </c>
      <c r="P115" s="56">
        <f t="shared" si="13"/>
        <v>8.0650863790895123E-3</v>
      </c>
      <c r="Q115" s="56">
        <f t="shared" si="13"/>
        <v>7.3830440297453963E-3</v>
      </c>
      <c r="R115" s="56">
        <f t="shared" si="13"/>
        <v>7.2209934202102782E-3</v>
      </c>
      <c r="T115" s="58">
        <v>5.5617926093311509E-3</v>
      </c>
      <c r="U115" s="59"/>
    </row>
    <row r="116" spans="1:21" ht="14.25" x14ac:dyDescent="0.2">
      <c r="A116" s="23" t="s">
        <v>40</v>
      </c>
      <c r="B116" s="34"/>
      <c r="C116" s="53">
        <f t="shared" si="11"/>
        <v>2.1881743252952991E-4</v>
      </c>
      <c r="D116" s="53">
        <f t="shared" si="11"/>
        <v>7.7752986514776478E-3</v>
      </c>
      <c r="E116" s="53">
        <f t="shared" si="11"/>
        <v>1.414791226398365E-2</v>
      </c>
      <c r="F116" s="53">
        <f t="shared" si="11"/>
        <v>1.0118474373562437E-2</v>
      </c>
      <c r="G116" s="54">
        <f t="shared" si="11"/>
        <v>1.0078123008007497E-2</v>
      </c>
      <c r="H116" s="54">
        <f t="shared" si="11"/>
        <v>1.1240288302102341E-2</v>
      </c>
      <c r="I116" s="55">
        <f t="shared" si="12"/>
        <v>6.9762549454721601E-3</v>
      </c>
      <c r="J116" s="55">
        <f t="shared" si="12"/>
        <v>8.7879502645145102E-3</v>
      </c>
      <c r="K116" s="56">
        <f t="shared" si="9"/>
        <v>8.4632947568470084E-3</v>
      </c>
      <c r="L116" s="56">
        <f t="shared" si="13"/>
        <v>9.7912290097547199E-3</v>
      </c>
      <c r="M116" s="56">
        <f t="shared" si="13"/>
        <v>9.2377065403471334E-3</v>
      </c>
      <c r="N116" s="56">
        <f t="shared" si="13"/>
        <v>8.0299499841398995E-3</v>
      </c>
      <c r="O116" s="56">
        <f t="shared" si="13"/>
        <v>6.6958926168207032E-3</v>
      </c>
      <c r="P116" s="56">
        <f t="shared" si="13"/>
        <v>5.8014490400619557E-3</v>
      </c>
      <c r="Q116" s="56">
        <f t="shared" si="13"/>
        <v>5.1015607733586399E-3</v>
      </c>
      <c r="R116" s="56">
        <f t="shared" si="13"/>
        <v>4.4404926527331781E-3</v>
      </c>
      <c r="T116" s="58">
        <v>7.8507972191388838E-3</v>
      </c>
      <c r="U116" s="59"/>
    </row>
    <row r="117" spans="1:21" ht="14.25" x14ac:dyDescent="0.2">
      <c r="A117" s="23" t="s">
        <v>41</v>
      </c>
      <c r="B117" s="34"/>
      <c r="C117" s="53">
        <f t="shared" si="11"/>
        <v>-5.7841153867058148E-4</v>
      </c>
      <c r="D117" s="53">
        <f t="shared" si="11"/>
        <v>1.9743831318263246E-2</v>
      </c>
      <c r="E117" s="53">
        <f t="shared" si="11"/>
        <v>2.5662477007912264E-2</v>
      </c>
      <c r="F117" s="53">
        <f t="shared" si="11"/>
        <v>1.984294851228259E-2</v>
      </c>
      <c r="G117" s="54">
        <f t="shared" si="11"/>
        <v>1.9955467576475046E-2</v>
      </c>
      <c r="H117" s="54">
        <f t="shared" si="11"/>
        <v>1.7252022871375162E-2</v>
      </c>
      <c r="I117" s="55">
        <f t="shared" si="12"/>
        <v>6.2255778528383932E-3</v>
      </c>
      <c r="J117" s="55">
        <f t="shared" si="12"/>
        <v>8.6882116764299688E-3</v>
      </c>
      <c r="K117" s="56">
        <f t="shared" si="9"/>
        <v>1.2101159741740709E-2</v>
      </c>
      <c r="L117" s="56">
        <f t="shared" si="13"/>
        <v>1.87369252370355E-2</v>
      </c>
      <c r="M117" s="56">
        <f t="shared" si="13"/>
        <v>1.873587236451741E-2</v>
      </c>
      <c r="N117" s="56">
        <f t="shared" si="13"/>
        <v>1.6926351394562757E-2</v>
      </c>
      <c r="O117" s="56">
        <f t="shared" si="13"/>
        <v>1.477897934837941E-2</v>
      </c>
      <c r="P117" s="56">
        <f t="shared" si="13"/>
        <v>1.3138998436606297E-2</v>
      </c>
      <c r="Q117" s="56">
        <f t="shared" si="13"/>
        <v>1.1948278756304779E-2</v>
      </c>
      <c r="R117" s="56">
        <f t="shared" si="13"/>
        <v>1.1169500742741541E-2</v>
      </c>
      <c r="T117" s="58">
        <v>7.4284826799712262E-3</v>
      </c>
      <c r="U117" s="59"/>
    </row>
    <row r="118" spans="1:21" ht="14.25" x14ac:dyDescent="0.2">
      <c r="A118" s="23" t="s">
        <v>42</v>
      </c>
      <c r="B118" s="34"/>
      <c r="C118" s="53">
        <f t="shared" si="11"/>
        <v>-2.5064147939708003E-3</v>
      </c>
      <c r="D118" s="53">
        <f t="shared" si="11"/>
        <v>-2.137333147280621E-2</v>
      </c>
      <c r="E118" s="53">
        <f t="shared" si="11"/>
        <v>6.5445511981735097E-3</v>
      </c>
      <c r="F118" s="53">
        <f t="shared" si="11"/>
        <v>-5.955953719618612E-3</v>
      </c>
      <c r="G118" s="54">
        <f t="shared" si="11"/>
        <v>-8.9332573637383537E-3</v>
      </c>
      <c r="H118" s="54">
        <f t="shared" si="11"/>
        <v>-8.9064724864674864E-3</v>
      </c>
      <c r="I118" s="55">
        <f t="shared" si="12"/>
        <v>0</v>
      </c>
      <c r="J118" s="55">
        <f t="shared" si="12"/>
        <v>0</v>
      </c>
      <c r="K118" s="56">
        <f t="shared" si="9"/>
        <v>-3.3818586164047772E-3</v>
      </c>
      <c r="L118" s="56">
        <f t="shared" si="13"/>
        <v>-2.3065685904578546E-3</v>
      </c>
      <c r="M118" s="56">
        <f t="shared" si="13"/>
        <v>3.2408354449381524E-4</v>
      </c>
      <c r="N118" s="56">
        <f t="shared" si="13"/>
        <v>1.4167455884365597E-3</v>
      </c>
      <c r="O118" s="56">
        <f t="shared" si="13"/>
        <v>1.6155295027247552E-3</v>
      </c>
      <c r="P118" s="56">
        <f t="shared" si="13"/>
        <v>1.5309720655292311E-3</v>
      </c>
      <c r="Q118" s="56">
        <f t="shared" si="13"/>
        <v>1.058252051039631E-3</v>
      </c>
      <c r="R118" s="56">
        <f t="shared" si="13"/>
        <v>1.7139730416826746E-3</v>
      </c>
      <c r="T118" s="58">
        <v>0</v>
      </c>
      <c r="U118" s="59"/>
    </row>
    <row r="119" spans="1:21" ht="14.25" x14ac:dyDescent="0.2">
      <c r="A119" s="23" t="s">
        <v>43</v>
      </c>
      <c r="B119" s="34"/>
      <c r="C119" s="53">
        <f t="shared" si="11"/>
        <v>-2.2421653435524837E-3</v>
      </c>
      <c r="D119" s="53">
        <f t="shared" si="11"/>
        <v>5.776303972843783E-3</v>
      </c>
      <c r="E119" s="53">
        <f t="shared" si="11"/>
        <v>1.7299805919838932E-2</v>
      </c>
      <c r="F119" s="53">
        <f t="shared" si="11"/>
        <v>5.8007495270432597E-3</v>
      </c>
      <c r="G119" s="54">
        <f t="shared" si="11"/>
        <v>3.2940558010730327E-3</v>
      </c>
      <c r="H119" s="54">
        <f t="shared" si="11"/>
        <v>4.559606483437428E-3</v>
      </c>
      <c r="I119" s="55">
        <f t="shared" si="12"/>
        <v>-1.9794140934270565E-4</v>
      </c>
      <c r="J119" s="55">
        <f t="shared" si="12"/>
        <v>1.9798059790141487E-3</v>
      </c>
      <c r="K119" s="56">
        <f t="shared" si="9"/>
        <v>3.7067937206804345E-3</v>
      </c>
      <c r="L119" s="56">
        <f t="shared" si="13"/>
        <v>7.8279673170676897E-3</v>
      </c>
      <c r="M119" s="56">
        <f t="shared" si="13"/>
        <v>7.5633971561617445E-3</v>
      </c>
      <c r="N119" s="56">
        <f t="shared" si="13"/>
        <v>6.5971967344977166E-3</v>
      </c>
      <c r="O119" s="56">
        <f t="shared" si="13"/>
        <v>5.2394663361958124E-3</v>
      </c>
      <c r="P119" s="56">
        <f t="shared" si="13"/>
        <v>4.3022070667422477E-3</v>
      </c>
      <c r="Q119" s="56">
        <f t="shared" si="13"/>
        <v>3.8772193487756164E-3</v>
      </c>
      <c r="R119" s="56">
        <f t="shared" si="13"/>
        <v>3.9409898309540389E-3</v>
      </c>
      <c r="T119" s="58">
        <v>8.899438718481073E-4</v>
      </c>
      <c r="U119" s="59"/>
    </row>
    <row r="120" spans="1:21" ht="14.25" x14ac:dyDescent="0.2">
      <c r="A120" s="23" t="s">
        <v>44</v>
      </c>
      <c r="B120" s="34"/>
      <c r="C120" s="53">
        <f t="shared" si="11"/>
        <v>2.9504852491454804E-3</v>
      </c>
      <c r="D120" s="53">
        <f t="shared" si="11"/>
        <v>-1.978970916625666E-3</v>
      </c>
      <c r="E120" s="53">
        <f t="shared" si="11"/>
        <v>1.9546944682241909E-2</v>
      </c>
      <c r="F120" s="53">
        <f t="shared" si="11"/>
        <v>1.5115589532876034E-2</v>
      </c>
      <c r="G120" s="54">
        <f t="shared" si="11"/>
        <v>9.7895169951554718E-3</v>
      </c>
      <c r="H120" s="54">
        <f t="shared" si="11"/>
        <v>4.7246913149330046E-3</v>
      </c>
      <c r="I120" s="55">
        <f t="shared" si="12"/>
        <v>7.6315789473679896E-3</v>
      </c>
      <c r="J120" s="55">
        <f t="shared" si="12"/>
        <v>7.051449464612114E-3</v>
      </c>
      <c r="K120" s="56">
        <f t="shared" si="9"/>
        <v>7.4563209590932846E-3</v>
      </c>
      <c r="L120" s="56">
        <f t="shared" si="13"/>
        <v>1.1027468817550646E-2</v>
      </c>
      <c r="M120" s="56">
        <f t="shared" si="13"/>
        <v>1.166595066708178E-2</v>
      </c>
      <c r="N120" s="56">
        <f t="shared" si="13"/>
        <v>1.1664599315890211E-2</v>
      </c>
      <c r="O120" s="56">
        <f t="shared" si="13"/>
        <v>1.069852055630922E-2</v>
      </c>
      <c r="P120" s="56">
        <f t="shared" si="13"/>
        <v>9.8514064744201612E-3</v>
      </c>
      <c r="Q120" s="56">
        <f t="shared" si="13"/>
        <v>9.5019338586244256E-3</v>
      </c>
      <c r="R120" s="56">
        <f t="shared" si="13"/>
        <v>9.3223878211315427E-3</v>
      </c>
      <c r="T120" s="58">
        <v>7.3146550079795482E-3</v>
      </c>
      <c r="U120" s="59"/>
    </row>
    <row r="121" spans="1:21" ht="14.25" x14ac:dyDescent="0.2">
      <c r="A121" s="23" t="s">
        <v>45</v>
      </c>
      <c r="B121" s="34"/>
      <c r="C121" s="53">
        <f t="shared" si="11"/>
        <v>6.7246488292279478E-4</v>
      </c>
      <c r="D121" s="53">
        <f t="shared" si="11"/>
        <v>-3.8239842869364571E-3</v>
      </c>
      <c r="E121" s="53">
        <f t="shared" si="11"/>
        <v>1.0346921902753565E-2</v>
      </c>
      <c r="F121" s="53">
        <f t="shared" si="11"/>
        <v>-2.9918151612436062E-3</v>
      </c>
      <c r="G121" s="54">
        <f t="shared" si="11"/>
        <v>4.3132161606333746E-3</v>
      </c>
      <c r="H121" s="54">
        <f t="shared" si="11"/>
        <v>5.6085999376207837E-3</v>
      </c>
      <c r="I121" s="55">
        <f t="shared" si="12"/>
        <v>6.5865943432779073E-3</v>
      </c>
      <c r="J121" s="55">
        <f t="shared" si="12"/>
        <v>7.5057736720554047E-3</v>
      </c>
      <c r="K121" s="56">
        <f t="shared" si="9"/>
        <v>8.7493916064706519E-3</v>
      </c>
      <c r="L121" s="56">
        <f t="shared" si="13"/>
        <v>9.0790203210217423E-3</v>
      </c>
      <c r="M121" s="56">
        <f t="shared" si="13"/>
        <v>8.3486765378376609E-3</v>
      </c>
      <c r="N121" s="56">
        <f t="shared" si="13"/>
        <v>7.4144278277591446E-3</v>
      </c>
      <c r="O121" s="56">
        <f t="shared" si="13"/>
        <v>6.5595581580478136E-3</v>
      </c>
      <c r="P121" s="56">
        <f t="shared" si="13"/>
        <v>6.3890855200613396E-3</v>
      </c>
      <c r="Q121" s="56">
        <f t="shared" si="13"/>
        <v>9.8141117383509328E-3</v>
      </c>
      <c r="R121" s="56">
        <f t="shared" si="13"/>
        <v>1.0048353072354507E-2</v>
      </c>
      <c r="T121" s="58">
        <v>7.021371513039016E-3</v>
      </c>
      <c r="U121" s="59"/>
    </row>
    <row r="122" spans="1:21" ht="14.25" x14ac:dyDescent="0.2">
      <c r="A122" s="23" t="s">
        <v>46</v>
      </c>
      <c r="B122" s="34"/>
      <c r="C122" s="53">
        <f t="shared" ref="C122:H126" si="14">LN(C38/B38)/5</f>
        <v>6.0175100099680461E-4</v>
      </c>
      <c r="D122" s="53">
        <f t="shared" si="14"/>
        <v>-1.0599620774525113E-2</v>
      </c>
      <c r="E122" s="53">
        <f t="shared" si="14"/>
        <v>1.5482847099523305E-2</v>
      </c>
      <c r="F122" s="53">
        <f t="shared" si="14"/>
        <v>-7.6943266648643663E-3</v>
      </c>
      <c r="G122" s="54">
        <f t="shared" si="14"/>
        <v>-3.8163745467628568E-3</v>
      </c>
      <c r="H122" s="54">
        <f t="shared" si="14"/>
        <v>-2.2517051713634465E-3</v>
      </c>
      <c r="I122" s="55">
        <f t="shared" ref="I122:J126" si="15">I38/H38-1</f>
        <v>-1.427551748750866E-3</v>
      </c>
      <c r="J122" s="55">
        <f t="shared" si="15"/>
        <v>2.859185132237263E-3</v>
      </c>
      <c r="K122" s="56">
        <f t="shared" si="9"/>
        <v>1.8416460692854814E-3</v>
      </c>
      <c r="L122" s="56">
        <f t="shared" ref="L122:R126" si="16">LN(L38/K38)/5</f>
        <v>-3.3979918421227424E-4</v>
      </c>
      <c r="M122" s="56">
        <f t="shared" si="16"/>
        <v>-1.1827674356424561E-3</v>
      </c>
      <c r="N122" s="56">
        <f t="shared" si="16"/>
        <v>-1.7725994959044791E-3</v>
      </c>
      <c r="O122" s="56">
        <f t="shared" si="16"/>
        <v>-2.5768762520647593E-3</v>
      </c>
      <c r="P122" s="56">
        <f t="shared" si="16"/>
        <v>-3.5775199874013993E-3</v>
      </c>
      <c r="Q122" s="56">
        <f t="shared" si="16"/>
        <v>-4.1845822342299549E-3</v>
      </c>
      <c r="R122" s="56">
        <f t="shared" si="16"/>
        <v>-3.8979515009533437E-3</v>
      </c>
      <c r="T122" s="58">
        <v>7.1326688272701068E-4</v>
      </c>
      <c r="U122" s="59"/>
    </row>
    <row r="123" spans="1:21" ht="14.25" x14ac:dyDescent="0.2">
      <c r="A123" s="23" t="s">
        <v>47</v>
      </c>
      <c r="B123" s="34"/>
      <c r="C123" s="53">
        <f t="shared" si="14"/>
        <v>6.0662373798376149E-3</v>
      </c>
      <c r="D123" s="53">
        <f t="shared" si="14"/>
        <v>-7.6211706672199616E-3</v>
      </c>
      <c r="E123" s="53">
        <f t="shared" si="14"/>
        <v>1.0986866467069204E-2</v>
      </c>
      <c r="F123" s="53">
        <f t="shared" si="14"/>
        <v>6.9661705157212563E-3</v>
      </c>
      <c r="G123" s="54">
        <f t="shared" si="14"/>
        <v>5.3206745254811083E-3</v>
      </c>
      <c r="H123" s="54">
        <f t="shared" si="14"/>
        <v>6.1650664235554471E-3</v>
      </c>
      <c r="I123" s="55">
        <f t="shared" si="15"/>
        <v>2.5757875965919386E-3</v>
      </c>
      <c r="J123" s="55">
        <f t="shared" si="15"/>
        <v>7.3122529644269463E-3</v>
      </c>
      <c r="K123" s="56">
        <f t="shared" si="9"/>
        <v>6.2563477904443391E-3</v>
      </c>
      <c r="L123" s="56">
        <f t="shared" si="16"/>
        <v>1.0121021349043094E-2</v>
      </c>
      <c r="M123" s="56">
        <f t="shared" si="16"/>
        <v>1.0240078261948419E-2</v>
      </c>
      <c r="N123" s="56">
        <f t="shared" si="16"/>
        <v>9.2093239209859248E-3</v>
      </c>
      <c r="O123" s="56">
        <f t="shared" si="16"/>
        <v>7.6298197422611956E-3</v>
      </c>
      <c r="P123" s="56">
        <f t="shared" si="16"/>
        <v>6.5595363044025105E-3</v>
      </c>
      <c r="Q123" s="56">
        <f t="shared" si="16"/>
        <v>5.7546486525858753E-3</v>
      </c>
      <c r="R123" s="56">
        <f t="shared" si="16"/>
        <v>5.4579808365252877E-3</v>
      </c>
      <c r="T123" s="58">
        <v>4.929061999889712E-3</v>
      </c>
      <c r="U123" s="59"/>
    </row>
    <row r="124" spans="1:21" ht="14.25" x14ac:dyDescent="0.2">
      <c r="A124" s="23" t="s">
        <v>48</v>
      </c>
      <c r="B124" s="34"/>
      <c r="C124" s="53">
        <f t="shared" si="14"/>
        <v>1.6560475325685605E-2</v>
      </c>
      <c r="D124" s="53">
        <f t="shared" si="14"/>
        <v>3.1688477750555458E-2</v>
      </c>
      <c r="E124" s="53">
        <f t="shared" si="14"/>
        <v>3.9490829537314392E-2</v>
      </c>
      <c r="F124" s="53">
        <f t="shared" si="14"/>
        <v>3.0341877150252688E-2</v>
      </c>
      <c r="G124" s="54">
        <f t="shared" si="14"/>
        <v>1.7787620356434837E-2</v>
      </c>
      <c r="H124" s="54">
        <f t="shared" si="14"/>
        <v>1.6546356731425259E-2</v>
      </c>
      <c r="I124" s="55">
        <f t="shared" si="15"/>
        <v>9.9798519969116484E-3</v>
      </c>
      <c r="J124" s="55">
        <f t="shared" si="15"/>
        <v>1.2071890672483487E-2</v>
      </c>
      <c r="K124" s="56">
        <f t="shared" si="9"/>
        <v>1.4384200352325188E-2</v>
      </c>
      <c r="L124" s="56">
        <f t="shared" si="16"/>
        <v>1.7343241550631421E-2</v>
      </c>
      <c r="M124" s="56">
        <f t="shared" si="16"/>
        <v>1.6832984288340212E-2</v>
      </c>
      <c r="N124" s="56">
        <f t="shared" si="16"/>
        <v>1.5377615105497769E-2</v>
      </c>
      <c r="O124" s="56">
        <f t="shared" si="16"/>
        <v>1.3534927668829447E-2</v>
      </c>
      <c r="P124" s="56">
        <f t="shared" si="16"/>
        <v>1.185760319442657E-2</v>
      </c>
      <c r="Q124" s="56">
        <f t="shared" si="16"/>
        <v>1.0391942921926816E-2</v>
      </c>
      <c r="R124" s="56">
        <f t="shared" si="16"/>
        <v>9.297513254099752E-3</v>
      </c>
      <c r="T124" s="58">
        <v>1.0964994346190339E-2</v>
      </c>
      <c r="U124" s="59"/>
    </row>
    <row r="125" spans="1:21" ht="14.25" x14ac:dyDescent="0.2">
      <c r="A125" s="23" t="s">
        <v>49</v>
      </c>
      <c r="B125" s="34"/>
      <c r="C125" s="53">
        <f t="shared" si="14"/>
        <v>-4.5731649474006321E-3</v>
      </c>
      <c r="D125" s="53">
        <f t="shared" si="14"/>
        <v>-9.7580328338864111E-3</v>
      </c>
      <c r="E125" s="53">
        <f t="shared" si="14"/>
        <v>2.2282717474180726E-2</v>
      </c>
      <c r="F125" s="53">
        <f t="shared" si="14"/>
        <v>-2.6595753064568677E-3</v>
      </c>
      <c r="G125" s="54">
        <f t="shared" si="14"/>
        <v>-1.0340946061745748E-2</v>
      </c>
      <c r="H125" s="54">
        <f t="shared" si="14"/>
        <v>-3.6480207126388434E-3</v>
      </c>
      <c r="I125" s="55">
        <f t="shared" si="15"/>
        <v>-3.4722222222222099E-3</v>
      </c>
      <c r="J125" s="55">
        <f t="shared" si="15"/>
        <v>-6.9686411149826322E-3</v>
      </c>
      <c r="K125" s="56">
        <f t="shared" si="9"/>
        <v>-4.6397722199474703E-3</v>
      </c>
      <c r="L125" s="56">
        <f t="shared" si="16"/>
        <v>-4.1620488024446253E-3</v>
      </c>
      <c r="M125" s="56">
        <f t="shared" si="16"/>
        <v>-3.6265236982961817E-3</v>
      </c>
      <c r="N125" s="56">
        <f t="shared" si="16"/>
        <v>-3.1634821477399136E-3</v>
      </c>
      <c r="O125" s="56">
        <f t="shared" si="16"/>
        <v>-3.2425251287161705E-3</v>
      </c>
      <c r="P125" s="56">
        <f t="shared" si="16"/>
        <v>-3.9081383655635397E-3</v>
      </c>
      <c r="Q125" s="56">
        <f t="shared" si="16"/>
        <v>-3.0084046008692516E-3</v>
      </c>
      <c r="R125" s="56">
        <f t="shared" si="16"/>
        <v>-2.567319883601264E-3</v>
      </c>
      <c r="T125" s="58">
        <v>-5.2356499336476828E-3</v>
      </c>
      <c r="U125" s="59"/>
    </row>
    <row r="126" spans="1:21" ht="14.25" x14ac:dyDescent="0.2">
      <c r="A126" s="23" t="s">
        <v>50</v>
      </c>
      <c r="B126" s="34"/>
      <c r="C126" s="53">
        <f t="shared" si="14"/>
        <v>1.1101830522335716E-2</v>
      </c>
      <c r="D126" s="53">
        <f t="shared" si="14"/>
        <v>2.2973736337413078E-2</v>
      </c>
      <c r="E126" s="53">
        <f t="shared" si="14"/>
        <v>2.8502758756333131E-2</v>
      </c>
      <c r="F126" s="53">
        <f t="shared" si="14"/>
        <v>2.2862161158994261E-2</v>
      </c>
      <c r="G126" s="54">
        <f t="shared" si="14"/>
        <v>1.5608191743208006E-2</v>
      </c>
      <c r="H126" s="54">
        <f t="shared" si="14"/>
        <v>1.4939453103826869E-2</v>
      </c>
      <c r="I126" s="55">
        <f t="shared" si="15"/>
        <v>4.4766359841053038E-3</v>
      </c>
      <c r="J126" s="55">
        <f t="shared" si="15"/>
        <v>7.0105157736604085E-3</v>
      </c>
      <c r="K126" s="56">
        <f t="shared" si="9"/>
        <v>1.004445518050656E-2</v>
      </c>
      <c r="L126" s="56">
        <f t="shared" si="16"/>
        <v>1.6670892144862386E-2</v>
      </c>
      <c r="M126" s="56">
        <f t="shared" si="16"/>
        <v>1.7334452480894873E-2</v>
      </c>
      <c r="N126" s="56">
        <f t="shared" si="16"/>
        <v>1.553936008760704E-2</v>
      </c>
      <c r="O126" s="56">
        <f t="shared" si="16"/>
        <v>1.330277174261032E-2</v>
      </c>
      <c r="P126" s="56">
        <f t="shared" si="16"/>
        <v>1.1468699328994468E-2</v>
      </c>
      <c r="Q126" s="56">
        <f t="shared" si="16"/>
        <v>1.0222769718047623E-2</v>
      </c>
      <c r="R126" s="56">
        <f t="shared" si="16"/>
        <v>9.5333832270750717E-3</v>
      </c>
      <c r="T126" s="58">
        <v>5.7263510051805732E-3</v>
      </c>
      <c r="U126" s="59"/>
    </row>
    <row r="127" spans="1:21" x14ac:dyDescent="0.2">
      <c r="A127" s="23"/>
      <c r="B127" s="34"/>
      <c r="C127" s="34"/>
      <c r="D127" s="34"/>
      <c r="E127" s="34"/>
      <c r="F127" s="34"/>
      <c r="G127" s="60"/>
      <c r="H127" s="60"/>
      <c r="I127" s="60"/>
      <c r="J127" s="60"/>
      <c r="K127" s="61"/>
      <c r="L127" s="61"/>
      <c r="M127" s="61"/>
      <c r="N127" s="61"/>
      <c r="O127" s="61"/>
      <c r="P127" s="61"/>
      <c r="Q127" s="61"/>
      <c r="R127" s="61"/>
      <c r="S127" s="61"/>
      <c r="T127" s="61"/>
    </row>
    <row r="128" spans="1:21" x14ac:dyDescent="0.2">
      <c r="A128" s="23"/>
      <c r="B128" s="34"/>
      <c r="C128" s="34"/>
      <c r="D128" s="34"/>
      <c r="E128" s="34"/>
      <c r="F128" s="34"/>
      <c r="G128" s="62"/>
      <c r="H128" s="62"/>
      <c r="I128" s="62"/>
      <c r="J128" s="62"/>
      <c r="K128" s="63"/>
      <c r="L128" s="63"/>
      <c r="M128" s="64"/>
      <c r="N128" s="64"/>
      <c r="O128" s="64"/>
      <c r="P128" s="64"/>
      <c r="Q128" s="64"/>
      <c r="R128" s="64"/>
      <c r="S128" s="64"/>
      <c r="T128" s="64"/>
    </row>
    <row r="129" spans="1:35" x14ac:dyDescent="0.2">
      <c r="A129" s="39" t="s">
        <v>70</v>
      </c>
      <c r="B129" s="34"/>
      <c r="C129" s="34"/>
      <c r="D129" s="34"/>
      <c r="E129" s="34"/>
      <c r="F129" s="34"/>
      <c r="G129" s="65"/>
      <c r="H129" s="65"/>
      <c r="I129" s="65"/>
      <c r="J129" s="65"/>
      <c r="K129" s="66"/>
      <c r="L129" s="66"/>
      <c r="M129" s="42"/>
      <c r="N129" s="42"/>
      <c r="O129" s="42"/>
      <c r="P129" s="42"/>
      <c r="Q129" s="42"/>
      <c r="R129" s="42"/>
      <c r="S129" s="42"/>
      <c r="T129" s="39" t="s">
        <v>71</v>
      </c>
      <c r="U129" s="34"/>
      <c r="V129" s="34"/>
      <c r="W129" s="34"/>
      <c r="X129" s="34"/>
      <c r="Y129" s="34"/>
      <c r="Z129" s="65"/>
      <c r="AA129" s="65"/>
      <c r="AB129" s="66"/>
      <c r="AC129" s="66"/>
      <c r="AD129" s="42"/>
      <c r="AE129" s="42"/>
      <c r="AF129" s="42"/>
      <c r="AG129" s="42"/>
      <c r="AH129" s="42"/>
      <c r="AI129" s="42"/>
    </row>
    <row r="130" spans="1:35" x14ac:dyDescent="0.2">
      <c r="C130" s="49" t="s">
        <v>10</v>
      </c>
      <c r="D130" s="49"/>
      <c r="E130" s="49"/>
      <c r="F130" s="49"/>
      <c r="G130" s="49"/>
      <c r="H130" s="50"/>
      <c r="I130" s="51"/>
      <c r="J130" s="51"/>
      <c r="K130" s="15" t="s">
        <v>12</v>
      </c>
      <c r="L130" s="16"/>
      <c r="M130" s="16"/>
      <c r="N130" s="16"/>
      <c r="O130" s="16"/>
      <c r="P130" s="16"/>
      <c r="Q130" s="16"/>
      <c r="R130" s="16"/>
      <c r="S130" s="42"/>
      <c r="U130" s="49" t="s">
        <v>10</v>
      </c>
      <c r="V130" s="49"/>
      <c r="W130" s="49"/>
      <c r="X130" s="49"/>
      <c r="Y130" s="49"/>
      <c r="Z130" s="50"/>
      <c r="AA130" s="15" t="s">
        <v>12</v>
      </c>
      <c r="AB130" s="16"/>
      <c r="AC130" s="16"/>
      <c r="AD130" s="16"/>
      <c r="AE130" s="16"/>
      <c r="AF130" s="16"/>
      <c r="AG130" s="16"/>
      <c r="AH130" s="16"/>
    </row>
    <row r="131" spans="1:35" x14ac:dyDescent="0.2">
      <c r="A131" s="23"/>
      <c r="B131" s="34"/>
      <c r="C131" s="43" t="s">
        <v>52</v>
      </c>
      <c r="D131" s="43" t="s">
        <v>53</v>
      </c>
      <c r="E131" s="43" t="s">
        <v>54</v>
      </c>
      <c r="F131" s="43" t="s">
        <v>55</v>
      </c>
      <c r="G131" s="43" t="s">
        <v>56</v>
      </c>
      <c r="H131" s="44" t="s">
        <v>57</v>
      </c>
      <c r="I131" s="43"/>
      <c r="J131" s="43"/>
      <c r="K131" s="45" t="s">
        <v>60</v>
      </c>
      <c r="L131" s="45" t="s">
        <v>61</v>
      </c>
      <c r="M131" s="45" t="s">
        <v>62</v>
      </c>
      <c r="N131" s="45" t="s">
        <v>63</v>
      </c>
      <c r="O131" s="45" t="s">
        <v>64</v>
      </c>
      <c r="P131" s="45" t="s">
        <v>65</v>
      </c>
      <c r="Q131" s="45" t="s">
        <v>66</v>
      </c>
      <c r="R131" s="45" t="s">
        <v>67</v>
      </c>
      <c r="T131" s="23"/>
      <c r="U131" s="43" t="s">
        <v>52</v>
      </c>
      <c r="V131" s="43" t="s">
        <v>53</v>
      </c>
      <c r="W131" s="43" t="s">
        <v>54</v>
      </c>
      <c r="X131" s="43" t="s">
        <v>55</v>
      </c>
      <c r="Y131" s="43" t="s">
        <v>56</v>
      </c>
      <c r="Z131" s="44" t="s">
        <v>57</v>
      </c>
      <c r="AA131" s="45" t="s">
        <v>60</v>
      </c>
      <c r="AB131" s="45" t="s">
        <v>61</v>
      </c>
      <c r="AC131" s="45" t="s">
        <v>62</v>
      </c>
      <c r="AD131" s="45" t="s">
        <v>63</v>
      </c>
      <c r="AE131" s="45" t="s">
        <v>64</v>
      </c>
      <c r="AF131" s="45" t="s">
        <v>65</v>
      </c>
      <c r="AG131" s="45" t="s">
        <v>66</v>
      </c>
      <c r="AH131" s="45" t="s">
        <v>67</v>
      </c>
    </row>
    <row r="132" spans="1:35" x14ac:dyDescent="0.2">
      <c r="A132" s="23" t="s">
        <v>14</v>
      </c>
      <c r="B132" s="34"/>
      <c r="C132" s="46">
        <v>204629</v>
      </c>
      <c r="D132" s="46">
        <v>199721.5</v>
      </c>
      <c r="E132" s="46">
        <v>210569.5</v>
      </c>
      <c r="F132" s="46">
        <v>222081.5</v>
      </c>
      <c r="G132" s="67">
        <v>227708</v>
      </c>
      <c r="H132" s="68">
        <v>240225</v>
      </c>
      <c r="I132" s="67"/>
      <c r="J132" s="67"/>
      <c r="K132" s="47">
        <v>229683.94431715814</v>
      </c>
      <c r="L132" s="47">
        <v>246723.11786722383</v>
      </c>
      <c r="M132" s="47">
        <v>262149.18863410508</v>
      </c>
      <c r="N132" s="47">
        <v>271783.57453234261</v>
      </c>
      <c r="O132" s="47">
        <v>279282.55833483307</v>
      </c>
      <c r="P132" s="47">
        <v>281752.81412415317</v>
      </c>
      <c r="Q132" s="47">
        <v>284105.23735992989</v>
      </c>
      <c r="R132" s="47">
        <v>286275.16588818864</v>
      </c>
      <c r="T132" s="23" t="s">
        <v>14</v>
      </c>
      <c r="U132" s="46">
        <v>15.400761951209233</v>
      </c>
      <c r="V132" s="46">
        <v>14.438508569366149</v>
      </c>
      <c r="W132" s="46">
        <v>13.934055768118549</v>
      </c>
      <c r="X132" s="46">
        <v>13.42801243570184</v>
      </c>
      <c r="Y132" s="67">
        <v>12.904958911873049</v>
      </c>
      <c r="Z132" s="68">
        <v>12.873449264489162</v>
      </c>
      <c r="AA132" s="47">
        <v>11.720213269551694</v>
      </c>
      <c r="AB132" s="47">
        <v>11.956970443489009</v>
      </c>
      <c r="AC132" s="47">
        <v>11.958950846444971</v>
      </c>
      <c r="AD132" s="47">
        <v>11.70950914540602</v>
      </c>
      <c r="AE132" s="47">
        <v>11.442254628967149</v>
      </c>
      <c r="AF132" s="47">
        <v>11.051080223997337</v>
      </c>
      <c r="AG132" s="47">
        <v>10.719131888273473</v>
      </c>
      <c r="AH132" s="47">
        <v>10.422038110379633</v>
      </c>
    </row>
    <row r="133" spans="1:35" x14ac:dyDescent="0.2">
      <c r="A133" s="23" t="s">
        <v>15</v>
      </c>
      <c r="B133" s="34"/>
      <c r="C133" s="46">
        <v>1191.5</v>
      </c>
      <c r="D133" s="46">
        <v>951.5</v>
      </c>
      <c r="E133" s="46">
        <v>914.5</v>
      </c>
      <c r="F133" s="46">
        <v>872</v>
      </c>
      <c r="G133" s="67">
        <v>793.66788350178467</v>
      </c>
      <c r="H133" s="68">
        <v>865.56087996046563</v>
      </c>
      <c r="I133" s="67"/>
      <c r="J133" s="67"/>
      <c r="K133" s="47">
        <v>840.80075168003657</v>
      </c>
      <c r="L133" s="47">
        <v>852.28907265917633</v>
      </c>
      <c r="M133" s="47">
        <v>854.93282455385292</v>
      </c>
      <c r="N133" s="47">
        <v>863.6160023389009</v>
      </c>
      <c r="O133" s="47">
        <v>886.03604836614602</v>
      </c>
      <c r="P133" s="47">
        <v>879.85027220057009</v>
      </c>
      <c r="Q133" s="47">
        <v>857.30145878828534</v>
      </c>
      <c r="R133" s="47">
        <v>834.24508800913236</v>
      </c>
      <c r="T133" s="23" t="s">
        <v>15</v>
      </c>
      <c r="U133" s="46">
        <v>14.945592524067859</v>
      </c>
      <c r="V133" s="46">
        <v>12.212809652162752</v>
      </c>
      <c r="W133" s="46">
        <v>11.387124891047192</v>
      </c>
      <c r="X133" s="46">
        <v>10.437707600051516</v>
      </c>
      <c r="Y133" s="67">
        <v>9.6051222799557721</v>
      </c>
      <c r="Z133" s="68">
        <v>10.649596609011622</v>
      </c>
      <c r="AA133" s="47">
        <v>10.373992363829622</v>
      </c>
      <c r="AB133" s="47">
        <v>10.47374998954678</v>
      </c>
      <c r="AC133" s="47">
        <v>10.461593145245464</v>
      </c>
      <c r="AD133" s="47">
        <v>10.541888302938698</v>
      </c>
      <c r="AE133" s="47">
        <v>10.816520942989884</v>
      </c>
      <c r="AF133" s="47">
        <v>10.764255599074481</v>
      </c>
      <c r="AG133" s="47">
        <v>10.521674722101222</v>
      </c>
      <c r="AH133" s="47">
        <v>10.265966037339677</v>
      </c>
    </row>
    <row r="134" spans="1:35" x14ac:dyDescent="0.2">
      <c r="A134" s="23" t="s">
        <v>16</v>
      </c>
      <c r="B134" s="34"/>
      <c r="C134" s="46">
        <v>4497.5</v>
      </c>
      <c r="D134" s="46">
        <v>4342</v>
      </c>
      <c r="E134" s="46">
        <v>4020</v>
      </c>
      <c r="F134" s="46">
        <v>4087</v>
      </c>
      <c r="G134" s="67">
        <v>3894.2870953113038</v>
      </c>
      <c r="H134" s="68">
        <v>3892.6260285836402</v>
      </c>
      <c r="I134" s="67"/>
      <c r="J134" s="67"/>
      <c r="K134" s="47">
        <v>3686.4240704907365</v>
      </c>
      <c r="L134" s="47">
        <v>4006.9035162019909</v>
      </c>
      <c r="M134" s="47">
        <v>4305.460974276315</v>
      </c>
      <c r="N134" s="47">
        <v>4526.7348755104649</v>
      </c>
      <c r="O134" s="47">
        <v>4732.7246227485884</v>
      </c>
      <c r="P134" s="47">
        <v>4852.290919407973</v>
      </c>
      <c r="Q134" s="47">
        <v>4930.2548998841912</v>
      </c>
      <c r="R134" s="47">
        <v>4943.2185886440529</v>
      </c>
      <c r="T134" s="23" t="s">
        <v>16</v>
      </c>
      <c r="U134" s="46">
        <v>13.250545047433857</v>
      </c>
      <c r="V134" s="46">
        <v>12.555120216288115</v>
      </c>
      <c r="W134" s="46">
        <v>10.896080663522524</v>
      </c>
      <c r="X134" s="46">
        <v>10.557242907330268</v>
      </c>
      <c r="Y134" s="67">
        <v>9.7111845526709253</v>
      </c>
      <c r="Z134" s="68">
        <v>9.278918039658782</v>
      </c>
      <c r="AA134" s="47">
        <v>8.4885672237708896</v>
      </c>
      <c r="AB134" s="47">
        <v>8.9362029428655632</v>
      </c>
      <c r="AC134" s="47">
        <v>9.241062059162239</v>
      </c>
      <c r="AD134" s="47">
        <v>9.3576231925695108</v>
      </c>
      <c r="AE134" s="47">
        <v>9.448270549988095</v>
      </c>
      <c r="AF134" s="47">
        <v>9.3810306365777105</v>
      </c>
      <c r="AG134" s="47">
        <v>9.2436200326959082</v>
      </c>
      <c r="AH134" s="47">
        <v>8.9891516598544658</v>
      </c>
    </row>
    <row r="135" spans="1:35" x14ac:dyDescent="0.2">
      <c r="A135" s="23" t="s">
        <v>17</v>
      </c>
      <c r="B135" s="34"/>
      <c r="C135" s="46">
        <v>17073</v>
      </c>
      <c r="D135" s="46">
        <v>17464</v>
      </c>
      <c r="E135" s="46">
        <v>19712</v>
      </c>
      <c r="F135" s="46">
        <v>20459.5</v>
      </c>
      <c r="G135" s="67">
        <v>20268.899923862075</v>
      </c>
      <c r="H135" s="68">
        <v>20108.254697060685</v>
      </c>
      <c r="I135" s="67"/>
      <c r="J135" s="67"/>
      <c r="K135" s="47">
        <v>19121.832489438362</v>
      </c>
      <c r="L135" s="47">
        <v>21518.868132872209</v>
      </c>
      <c r="M135" s="47">
        <v>24042.719936438138</v>
      </c>
      <c r="N135" s="47">
        <v>25528.911951610098</v>
      </c>
      <c r="O135" s="47">
        <v>26018.350120498864</v>
      </c>
      <c r="P135" s="47">
        <v>25619.338070419257</v>
      </c>
      <c r="Q135" s="47">
        <v>25381.183292235321</v>
      </c>
      <c r="R135" s="47">
        <v>25825.98913526423</v>
      </c>
      <c r="T135" s="23" t="s">
        <v>17</v>
      </c>
      <c r="U135" s="46">
        <v>13.849551509940195</v>
      </c>
      <c r="V135" s="46">
        <v>13.156051075370069</v>
      </c>
      <c r="W135" s="46">
        <v>13.234326534448726</v>
      </c>
      <c r="X135" s="46">
        <v>12.509235811690314</v>
      </c>
      <c r="Y135" s="67">
        <v>11.622085976769775</v>
      </c>
      <c r="Z135" s="68">
        <v>10.942065567683985</v>
      </c>
      <c r="AA135" s="47">
        <v>9.9334582375543778</v>
      </c>
      <c r="AB135" s="47">
        <v>10.551142964351982</v>
      </c>
      <c r="AC135" s="47">
        <v>10.967313274673959</v>
      </c>
      <c r="AD135" s="47">
        <v>10.870716644798069</v>
      </c>
      <c r="AE135" s="47">
        <v>10.430441394105575</v>
      </c>
      <c r="AF135" s="47">
        <v>9.7552451018077893</v>
      </c>
      <c r="AG135" s="47">
        <v>9.2398980412756977</v>
      </c>
      <c r="AH135" s="47">
        <v>9.0235571906664056</v>
      </c>
    </row>
    <row r="136" spans="1:35" x14ac:dyDescent="0.2">
      <c r="A136" s="23" t="s">
        <v>18</v>
      </c>
      <c r="B136" s="34"/>
      <c r="C136" s="46">
        <v>2451</v>
      </c>
      <c r="D136" s="46">
        <v>2239.5</v>
      </c>
      <c r="E136" s="46">
        <v>2110</v>
      </c>
      <c r="F136" s="46">
        <v>1985.5</v>
      </c>
      <c r="G136" s="67">
        <v>1971.4356161312003</v>
      </c>
      <c r="H136" s="68">
        <v>2123.8999350266599</v>
      </c>
      <c r="I136" s="67"/>
      <c r="J136" s="67"/>
      <c r="K136" s="47">
        <v>2021.5256981594941</v>
      </c>
      <c r="L136" s="47">
        <v>2077.0893485002998</v>
      </c>
      <c r="M136" s="47">
        <v>2132.9367566535329</v>
      </c>
      <c r="N136" s="47">
        <v>2176.9874445701003</v>
      </c>
      <c r="O136" s="47">
        <v>2201.4274959195641</v>
      </c>
      <c r="P136" s="47">
        <v>2148.9817247887131</v>
      </c>
      <c r="Q136" s="47">
        <v>2095.7031222655896</v>
      </c>
      <c r="R136" s="47">
        <v>2062.2891774406507</v>
      </c>
      <c r="T136" s="23" t="s">
        <v>18</v>
      </c>
      <c r="U136" s="46">
        <v>15.080060910894744</v>
      </c>
      <c r="V136" s="46">
        <v>13.595798931520156</v>
      </c>
      <c r="W136" s="46">
        <v>12.238446703304671</v>
      </c>
      <c r="X136" s="46">
        <v>11.1555670575703</v>
      </c>
      <c r="Y136" s="67">
        <v>10.976077836330871</v>
      </c>
      <c r="Z136" s="68">
        <v>11.598300854957909</v>
      </c>
      <c r="AA136" s="47">
        <v>10.828583815286466</v>
      </c>
      <c r="AB136" s="47">
        <v>10.922742517893955</v>
      </c>
      <c r="AC136" s="47">
        <v>10.963601390147009</v>
      </c>
      <c r="AD136" s="47">
        <v>10.963079094546638</v>
      </c>
      <c r="AE136" s="47">
        <v>10.926120714776873</v>
      </c>
      <c r="AF136" s="47">
        <v>10.576765311062445</v>
      </c>
      <c r="AG136" s="47">
        <v>10.262352265868667</v>
      </c>
      <c r="AH136" s="47">
        <v>10.049716571969531</v>
      </c>
    </row>
    <row r="137" spans="1:35" x14ac:dyDescent="0.2">
      <c r="A137" s="23" t="s">
        <v>19</v>
      </c>
      <c r="B137" s="34"/>
      <c r="C137" s="46">
        <v>2670</v>
      </c>
      <c r="D137" s="46">
        <v>2487.5</v>
      </c>
      <c r="E137" s="46">
        <v>2420</v>
      </c>
      <c r="F137" s="46">
        <v>2619.5</v>
      </c>
      <c r="G137" s="67">
        <v>2571.7559843534218</v>
      </c>
      <c r="H137" s="68">
        <v>2632.6989684165633</v>
      </c>
      <c r="I137" s="67"/>
      <c r="J137" s="67"/>
      <c r="K137" s="47">
        <v>2543.1568768158613</v>
      </c>
      <c r="L137" s="47">
        <v>2767.6758899007336</v>
      </c>
      <c r="M137" s="47">
        <v>2981.6489901035743</v>
      </c>
      <c r="N137" s="47">
        <v>3089.3228139893386</v>
      </c>
      <c r="O137" s="47">
        <v>3130.7366871543381</v>
      </c>
      <c r="P137" s="47">
        <v>3103.3206757205789</v>
      </c>
      <c r="Q137" s="47">
        <v>3111.4578302485497</v>
      </c>
      <c r="R137" s="47">
        <v>3160.767034763946</v>
      </c>
      <c r="T137" s="23" t="s">
        <v>19</v>
      </c>
      <c r="U137" s="46">
        <v>14.947306545744638</v>
      </c>
      <c r="V137" s="46">
        <v>13.534468687088525</v>
      </c>
      <c r="W137" s="46">
        <v>12.349301524526377</v>
      </c>
      <c r="X137" s="46">
        <v>12.433241788460702</v>
      </c>
      <c r="Y137" s="67">
        <v>11.384459355974894</v>
      </c>
      <c r="Z137" s="68">
        <v>10.95905907941086</v>
      </c>
      <c r="AA137" s="47">
        <v>10.096959552350556</v>
      </c>
      <c r="AB137" s="47">
        <v>10.460186684696321</v>
      </c>
      <c r="AC137" s="47">
        <v>10.598687880881606</v>
      </c>
      <c r="AD137" s="47">
        <v>10.35952577708334</v>
      </c>
      <c r="AE137" s="47">
        <v>9.9862335600798939</v>
      </c>
      <c r="AF137" s="47">
        <v>9.4893818827038565</v>
      </c>
      <c r="AG137" s="47">
        <v>9.1691381114727069</v>
      </c>
      <c r="AH137" s="47">
        <v>9.0012193836628533</v>
      </c>
    </row>
    <row r="138" spans="1:35" x14ac:dyDescent="0.2">
      <c r="A138" s="23" t="s">
        <v>20</v>
      </c>
      <c r="B138" s="34"/>
      <c r="C138" s="46">
        <v>4584.5</v>
      </c>
      <c r="D138" s="46">
        <v>3856</v>
      </c>
      <c r="E138" s="46">
        <v>3510.5</v>
      </c>
      <c r="F138" s="46">
        <v>3194</v>
      </c>
      <c r="G138" s="67">
        <v>3098.7876781421774</v>
      </c>
      <c r="H138" s="68">
        <v>3218.9973070191049</v>
      </c>
      <c r="I138" s="67"/>
      <c r="J138" s="67"/>
      <c r="K138" s="47">
        <v>3141.6380385480143</v>
      </c>
      <c r="L138" s="47">
        <v>3218.5234847961046</v>
      </c>
      <c r="M138" s="47">
        <v>3194.8519553259425</v>
      </c>
      <c r="N138" s="47">
        <v>3160.7010693230395</v>
      </c>
      <c r="O138" s="47">
        <v>3151.1445237319931</v>
      </c>
      <c r="P138" s="47">
        <v>3121.6685885554571</v>
      </c>
      <c r="Q138" s="47">
        <v>3111.9736140906871</v>
      </c>
      <c r="R138" s="47">
        <v>3095.4742571018796</v>
      </c>
      <c r="T138" s="23" t="s">
        <v>20</v>
      </c>
      <c r="U138" s="46">
        <v>14.802437744682567</v>
      </c>
      <c r="V138" s="46">
        <v>12.812546726254757</v>
      </c>
      <c r="W138" s="46">
        <v>11.32510686345673</v>
      </c>
      <c r="X138" s="46">
        <v>10.112603852675228</v>
      </c>
      <c r="Y138" s="67">
        <v>9.8744429485652674</v>
      </c>
      <c r="Z138" s="68">
        <v>10.237384926679708</v>
      </c>
      <c r="AA138" s="47">
        <v>9.9470603449955064</v>
      </c>
      <c r="AB138" s="47">
        <v>10.10548992852808</v>
      </c>
      <c r="AC138" s="47">
        <v>9.9131657513186617</v>
      </c>
      <c r="AD138" s="47">
        <v>9.7233273456288813</v>
      </c>
      <c r="AE138" s="47">
        <v>9.667471466380956</v>
      </c>
      <c r="AF138" s="47">
        <v>9.5973144978676377</v>
      </c>
      <c r="AG138" s="47">
        <v>9.6027098934866686</v>
      </c>
      <c r="AH138" s="47">
        <v>9.5724816317411445</v>
      </c>
    </row>
    <row r="139" spans="1:35" x14ac:dyDescent="0.2">
      <c r="A139" s="23" t="s">
        <v>21</v>
      </c>
      <c r="B139" s="34"/>
      <c r="C139" s="46">
        <v>1031</v>
      </c>
      <c r="D139" s="46">
        <v>990</v>
      </c>
      <c r="E139" s="46">
        <v>1051</v>
      </c>
      <c r="F139" s="46">
        <v>1101</v>
      </c>
      <c r="G139" s="67">
        <v>1156.2361603611853</v>
      </c>
      <c r="H139" s="68">
        <v>1196.9547470428643</v>
      </c>
      <c r="I139" s="67"/>
      <c r="J139" s="67"/>
      <c r="K139" s="47">
        <v>1101.576588642024</v>
      </c>
      <c r="L139" s="47">
        <v>1184.7180494762001</v>
      </c>
      <c r="M139" s="47">
        <v>1296.5186155845536</v>
      </c>
      <c r="N139" s="47">
        <v>1387.2439196545015</v>
      </c>
      <c r="O139" s="47">
        <v>1456.2332054716708</v>
      </c>
      <c r="P139" s="47">
        <v>1484.5392953495038</v>
      </c>
      <c r="Q139" s="47">
        <v>1513.413026481102</v>
      </c>
      <c r="R139" s="47">
        <v>1560.1795760914329</v>
      </c>
      <c r="T139" s="23" t="s">
        <v>21</v>
      </c>
      <c r="U139" s="46">
        <v>15.718859582253392</v>
      </c>
      <c r="V139" s="46">
        <v>14.455192553385654</v>
      </c>
      <c r="W139" s="46">
        <v>13.517250249188129</v>
      </c>
      <c r="X139" s="46">
        <v>12.209990684973615</v>
      </c>
      <c r="Y139" s="67">
        <v>12.027399907276237</v>
      </c>
      <c r="Z139" s="68">
        <v>11.895917652936285</v>
      </c>
      <c r="AA139" s="47">
        <v>10.455482015161985</v>
      </c>
      <c r="AB139" s="47">
        <v>11.006095796764788</v>
      </c>
      <c r="AC139" s="47">
        <v>11.595241799797456</v>
      </c>
      <c r="AD139" s="47">
        <v>11.904189026056216</v>
      </c>
      <c r="AE139" s="47">
        <v>11.937625447452438</v>
      </c>
      <c r="AF139" s="47">
        <v>11.622808069481911</v>
      </c>
      <c r="AG139" s="47">
        <v>11.339295644575346</v>
      </c>
      <c r="AH139" s="47">
        <v>11.190980979567621</v>
      </c>
    </row>
    <row r="140" spans="1:35" x14ac:dyDescent="0.2">
      <c r="A140" s="23" t="s">
        <v>22</v>
      </c>
      <c r="B140" s="34"/>
      <c r="C140" s="46">
        <v>1126.5</v>
      </c>
      <c r="D140" s="46">
        <v>1056</v>
      </c>
      <c r="E140" s="46">
        <v>1005</v>
      </c>
      <c r="F140" s="46">
        <v>811</v>
      </c>
      <c r="G140" s="67">
        <v>786.10510999159089</v>
      </c>
      <c r="H140" s="68">
        <v>831.79542798363218</v>
      </c>
      <c r="I140" s="67"/>
      <c r="J140" s="67"/>
      <c r="K140" s="47">
        <v>772.72289679055598</v>
      </c>
      <c r="L140" s="47">
        <v>798.63568042690838</v>
      </c>
      <c r="M140" s="47">
        <v>816.61657297913951</v>
      </c>
      <c r="N140" s="47">
        <v>813.87328437217161</v>
      </c>
      <c r="O140" s="47">
        <v>799.45413627731398</v>
      </c>
      <c r="P140" s="47">
        <v>769.63126349205186</v>
      </c>
      <c r="Q140" s="47">
        <v>747.63078963527209</v>
      </c>
      <c r="R140" s="47">
        <v>731.1372616504276</v>
      </c>
      <c r="T140" s="23" t="s">
        <v>22</v>
      </c>
      <c r="U140" s="46">
        <v>13.354276569260861</v>
      </c>
      <c r="V140" s="46">
        <v>11.696618946085897</v>
      </c>
      <c r="W140" s="46">
        <v>9.9362301646151572</v>
      </c>
      <c r="X140" s="46">
        <v>7.6914355812752531</v>
      </c>
      <c r="Y140" s="67">
        <v>7.3105338417181018</v>
      </c>
      <c r="Z140" s="68">
        <v>7.5276618376378632</v>
      </c>
      <c r="AA140" s="47">
        <v>6.918425993028869</v>
      </c>
      <c r="AB140" s="47">
        <v>7.0351844978014295</v>
      </c>
      <c r="AC140" s="47">
        <v>6.9586661037603132</v>
      </c>
      <c r="AD140" s="47">
        <v>6.7409848898100009</v>
      </c>
      <c r="AE140" s="47">
        <v>6.5008382801164597</v>
      </c>
      <c r="AF140" s="47">
        <v>6.1988110149355409</v>
      </c>
      <c r="AG140" s="47">
        <v>5.9892929779681516</v>
      </c>
      <c r="AH140" s="47">
        <v>5.8251012928538577</v>
      </c>
    </row>
    <row r="141" spans="1:35" x14ac:dyDescent="0.2">
      <c r="A141" s="23" t="s">
        <v>23</v>
      </c>
      <c r="B141" s="34"/>
      <c r="C141" s="46">
        <v>5036.5</v>
      </c>
      <c r="D141" s="46">
        <v>4904.5</v>
      </c>
      <c r="E141" s="46">
        <v>5529</v>
      </c>
      <c r="F141" s="46">
        <v>6619</v>
      </c>
      <c r="G141" s="67">
        <v>7807.7507051132898</v>
      </c>
      <c r="H141" s="68">
        <v>9599.06760781103</v>
      </c>
      <c r="I141" s="67"/>
      <c r="J141" s="67"/>
      <c r="K141" s="47">
        <v>9101.8665966820317</v>
      </c>
      <c r="L141" s="47">
        <v>9584.3624140745742</v>
      </c>
      <c r="M141" s="47">
        <v>10387.844278990924</v>
      </c>
      <c r="N141" s="47">
        <v>11107.552913666615</v>
      </c>
      <c r="O141" s="47">
        <v>11620.81085237861</v>
      </c>
      <c r="P141" s="47">
        <v>11682.314145853519</v>
      </c>
      <c r="Q141" s="47">
        <v>11600.473876160837</v>
      </c>
      <c r="R141" s="47">
        <v>11612.793343132005</v>
      </c>
      <c r="T141" s="23" t="s">
        <v>23</v>
      </c>
      <c r="U141" s="46">
        <v>15.818650083231256</v>
      </c>
      <c r="V141" s="46">
        <v>13.912291152526027</v>
      </c>
      <c r="W141" s="46">
        <v>12.892319171757682</v>
      </c>
      <c r="X141" s="46">
        <v>12.502315783044407</v>
      </c>
      <c r="Y141" s="67">
        <v>12.399854213720442</v>
      </c>
      <c r="Z141" s="68">
        <v>13.08251124680314</v>
      </c>
      <c r="AA141" s="47">
        <v>11.209309411908661</v>
      </c>
      <c r="AB141" s="47">
        <v>10.974052814674774</v>
      </c>
      <c r="AC141" s="47">
        <v>10.902875808598166</v>
      </c>
      <c r="AD141" s="47">
        <v>10.759531379882901</v>
      </c>
      <c r="AE141" s="47">
        <v>10.497835724153825</v>
      </c>
      <c r="AF141" s="47">
        <v>9.9482353064770912</v>
      </c>
      <c r="AG141" s="47">
        <v>9.397312664282218</v>
      </c>
      <c r="AH141" s="47">
        <v>9.0106682669862277</v>
      </c>
    </row>
    <row r="142" spans="1:35" x14ac:dyDescent="0.2">
      <c r="A142" s="23" t="s">
        <v>24</v>
      </c>
      <c r="B142" s="34"/>
      <c r="C142" s="46">
        <v>7050</v>
      </c>
      <c r="D142" s="46">
        <v>6561.5</v>
      </c>
      <c r="E142" s="46">
        <v>6018</v>
      </c>
      <c r="F142" s="46">
        <v>5590.5</v>
      </c>
      <c r="G142" s="67">
        <v>5402.2844240747945</v>
      </c>
      <c r="H142" s="68">
        <v>5621.1693643986846</v>
      </c>
      <c r="I142" s="67"/>
      <c r="J142" s="67"/>
      <c r="K142" s="47">
        <v>5382.3310479367829</v>
      </c>
      <c r="L142" s="47">
        <v>5666.3915175851616</v>
      </c>
      <c r="M142" s="47">
        <v>5851.0589109095981</v>
      </c>
      <c r="N142" s="47">
        <v>5895.6495972062075</v>
      </c>
      <c r="O142" s="47">
        <v>5937.8349757379692</v>
      </c>
      <c r="P142" s="47">
        <v>5902.7601108053505</v>
      </c>
      <c r="Q142" s="47">
        <v>5910.5084128030303</v>
      </c>
      <c r="R142" s="47">
        <v>5899.5361690405371</v>
      </c>
      <c r="T142" s="23" t="s">
        <v>24</v>
      </c>
      <c r="U142" s="46">
        <v>15.178182170480051</v>
      </c>
      <c r="V142" s="46">
        <v>14.034843801803152</v>
      </c>
      <c r="W142" s="46">
        <v>12.413110290629318</v>
      </c>
      <c r="X142" s="46">
        <v>11.211660803576368</v>
      </c>
      <c r="Y142" s="67">
        <v>10.549662330556355</v>
      </c>
      <c r="Z142" s="68">
        <v>10.608809751859805</v>
      </c>
      <c r="AA142" s="47">
        <v>9.8644454141092854</v>
      </c>
      <c r="AB142" s="47">
        <v>9.9991722331305901</v>
      </c>
      <c r="AC142" s="47">
        <v>9.8408421384608911</v>
      </c>
      <c r="AD142" s="47">
        <v>9.4954461298389727</v>
      </c>
      <c r="AE142" s="47">
        <v>9.2348832104079985</v>
      </c>
      <c r="AF142" s="47">
        <v>8.9322342291330514</v>
      </c>
      <c r="AG142" s="47">
        <v>8.7402477482357401</v>
      </c>
      <c r="AH142" s="47">
        <v>8.5381356945060141</v>
      </c>
    </row>
    <row r="143" spans="1:35" x14ac:dyDescent="0.2">
      <c r="A143" s="23" t="s">
        <v>25</v>
      </c>
      <c r="B143" s="34"/>
      <c r="C143" s="46">
        <v>169.5</v>
      </c>
      <c r="D143" s="46">
        <v>89.5</v>
      </c>
      <c r="E143" s="46">
        <v>76</v>
      </c>
      <c r="F143" s="46">
        <v>88.5</v>
      </c>
      <c r="G143" s="67">
        <v>87.907052712166745</v>
      </c>
      <c r="H143" s="68">
        <v>79.040184156085402</v>
      </c>
      <c r="I143" s="67"/>
      <c r="J143" s="67"/>
      <c r="K143" s="47">
        <v>76.914331506284327</v>
      </c>
      <c r="L143" s="47">
        <v>79.560094522728633</v>
      </c>
      <c r="M143" s="47">
        <v>85.197429325853236</v>
      </c>
      <c r="N143" s="47">
        <v>94.433187440752462</v>
      </c>
      <c r="O143" s="47">
        <v>105.84863311571092</v>
      </c>
      <c r="P143" s="47">
        <v>114.55862117302777</v>
      </c>
      <c r="Q143" s="47">
        <v>120.74217227293224</v>
      </c>
      <c r="R143" s="47">
        <v>125.92084943787751</v>
      </c>
      <c r="T143" s="23" t="s">
        <v>25</v>
      </c>
      <c r="U143" s="46">
        <v>17.451737451737451</v>
      </c>
      <c r="V143" s="46">
        <v>10.059005338578253</v>
      </c>
      <c r="W143" s="46">
        <v>8.6412734508243325</v>
      </c>
      <c r="X143" s="46">
        <v>9.5341384203057871</v>
      </c>
      <c r="Y143" s="67">
        <v>9.2630087399004477</v>
      </c>
      <c r="Z143" s="68">
        <v>8.4262919182857665</v>
      </c>
      <c r="AA143" s="47">
        <v>8.0360958683743107</v>
      </c>
      <c r="AB143" s="47">
        <v>7.9155868178572693</v>
      </c>
      <c r="AC143" s="47">
        <v>8.0489067095911579</v>
      </c>
      <c r="AD143" s="47">
        <v>8.4843262719328791</v>
      </c>
      <c r="AE143" s="47">
        <v>9.0888284044823813</v>
      </c>
      <c r="AF143" s="47">
        <v>9.4475804979755456</v>
      </c>
      <c r="AG143" s="47">
        <v>9.5849173559799787</v>
      </c>
      <c r="AH143" s="47">
        <v>9.6145006289700294</v>
      </c>
    </row>
    <row r="144" spans="1:35" x14ac:dyDescent="0.2">
      <c r="A144" s="23" t="s">
        <v>26</v>
      </c>
      <c r="B144" s="34"/>
      <c r="C144" s="46">
        <v>609.5</v>
      </c>
      <c r="D144" s="46">
        <v>558</v>
      </c>
      <c r="E144" s="46">
        <v>500</v>
      </c>
      <c r="F144" s="46">
        <v>442.5</v>
      </c>
      <c r="G144" s="67">
        <v>331.63645368427973</v>
      </c>
      <c r="H144" s="68">
        <v>303.18015364552571</v>
      </c>
      <c r="I144" s="67"/>
      <c r="J144" s="67"/>
      <c r="K144" s="47">
        <v>300.77499992334481</v>
      </c>
      <c r="L144" s="47">
        <v>309.72986217591819</v>
      </c>
      <c r="M144" s="47">
        <v>320.45607565017917</v>
      </c>
      <c r="N144" s="47">
        <v>309.77946982595898</v>
      </c>
      <c r="O144" s="47">
        <v>283.2428725326979</v>
      </c>
      <c r="P144" s="47">
        <v>248.08689545792919</v>
      </c>
      <c r="Q144" s="47">
        <v>219.18587985645445</v>
      </c>
      <c r="R144" s="47">
        <v>202.50542014024174</v>
      </c>
      <c r="T144" s="23" t="s">
        <v>26</v>
      </c>
      <c r="U144" s="46">
        <v>14.914051507921943</v>
      </c>
      <c r="V144" s="46">
        <v>13.943899543949522</v>
      </c>
      <c r="W144" s="46">
        <v>12.569130216189039</v>
      </c>
      <c r="X144" s="46">
        <v>11.086946062675358</v>
      </c>
      <c r="Y144" s="67">
        <v>8.5205354299264791</v>
      </c>
      <c r="Z144" s="68">
        <v>8.0280260379619612</v>
      </c>
      <c r="AA144" s="47">
        <v>8.0888562661396595</v>
      </c>
      <c r="AB144" s="47">
        <v>8.4082629169593623</v>
      </c>
      <c r="AC144" s="47">
        <v>8.8277458439910053</v>
      </c>
      <c r="AD144" s="47">
        <v>8.7087704615279371</v>
      </c>
      <c r="AE144" s="47">
        <v>8.2018411271541929</v>
      </c>
      <c r="AF144" s="47">
        <v>7.4775465779322747</v>
      </c>
      <c r="AG144" s="47">
        <v>6.9335928878745605</v>
      </c>
      <c r="AH144" s="47">
        <v>6.7508748664874414</v>
      </c>
    </row>
    <row r="145" spans="1:34" x14ac:dyDescent="0.2">
      <c r="A145" s="23" t="s">
        <v>27</v>
      </c>
      <c r="B145" s="34"/>
      <c r="C145" s="46">
        <v>575.5</v>
      </c>
      <c r="D145" s="46">
        <v>545.5</v>
      </c>
      <c r="E145" s="46">
        <v>436</v>
      </c>
      <c r="F145" s="46">
        <v>426</v>
      </c>
      <c r="G145" s="67">
        <v>382.06676281258569</v>
      </c>
      <c r="H145" s="68">
        <v>408.17994467533572</v>
      </c>
      <c r="I145" s="67"/>
      <c r="J145" s="67"/>
      <c r="K145" s="47">
        <v>402.80683034406286</v>
      </c>
      <c r="L145" s="47">
        <v>400.15668917347205</v>
      </c>
      <c r="M145" s="47">
        <v>379.09278618492294</v>
      </c>
      <c r="N145" s="47">
        <v>353.56103637190688</v>
      </c>
      <c r="O145" s="47">
        <v>341.38292424989942</v>
      </c>
      <c r="P145" s="47">
        <v>332.7643331060674</v>
      </c>
      <c r="Q145" s="47">
        <v>325.02734086730732</v>
      </c>
      <c r="R145" s="47">
        <v>310.97764680513319</v>
      </c>
      <c r="T145" s="23" t="s">
        <v>27</v>
      </c>
      <c r="U145" s="46">
        <v>14.903534895765892</v>
      </c>
      <c r="V145" s="46">
        <v>15.283322826924422</v>
      </c>
      <c r="W145" s="46">
        <v>12.190689221305746</v>
      </c>
      <c r="X145" s="46">
        <v>11.480461836462302</v>
      </c>
      <c r="Y145" s="67">
        <v>10.123064118394057</v>
      </c>
      <c r="Z145" s="68">
        <v>10.930507281008037</v>
      </c>
      <c r="AA145" s="47">
        <v>10.835194154868921</v>
      </c>
      <c r="AB145" s="47">
        <v>10.793460087156022</v>
      </c>
      <c r="AC145" s="47">
        <v>10.272085225734854</v>
      </c>
      <c r="AD145" s="47">
        <v>9.6612855224855192</v>
      </c>
      <c r="AE145" s="47">
        <v>9.4462586900231038</v>
      </c>
      <c r="AF145" s="47">
        <v>9.3467211516154443</v>
      </c>
      <c r="AG145" s="47">
        <v>9.2696830997031601</v>
      </c>
      <c r="AH145" s="47">
        <v>9.0004585341113188</v>
      </c>
    </row>
    <row r="146" spans="1:34" x14ac:dyDescent="0.2">
      <c r="A146" s="23" t="s">
        <v>28</v>
      </c>
      <c r="B146" s="34"/>
      <c r="C146" s="46">
        <v>1404</v>
      </c>
      <c r="D146" s="46">
        <v>1392.5</v>
      </c>
      <c r="E146" s="46">
        <v>1467.5</v>
      </c>
      <c r="F146" s="46">
        <v>1560.5</v>
      </c>
      <c r="G146" s="67">
        <v>1551.8426797563577</v>
      </c>
      <c r="H146" s="68">
        <v>1485.8492189122708</v>
      </c>
      <c r="I146" s="67"/>
      <c r="J146" s="67"/>
      <c r="K146" s="47">
        <v>1447.7975376486347</v>
      </c>
      <c r="L146" s="47">
        <v>1625.6201133178897</v>
      </c>
      <c r="M146" s="47">
        <v>1802.6070586470087</v>
      </c>
      <c r="N146" s="47">
        <v>1919.1507144258799</v>
      </c>
      <c r="O146" s="47">
        <v>1952.5354236007176</v>
      </c>
      <c r="P146" s="47">
        <v>1907.7115756512794</v>
      </c>
      <c r="Q146" s="47">
        <v>1871.4669062381981</v>
      </c>
      <c r="R146" s="47">
        <v>1870.7877622901838</v>
      </c>
      <c r="T146" s="23" t="s">
        <v>28</v>
      </c>
      <c r="U146" s="46">
        <v>17.490967983057182</v>
      </c>
      <c r="V146" s="46">
        <v>16.774582141243791</v>
      </c>
      <c r="W146" s="46">
        <v>16.361913256773331</v>
      </c>
      <c r="X146" s="46">
        <v>15.853028836581037</v>
      </c>
      <c r="Y146" s="67">
        <v>14.802084407466932</v>
      </c>
      <c r="Z146" s="68">
        <v>13.550030582255939</v>
      </c>
      <c r="AA146" s="47">
        <v>12.573254743026446</v>
      </c>
      <c r="AB146" s="47">
        <v>13.188803102660756</v>
      </c>
      <c r="AC146" s="47">
        <v>13.488657920854724</v>
      </c>
      <c r="AD146" s="47">
        <v>13.279900412610989</v>
      </c>
      <c r="AE146" s="47">
        <v>12.619757275213903</v>
      </c>
      <c r="AF146" s="47">
        <v>11.661055602203229</v>
      </c>
      <c r="AG146" s="47">
        <v>10.941500223563384</v>
      </c>
      <c r="AH146" s="47">
        <v>10.546602325218039</v>
      </c>
    </row>
    <row r="147" spans="1:34" x14ac:dyDescent="0.2">
      <c r="A147" s="23" t="s">
        <v>29</v>
      </c>
      <c r="B147" s="34"/>
      <c r="C147" s="46">
        <v>9703</v>
      </c>
      <c r="D147" s="46">
        <v>9741</v>
      </c>
      <c r="E147" s="46">
        <v>10026.5</v>
      </c>
      <c r="F147" s="46">
        <v>10447.5</v>
      </c>
      <c r="G147" s="67">
        <v>10624.33629713801</v>
      </c>
      <c r="H147" s="68">
        <v>11768.544946881009</v>
      </c>
      <c r="I147" s="67"/>
      <c r="J147" s="67"/>
      <c r="K147" s="47">
        <v>11040.336963422789</v>
      </c>
      <c r="L147" s="47">
        <v>11718.945414225716</v>
      </c>
      <c r="M147" s="47">
        <v>12359.17278771886</v>
      </c>
      <c r="N147" s="47">
        <v>12779.867985731948</v>
      </c>
      <c r="O147" s="47">
        <v>13106.342615989182</v>
      </c>
      <c r="P147" s="47">
        <v>13148.456442709128</v>
      </c>
      <c r="Q147" s="47">
        <v>13192.976412248554</v>
      </c>
      <c r="R147" s="47">
        <v>13245.924789773375</v>
      </c>
      <c r="T147" s="23" t="s">
        <v>29</v>
      </c>
      <c r="U147" s="46">
        <v>14.404477368210092</v>
      </c>
      <c r="V147" s="46">
        <v>13.727645541791739</v>
      </c>
      <c r="W147" s="46">
        <v>12.741366712202559</v>
      </c>
      <c r="X147" s="46">
        <v>11.968261933942285</v>
      </c>
      <c r="Y147" s="67">
        <v>11.367552250841289</v>
      </c>
      <c r="Z147" s="68">
        <v>11.905689477967787</v>
      </c>
      <c r="AA147" s="47">
        <v>10.683642224101188</v>
      </c>
      <c r="AB147" s="47">
        <v>10.814016098514067</v>
      </c>
      <c r="AC147" s="47">
        <v>10.691023076893359</v>
      </c>
      <c r="AD147" s="47">
        <v>10.385301440004097</v>
      </c>
      <c r="AE147" s="47">
        <v>10.103225800513437</v>
      </c>
      <c r="AF147" s="47">
        <v>9.7005228674834463</v>
      </c>
      <c r="AG147" s="47">
        <v>9.3700206635279812</v>
      </c>
      <c r="AH147" s="47">
        <v>9.0875494686680902</v>
      </c>
    </row>
    <row r="148" spans="1:34" x14ac:dyDescent="0.2">
      <c r="A148" s="23" t="s">
        <v>30</v>
      </c>
      <c r="B148" s="34"/>
      <c r="C148" s="46">
        <v>1257</v>
      </c>
      <c r="D148" s="46">
        <v>1388</v>
      </c>
      <c r="E148" s="46">
        <v>1378</v>
      </c>
      <c r="F148" s="46">
        <v>1526</v>
      </c>
      <c r="G148" s="67">
        <v>1553.8796907951576</v>
      </c>
      <c r="H148" s="68">
        <v>1688.2697399308508</v>
      </c>
      <c r="I148" s="67"/>
      <c r="J148" s="67"/>
      <c r="K148" s="47">
        <v>1638.6052640797916</v>
      </c>
      <c r="L148" s="47">
        <v>1726.7405233537806</v>
      </c>
      <c r="M148" s="47">
        <v>1780.9784894449899</v>
      </c>
      <c r="N148" s="47">
        <v>1799.9886945025341</v>
      </c>
      <c r="O148" s="47">
        <v>1867.6203790251884</v>
      </c>
      <c r="P148" s="47">
        <v>1959.5822252685725</v>
      </c>
      <c r="Q148" s="47">
        <v>2060.3733150704675</v>
      </c>
      <c r="R148" s="47">
        <v>2116.7448812554903</v>
      </c>
      <c r="T148" s="23" t="s">
        <v>30</v>
      </c>
      <c r="U148" s="46">
        <v>20.572831423895256</v>
      </c>
      <c r="V148" s="46">
        <v>20.871395812187512</v>
      </c>
      <c r="W148" s="46">
        <v>17.894941886890461</v>
      </c>
      <c r="X148" s="46">
        <v>16.94505476058999</v>
      </c>
      <c r="Y148" s="67">
        <v>15.917940639217182</v>
      </c>
      <c r="Z148" s="68">
        <v>16.185140024417539</v>
      </c>
      <c r="AA148" s="47">
        <v>14.770621397799768</v>
      </c>
      <c r="AB148" s="47">
        <v>14.796866106098971</v>
      </c>
      <c r="AC148" s="47">
        <v>14.349281418614979</v>
      </c>
      <c r="AD148" s="47">
        <v>13.691357199547852</v>
      </c>
      <c r="AE148" s="47">
        <v>13.525258452719759</v>
      </c>
      <c r="AF148" s="47">
        <v>13.595957564839503</v>
      </c>
      <c r="AG148" s="47">
        <v>13.747909479852478</v>
      </c>
      <c r="AH148" s="47">
        <v>13.628137835116814</v>
      </c>
    </row>
    <row r="149" spans="1:34" x14ac:dyDescent="0.2">
      <c r="A149" s="23" t="s">
        <v>31</v>
      </c>
      <c r="B149" s="34"/>
      <c r="C149" s="46">
        <v>4157.5</v>
      </c>
      <c r="D149" s="46">
        <v>3990</v>
      </c>
      <c r="E149" s="46">
        <v>3984</v>
      </c>
      <c r="F149" s="46">
        <v>3977.5</v>
      </c>
      <c r="G149" s="67">
        <v>3857.0191995423038</v>
      </c>
      <c r="H149" s="68">
        <v>4237.7366035109526</v>
      </c>
      <c r="I149" s="67"/>
      <c r="J149" s="67"/>
      <c r="K149" s="47">
        <v>4039.302717371258</v>
      </c>
      <c r="L149" s="47">
        <v>4352.3067308796035</v>
      </c>
      <c r="M149" s="47">
        <v>4592.1134424692564</v>
      </c>
      <c r="N149" s="47">
        <v>4659.1378147092037</v>
      </c>
      <c r="O149" s="47">
        <v>4702.2360326378948</v>
      </c>
      <c r="P149" s="47">
        <v>4714.3075354501671</v>
      </c>
      <c r="Q149" s="47">
        <v>4788.5459305697987</v>
      </c>
      <c r="R149" s="47">
        <v>4848.356099294022</v>
      </c>
      <c r="T149" s="23" t="s">
        <v>31</v>
      </c>
      <c r="U149" s="46">
        <v>13.89910403851297</v>
      </c>
      <c r="V149" s="46">
        <v>12.907295533396416</v>
      </c>
      <c r="W149" s="46">
        <v>11.866148416208731</v>
      </c>
      <c r="X149" s="46">
        <v>10.807716137270255</v>
      </c>
      <c r="Y149" s="67">
        <v>9.9516310979764988</v>
      </c>
      <c r="Z149" s="68">
        <v>10.469428512638416</v>
      </c>
      <c r="AA149" s="47">
        <v>9.6123800119784146</v>
      </c>
      <c r="AB149" s="47">
        <v>9.8866371493676795</v>
      </c>
      <c r="AC149" s="47">
        <v>9.8098884456632547</v>
      </c>
      <c r="AD149" s="47">
        <v>9.4093499654847772</v>
      </c>
      <c r="AE149" s="47">
        <v>9.0678408869998002</v>
      </c>
      <c r="AF149" s="47">
        <v>8.7563631480726958</v>
      </c>
      <c r="AG149" s="47">
        <v>8.611245734539354</v>
      </c>
      <c r="AH149" s="47">
        <v>8.4641751615478267</v>
      </c>
    </row>
    <row r="150" spans="1:34" x14ac:dyDescent="0.2">
      <c r="A150" s="23" t="s">
        <v>32</v>
      </c>
      <c r="B150" s="34"/>
      <c r="C150" s="46">
        <v>4499.5</v>
      </c>
      <c r="D150" s="46">
        <v>4196.5</v>
      </c>
      <c r="E150" s="46">
        <v>4308</v>
      </c>
      <c r="F150" s="46">
        <v>4148.5</v>
      </c>
      <c r="G150" s="67">
        <v>3968.2854914072559</v>
      </c>
      <c r="H150" s="68">
        <v>4128.3410724314717</v>
      </c>
      <c r="I150" s="67"/>
      <c r="J150" s="67"/>
      <c r="K150" s="47">
        <v>3858.4813346280639</v>
      </c>
      <c r="L150" s="47">
        <v>4030.0461522137093</v>
      </c>
      <c r="M150" s="47">
        <v>4053.1894507712605</v>
      </c>
      <c r="N150" s="47">
        <v>3988.7128000406219</v>
      </c>
      <c r="O150" s="47">
        <v>3968.318868523329</v>
      </c>
      <c r="P150" s="47">
        <v>3933.1467428175374</v>
      </c>
      <c r="Q150" s="47">
        <v>3910.5131470553406</v>
      </c>
      <c r="R150" s="47">
        <v>3851.1526885631074</v>
      </c>
      <c r="T150" s="23" t="s">
        <v>32</v>
      </c>
      <c r="U150" s="46">
        <v>15.415053616088253</v>
      </c>
      <c r="V150" s="46">
        <v>14.542902689215415</v>
      </c>
      <c r="W150" s="46">
        <v>14.470943903258313</v>
      </c>
      <c r="X150" s="46">
        <v>13.277992739045832</v>
      </c>
      <c r="Y150" s="67">
        <v>12.318118526597397</v>
      </c>
      <c r="Z150" s="68">
        <v>12.55545648795292</v>
      </c>
      <c r="AA150" s="47">
        <v>11.53536928538189</v>
      </c>
      <c r="AB150" s="47">
        <v>11.840507035479225</v>
      </c>
      <c r="AC150" s="47">
        <v>11.648456674444635</v>
      </c>
      <c r="AD150" s="47">
        <v>11.250543359289432</v>
      </c>
      <c r="AE150" s="47">
        <v>11.044109058391793</v>
      </c>
      <c r="AF150" s="47">
        <v>10.84421188311444</v>
      </c>
      <c r="AG150" s="47">
        <v>10.693141147554114</v>
      </c>
      <c r="AH150" s="47">
        <v>10.439785744918414</v>
      </c>
    </row>
    <row r="151" spans="1:34" x14ac:dyDescent="0.2">
      <c r="A151" s="23" t="s">
        <v>33</v>
      </c>
      <c r="B151" s="34"/>
      <c r="C151" s="46">
        <v>619.5</v>
      </c>
      <c r="D151" s="46">
        <v>529.5</v>
      </c>
      <c r="E151" s="46">
        <v>482</v>
      </c>
      <c r="F151" s="46">
        <v>373.5</v>
      </c>
      <c r="G151" s="67">
        <v>346.63556606046296</v>
      </c>
      <c r="H151" s="68">
        <v>354.70304489266454</v>
      </c>
      <c r="I151" s="67"/>
      <c r="J151" s="67"/>
      <c r="K151" s="47">
        <v>343.210756511049</v>
      </c>
      <c r="L151" s="47">
        <v>362.36560020071926</v>
      </c>
      <c r="M151" s="47">
        <v>364.07487563381659</v>
      </c>
      <c r="N151" s="47">
        <v>358.61360488826097</v>
      </c>
      <c r="O151" s="47">
        <v>365.09651600134828</v>
      </c>
      <c r="P151" s="47">
        <v>375.1325361491007</v>
      </c>
      <c r="Q151" s="47">
        <v>380.39049489505578</v>
      </c>
      <c r="R151" s="47">
        <v>377.19989960784437</v>
      </c>
      <c r="T151" s="23" t="s">
        <v>33</v>
      </c>
      <c r="U151" s="46">
        <v>16.311216429699844</v>
      </c>
      <c r="V151" s="46">
        <v>14.320486815415823</v>
      </c>
      <c r="W151" s="46">
        <v>13.146052093276968</v>
      </c>
      <c r="X151" s="46">
        <v>10.014879256431922</v>
      </c>
      <c r="Y151" s="67">
        <v>9.1714014039331087</v>
      </c>
      <c r="Z151" s="68">
        <v>9.1099559308870166</v>
      </c>
      <c r="AA151" s="47">
        <v>8.6840508382618253</v>
      </c>
      <c r="AB151" s="47">
        <v>9.1421928337847085</v>
      </c>
      <c r="AC151" s="47">
        <v>9.1684780717829266</v>
      </c>
      <c r="AD151" s="47">
        <v>9.0334429289815024</v>
      </c>
      <c r="AE151" s="47">
        <v>9.2287778891057997</v>
      </c>
      <c r="AF151" s="47">
        <v>9.52243418824653</v>
      </c>
      <c r="AG151" s="47">
        <v>9.6783982015166572</v>
      </c>
      <c r="AH151" s="47">
        <v>9.5878674275513127</v>
      </c>
    </row>
    <row r="152" spans="1:34" x14ac:dyDescent="0.2">
      <c r="A152" s="23" t="s">
        <v>34</v>
      </c>
      <c r="B152" s="34"/>
      <c r="C152" s="46">
        <v>20056.5</v>
      </c>
      <c r="D152" s="46">
        <v>18972.5</v>
      </c>
      <c r="E152" s="46">
        <v>18206</v>
      </c>
      <c r="F152" s="46">
        <v>18433.5</v>
      </c>
      <c r="G152" s="67">
        <v>17904.94817210464</v>
      </c>
      <c r="H152" s="68">
        <v>18347.078766582741</v>
      </c>
      <c r="I152" s="67"/>
      <c r="J152" s="67"/>
      <c r="K152" s="47">
        <v>17104.883462401427</v>
      </c>
      <c r="L152" s="47">
        <v>18548.298563095559</v>
      </c>
      <c r="M152" s="47">
        <v>19721.030842835928</v>
      </c>
      <c r="N152" s="47">
        <v>20638.830617726679</v>
      </c>
      <c r="O152" s="47">
        <v>21551.342836618591</v>
      </c>
      <c r="P152" s="47">
        <v>22054.662511372491</v>
      </c>
      <c r="Q152" s="47">
        <v>22448.125716454851</v>
      </c>
      <c r="R152" s="47">
        <v>22484.413536989279</v>
      </c>
      <c r="T152" s="23" t="s">
        <v>34</v>
      </c>
      <c r="U152" s="46">
        <v>14.777878680147879</v>
      </c>
      <c r="V152" s="46">
        <v>13.765345212874015</v>
      </c>
      <c r="W152" s="46">
        <v>12.322895602954489</v>
      </c>
      <c r="X152" s="46">
        <v>11.696999154443279</v>
      </c>
      <c r="Y152" s="67">
        <v>10.824350815098315</v>
      </c>
      <c r="Z152" s="68">
        <v>10.635963231373895</v>
      </c>
      <c r="AA152" s="47">
        <v>9.5894939542586979</v>
      </c>
      <c r="AB152" s="47">
        <v>10.028690968916253</v>
      </c>
      <c r="AC152" s="47">
        <v>10.201550769415324</v>
      </c>
      <c r="AD152" s="47">
        <v>10.253174602864997</v>
      </c>
      <c r="AE152" s="47">
        <v>10.331858505916262</v>
      </c>
      <c r="AF152" s="47">
        <v>10.240575240877289</v>
      </c>
      <c r="AG152" s="47">
        <v>10.109369834652265</v>
      </c>
      <c r="AH152" s="47">
        <v>9.8216837853178536</v>
      </c>
    </row>
    <row r="153" spans="1:34" x14ac:dyDescent="0.2">
      <c r="A153" s="23" t="s">
        <v>35</v>
      </c>
      <c r="B153" s="34"/>
      <c r="C153" s="46">
        <v>2568.5</v>
      </c>
      <c r="D153" s="46">
        <v>2354</v>
      </c>
      <c r="E153" s="46">
        <v>2297</v>
      </c>
      <c r="F153" s="46">
        <v>2166</v>
      </c>
      <c r="G153" s="67">
        <v>2171.2025544075004</v>
      </c>
      <c r="H153" s="68">
        <v>2337.6020118594633</v>
      </c>
      <c r="I153" s="67"/>
      <c r="J153" s="67"/>
      <c r="K153" s="47">
        <v>2232.9512487671918</v>
      </c>
      <c r="L153" s="47">
        <v>2234.2939430757765</v>
      </c>
      <c r="M153" s="47">
        <v>2226.0884562764613</v>
      </c>
      <c r="N153" s="47">
        <v>2235.6689823967763</v>
      </c>
      <c r="O153" s="47">
        <v>2299.8648986194721</v>
      </c>
      <c r="P153" s="47">
        <v>2335.9452295874589</v>
      </c>
      <c r="Q153" s="47">
        <v>2348.8314347852152</v>
      </c>
      <c r="R153" s="47">
        <v>2329.6290148966173</v>
      </c>
      <c r="T153" s="23" t="s">
        <v>35</v>
      </c>
      <c r="U153" s="46">
        <v>14.384923412953992</v>
      </c>
      <c r="V153" s="46">
        <v>12.545633810323235</v>
      </c>
      <c r="W153" s="46">
        <v>11.044995011239738</v>
      </c>
      <c r="X153" s="46">
        <v>9.7753372479161165</v>
      </c>
      <c r="Y153" s="67">
        <v>9.6808300801429148</v>
      </c>
      <c r="Z153" s="68">
        <v>10.238359726678052</v>
      </c>
      <c r="AA153" s="47">
        <v>9.5297915505502591</v>
      </c>
      <c r="AB153" s="47">
        <v>9.2016764508576507</v>
      </c>
      <c r="AC153" s="47">
        <v>8.8243726520747803</v>
      </c>
      <c r="AD153" s="47">
        <v>8.5799437050455385</v>
      </c>
      <c r="AE153" s="47">
        <v>8.6176049068232885</v>
      </c>
      <c r="AF153" s="47">
        <v>8.6051824981180793</v>
      </c>
      <c r="AG153" s="47">
        <v>8.5327317094957031</v>
      </c>
      <c r="AH153" s="47">
        <v>8.3449985091360972</v>
      </c>
    </row>
    <row r="154" spans="1:34" x14ac:dyDescent="0.2">
      <c r="A154" s="23" t="s">
        <v>36</v>
      </c>
      <c r="B154" s="34"/>
      <c r="C154" s="46">
        <v>6877</v>
      </c>
      <c r="D154" s="46">
        <v>6498</v>
      </c>
      <c r="E154" s="46">
        <v>6474</v>
      </c>
      <c r="F154" s="46">
        <v>7150.5</v>
      </c>
      <c r="G154" s="67">
        <v>6861.2597126514702</v>
      </c>
      <c r="H154" s="68">
        <v>7408.3799055854333</v>
      </c>
      <c r="I154" s="67"/>
      <c r="J154" s="67"/>
      <c r="K154" s="47">
        <v>6992.7003369107524</v>
      </c>
      <c r="L154" s="47">
        <v>7640.2965859833112</v>
      </c>
      <c r="M154" s="47">
        <v>8209.6502812403032</v>
      </c>
      <c r="N154" s="47">
        <v>8534.8794365439717</v>
      </c>
      <c r="O154" s="47">
        <v>8725.8949333573437</v>
      </c>
      <c r="P154" s="47">
        <v>8718.210081133333</v>
      </c>
      <c r="Q154" s="47">
        <v>8800.6762086706549</v>
      </c>
      <c r="R154" s="47">
        <v>8947.0722958394545</v>
      </c>
      <c r="T154" s="23" t="s">
        <v>36</v>
      </c>
      <c r="U154" s="46">
        <v>15.476974146904098</v>
      </c>
      <c r="V154" s="46">
        <v>14.463382468323791</v>
      </c>
      <c r="W154" s="46">
        <v>13.590633085445281</v>
      </c>
      <c r="X154" s="46">
        <v>14.142147277179356</v>
      </c>
      <c r="Y154" s="67">
        <v>12.847863103058856</v>
      </c>
      <c r="Z154" s="68">
        <v>13.050844939266895</v>
      </c>
      <c r="AA154" s="47">
        <v>11.753338803797806</v>
      </c>
      <c r="AB154" s="47">
        <v>12.244252081473807</v>
      </c>
      <c r="AC154" s="47">
        <v>12.406976096142611</v>
      </c>
      <c r="AD154" s="47">
        <v>12.197147181395325</v>
      </c>
      <c r="AE154" s="47">
        <v>11.869188497505348</v>
      </c>
      <c r="AF154" s="47">
        <v>11.362911956888507</v>
      </c>
      <c r="AG154" s="47">
        <v>11.040006370700691</v>
      </c>
      <c r="AH154" s="47">
        <v>10.826924633359416</v>
      </c>
    </row>
    <row r="155" spans="1:34" x14ac:dyDescent="0.2">
      <c r="A155" s="23" t="s">
        <v>37</v>
      </c>
      <c r="B155" s="34"/>
      <c r="C155" s="46">
        <v>2566.5</v>
      </c>
      <c r="D155" s="46">
        <v>2260.5</v>
      </c>
      <c r="E155" s="46">
        <v>2530.5</v>
      </c>
      <c r="F155" s="46">
        <v>2505</v>
      </c>
      <c r="G155" s="67">
        <v>2345.9686203612109</v>
      </c>
      <c r="H155" s="68">
        <v>2423.5218299760854</v>
      </c>
      <c r="I155" s="67"/>
      <c r="J155" s="67"/>
      <c r="K155" s="47">
        <v>2371.9689100909968</v>
      </c>
      <c r="L155" s="47">
        <v>2516.0644332425118</v>
      </c>
      <c r="M155" s="47">
        <v>2555.9500967641607</v>
      </c>
      <c r="N155" s="47">
        <v>2503.2741841266243</v>
      </c>
      <c r="O155" s="47">
        <v>2464.4027250701497</v>
      </c>
      <c r="P155" s="47">
        <v>2427.9546751586981</v>
      </c>
      <c r="Q155" s="47">
        <v>2426.5862381549214</v>
      </c>
      <c r="R155" s="47">
        <v>2410.463152130711</v>
      </c>
      <c r="T155" s="23" t="s">
        <v>37</v>
      </c>
      <c r="U155" s="46">
        <v>18.713770097342227</v>
      </c>
      <c r="V155" s="46">
        <v>16.732050333086605</v>
      </c>
      <c r="W155" s="46">
        <v>18.168437679494541</v>
      </c>
      <c r="X155" s="46">
        <v>16.383570923545868</v>
      </c>
      <c r="Y155" s="67">
        <v>14.867411854436643</v>
      </c>
      <c r="Z155" s="68">
        <v>15.423369302260877</v>
      </c>
      <c r="AA155" s="47">
        <v>14.97028735402748</v>
      </c>
      <c r="AB155" s="47">
        <v>15.541867046577968</v>
      </c>
      <c r="AC155" s="47">
        <v>15.467287362896263</v>
      </c>
      <c r="AD155" s="47">
        <v>14.882209606040641</v>
      </c>
      <c r="AE155" s="47">
        <v>14.455626682829159</v>
      </c>
      <c r="AF155" s="47">
        <v>14.113045252714491</v>
      </c>
      <c r="AG155" s="47">
        <v>14.019324109161122</v>
      </c>
      <c r="AH155" s="47">
        <v>13.86417539563775</v>
      </c>
    </row>
    <row r="156" spans="1:34" x14ac:dyDescent="0.2">
      <c r="A156" s="23" t="s">
        <v>38</v>
      </c>
      <c r="B156" s="34"/>
      <c r="C156" s="46">
        <v>17257.5</v>
      </c>
      <c r="D156" s="46">
        <v>17302.5</v>
      </c>
      <c r="E156" s="46">
        <v>19774.5</v>
      </c>
      <c r="F156" s="46">
        <v>22302</v>
      </c>
      <c r="G156" s="67">
        <v>22857.562443018054</v>
      </c>
      <c r="H156" s="68">
        <v>24382.99917110939</v>
      </c>
      <c r="I156" s="67"/>
      <c r="J156" s="67"/>
      <c r="K156" s="47">
        <v>23560.525211823617</v>
      </c>
      <c r="L156" s="47">
        <v>25823.368488147462</v>
      </c>
      <c r="M156" s="47">
        <v>27826.088931782651</v>
      </c>
      <c r="N156" s="47">
        <v>28997.092232827941</v>
      </c>
      <c r="O156" s="47">
        <v>29943.044868867884</v>
      </c>
      <c r="P156" s="47">
        <v>30556.435927313898</v>
      </c>
      <c r="Q156" s="47">
        <v>31474.91933483733</v>
      </c>
      <c r="R156" s="47">
        <v>32449.72166477306</v>
      </c>
      <c r="T156" s="23" t="s">
        <v>38</v>
      </c>
      <c r="U156" s="46">
        <v>16.489974153046454</v>
      </c>
      <c r="V156" s="46">
        <v>15.624541434044385</v>
      </c>
      <c r="W156" s="46">
        <v>16.115578718748534</v>
      </c>
      <c r="X156" s="46">
        <v>16.324976750544884</v>
      </c>
      <c r="Y156" s="67">
        <v>15.627683095834499</v>
      </c>
      <c r="Z156" s="68">
        <v>15.84903931983718</v>
      </c>
      <c r="AA156" s="47">
        <v>14.553807120468306</v>
      </c>
      <c r="AB156" s="47">
        <v>15.039129455456308</v>
      </c>
      <c r="AC156" s="47">
        <v>15.117158828453281</v>
      </c>
      <c r="AD156" s="47">
        <v>14.724917300739548</v>
      </c>
      <c r="AE156" s="47">
        <v>14.305181422192529</v>
      </c>
      <c r="AF156" s="47">
        <v>13.82316942172182</v>
      </c>
      <c r="AG156" s="47">
        <v>13.543185185698837</v>
      </c>
      <c r="AH156" s="47">
        <v>13.317029788032841</v>
      </c>
    </row>
    <row r="157" spans="1:34" x14ac:dyDescent="0.2">
      <c r="A157" s="23" t="s">
        <v>39</v>
      </c>
      <c r="B157" s="34"/>
      <c r="C157" s="46">
        <v>703.5</v>
      </c>
      <c r="D157" s="46">
        <v>631</v>
      </c>
      <c r="E157" s="46">
        <v>650</v>
      </c>
      <c r="F157" s="46">
        <v>766.5</v>
      </c>
      <c r="G157" s="67">
        <v>851.55595397607749</v>
      </c>
      <c r="H157" s="68">
        <v>798.81916838190364</v>
      </c>
      <c r="I157" s="67"/>
      <c r="J157" s="67"/>
      <c r="K157" s="47">
        <v>785.6315606003127</v>
      </c>
      <c r="L157" s="47">
        <v>864.61237649490261</v>
      </c>
      <c r="M157" s="47">
        <v>915.42256648679358</v>
      </c>
      <c r="N157" s="47">
        <v>934.62547782577076</v>
      </c>
      <c r="O157" s="47">
        <v>945.77776576295253</v>
      </c>
      <c r="P157" s="47">
        <v>947.95650168977591</v>
      </c>
      <c r="Q157" s="47">
        <v>967.12198482485849</v>
      </c>
      <c r="R157" s="47">
        <v>988.14248887733481</v>
      </c>
      <c r="T157" s="23" t="s">
        <v>39</v>
      </c>
      <c r="U157" s="46">
        <v>18.053506126900622</v>
      </c>
      <c r="V157" s="46">
        <v>16.068245480010184</v>
      </c>
      <c r="W157" s="46">
        <v>15.575390882405799</v>
      </c>
      <c r="X157" s="46">
        <v>15.272798438657759</v>
      </c>
      <c r="Y157" s="67">
        <v>15.378599053149589</v>
      </c>
      <c r="Z157" s="68">
        <v>14.313055967397512</v>
      </c>
      <c r="AA157" s="47">
        <v>13.756783742885284</v>
      </c>
      <c r="AB157" s="47">
        <v>14.424794581553169</v>
      </c>
      <c r="AC157" s="47">
        <v>14.462856480289123</v>
      </c>
      <c r="AD157" s="47">
        <v>13.982919383193808</v>
      </c>
      <c r="AE157" s="47">
        <v>13.463723992416458</v>
      </c>
      <c r="AF157" s="47">
        <v>12.924892562855522</v>
      </c>
      <c r="AG157" s="47">
        <v>12.687074534919802</v>
      </c>
      <c r="AH157" s="47">
        <v>12.498183264029617</v>
      </c>
    </row>
    <row r="158" spans="1:34" x14ac:dyDescent="0.2">
      <c r="A158" s="23" t="s">
        <v>40</v>
      </c>
      <c r="B158" s="34"/>
      <c r="C158" s="46">
        <v>44140.5</v>
      </c>
      <c r="D158" s="46">
        <v>44141</v>
      </c>
      <c r="E158" s="46">
        <v>45760</v>
      </c>
      <c r="F158" s="46">
        <v>45869</v>
      </c>
      <c r="G158" s="67">
        <v>46700.543224397145</v>
      </c>
      <c r="H158" s="68">
        <v>50389.584628171026</v>
      </c>
      <c r="I158" s="67"/>
      <c r="J158" s="67"/>
      <c r="K158" s="47">
        <v>47167.801791588652</v>
      </c>
      <c r="L158" s="47">
        <v>48690.02864836865</v>
      </c>
      <c r="M158" s="47">
        <v>49313.148989146473</v>
      </c>
      <c r="N158" s="47">
        <v>49332.771755611611</v>
      </c>
      <c r="O158" s="47">
        <v>49931.049199779853</v>
      </c>
      <c r="P158" s="47">
        <v>50374.989781369863</v>
      </c>
      <c r="Q158" s="47">
        <v>50115.840080178037</v>
      </c>
      <c r="R158" s="47">
        <v>49298.820872172713</v>
      </c>
      <c r="T158" s="23" t="s">
        <v>40</v>
      </c>
      <c r="U158" s="46">
        <v>15.654311048771991</v>
      </c>
      <c r="V158" s="46">
        <v>15.341838233121839</v>
      </c>
      <c r="W158" s="46">
        <v>15.049735494978762</v>
      </c>
      <c r="X158" s="46">
        <v>14.201947112990297</v>
      </c>
      <c r="Y158" s="67">
        <v>13.747492141758352</v>
      </c>
      <c r="Z158" s="68">
        <v>14.062500100228059</v>
      </c>
      <c r="AA158" s="47">
        <v>12.532818438022726</v>
      </c>
      <c r="AB158" s="47">
        <v>12.359208271633516</v>
      </c>
      <c r="AC158" s="47">
        <v>11.936231821691024</v>
      </c>
      <c r="AD158" s="47">
        <v>11.437212898940613</v>
      </c>
      <c r="AE158" s="47">
        <v>11.158187597043639</v>
      </c>
      <c r="AF158" s="47">
        <v>10.911495827577593</v>
      </c>
      <c r="AG158" s="47">
        <v>10.563720402030059</v>
      </c>
      <c r="AH158" s="47">
        <v>10.146746790265013</v>
      </c>
    </row>
    <row r="159" spans="1:34" x14ac:dyDescent="0.2">
      <c r="A159" s="23" t="s">
        <v>41</v>
      </c>
      <c r="B159" s="34"/>
      <c r="C159" s="46">
        <v>3336</v>
      </c>
      <c r="D159" s="46">
        <v>3270.5</v>
      </c>
      <c r="E159" s="46">
        <v>3253.5</v>
      </c>
      <c r="F159" s="46">
        <v>3450</v>
      </c>
      <c r="G159" s="67">
        <v>3908.9800583805818</v>
      </c>
      <c r="H159" s="68">
        <v>4400.0598031011959</v>
      </c>
      <c r="I159" s="67"/>
      <c r="J159" s="67"/>
      <c r="K159" s="47">
        <v>4384.0858655546672</v>
      </c>
      <c r="L159" s="47">
        <v>4979.2145465340391</v>
      </c>
      <c r="M159" s="47">
        <v>5587.4595970668433</v>
      </c>
      <c r="N159" s="47">
        <v>5921.4138328759436</v>
      </c>
      <c r="O159" s="47">
        <v>6166.7436458312332</v>
      </c>
      <c r="P159" s="47">
        <v>6295.8408386504789</v>
      </c>
      <c r="Q159" s="47">
        <v>6354.2036128747322</v>
      </c>
      <c r="R159" s="47">
        <v>6505.7385333443035</v>
      </c>
      <c r="T159" s="23" t="s">
        <v>41</v>
      </c>
      <c r="U159" s="46">
        <v>14.729614870906142</v>
      </c>
      <c r="V159" s="46">
        <v>13.748095213073404</v>
      </c>
      <c r="W159" s="46">
        <v>12.198757065324372</v>
      </c>
      <c r="X159" s="46">
        <v>11.554096517292392</v>
      </c>
      <c r="Y159" s="67">
        <v>11.851237381478315</v>
      </c>
      <c r="Z159" s="68">
        <v>12.158996088025011</v>
      </c>
      <c r="AA159" s="47">
        <v>11.26298431780371</v>
      </c>
      <c r="AB159" s="47">
        <v>11.83520166692079</v>
      </c>
      <c r="AC159" s="47">
        <v>12.093268601071639</v>
      </c>
      <c r="AD159" s="47">
        <v>11.7252597339437</v>
      </c>
      <c r="AE159" s="47">
        <v>11.282924428396759</v>
      </c>
      <c r="AF159" s="47">
        <v>10.7441008966419</v>
      </c>
      <c r="AG159" s="47">
        <v>10.185440772514363</v>
      </c>
      <c r="AH159" s="47">
        <v>9.8432818893424905</v>
      </c>
    </row>
    <row r="160" spans="1:34" x14ac:dyDescent="0.2">
      <c r="A160" s="23" t="s">
        <v>42</v>
      </c>
      <c r="B160" s="34"/>
      <c r="C160" s="46">
        <v>162</v>
      </c>
      <c r="D160" s="46">
        <v>109.5</v>
      </c>
      <c r="E160" s="46">
        <v>95</v>
      </c>
      <c r="F160" s="46">
        <v>90</v>
      </c>
      <c r="G160" s="67">
        <v>75.430375708375493</v>
      </c>
      <c r="H160" s="68">
        <v>74.555659957917399</v>
      </c>
      <c r="I160" s="67"/>
      <c r="J160" s="67"/>
      <c r="K160" s="47">
        <v>77.50513098275114</v>
      </c>
      <c r="L160" s="47">
        <v>84.927120330709172</v>
      </c>
      <c r="M160" s="47">
        <v>93.65565807422638</v>
      </c>
      <c r="N160" s="47">
        <v>101.27399101067118</v>
      </c>
      <c r="O160" s="47">
        <v>103.91888651103991</v>
      </c>
      <c r="P160" s="47">
        <v>99.493789760377354</v>
      </c>
      <c r="Q160" s="47">
        <v>94.969572397634366</v>
      </c>
      <c r="R160" s="47">
        <v>93.97454035164705</v>
      </c>
      <c r="T160" s="23" t="s">
        <v>42</v>
      </c>
      <c r="U160" s="46">
        <v>15.038291947087492</v>
      </c>
      <c r="V160" s="46">
        <v>10.77490774907749</v>
      </c>
      <c r="W160" s="46">
        <v>9.7137014314928418</v>
      </c>
      <c r="X160" s="46">
        <v>9.1891338590754437</v>
      </c>
      <c r="Y160" s="67">
        <v>7.9925238193560872</v>
      </c>
      <c r="Z160" s="68">
        <v>8.2601546076955081</v>
      </c>
      <c r="AA160" s="47">
        <v>8.8567018535343358</v>
      </c>
      <c r="AB160" s="47">
        <v>9.844018057119241</v>
      </c>
      <c r="AC160" s="47">
        <v>10.909869523632665</v>
      </c>
      <c r="AD160" s="47">
        <v>11.746021709052098</v>
      </c>
      <c r="AE160" s="47">
        <v>11.961738113809607</v>
      </c>
      <c r="AF160" s="47">
        <v>11.362656275495937</v>
      </c>
      <c r="AG160" s="47">
        <v>10.776030825259934</v>
      </c>
      <c r="AH160" s="47">
        <v>10.589420162564103</v>
      </c>
    </row>
    <row r="161" spans="1:34" x14ac:dyDescent="0.2">
      <c r="A161" s="23" t="s">
        <v>43</v>
      </c>
      <c r="B161" s="34"/>
      <c r="C161" s="46">
        <v>1514.5</v>
      </c>
      <c r="D161" s="46">
        <v>1233.5</v>
      </c>
      <c r="E161" s="46">
        <v>1240</v>
      </c>
      <c r="F161" s="46">
        <v>1167.5</v>
      </c>
      <c r="G161" s="67">
        <v>1263.2266444665438</v>
      </c>
      <c r="H161" s="68">
        <v>1342.5114043701735</v>
      </c>
      <c r="I161" s="67"/>
      <c r="J161" s="67"/>
      <c r="K161" s="47">
        <v>1293.1429220277346</v>
      </c>
      <c r="L161" s="47">
        <v>1312.5383814599218</v>
      </c>
      <c r="M161" s="47">
        <v>1349.9556338251814</v>
      </c>
      <c r="N161" s="47">
        <v>1383.6658215252319</v>
      </c>
      <c r="O161" s="47">
        <v>1427.307365728328</v>
      </c>
      <c r="P161" s="47">
        <v>1443.4113622180603</v>
      </c>
      <c r="Q161" s="47">
        <v>1453.7065121295177</v>
      </c>
      <c r="R161" s="47">
        <v>1456.440937587636</v>
      </c>
      <c r="T161" s="23" t="s">
        <v>43</v>
      </c>
      <c r="U161" s="46">
        <v>14.327948724013151</v>
      </c>
      <c r="V161" s="46">
        <v>11.565869667135489</v>
      </c>
      <c r="W161" s="46">
        <v>10.965930445933099</v>
      </c>
      <c r="X161" s="46">
        <v>9.7534883151897347</v>
      </c>
      <c r="Y161" s="67">
        <v>10.316698434567025</v>
      </c>
      <c r="Z161" s="68">
        <v>10.750705073937588</v>
      </c>
      <c r="AA161" s="47">
        <v>10.143782501142834</v>
      </c>
      <c r="AB161" s="47">
        <v>10.001777649777289</v>
      </c>
      <c r="AC161" s="47">
        <v>9.8987246412250585</v>
      </c>
      <c r="AD161" s="47">
        <v>9.7934307884762379</v>
      </c>
      <c r="AE161" s="47">
        <v>9.8082486665727835</v>
      </c>
      <c r="AF161" s="47">
        <v>9.6853758122138647</v>
      </c>
      <c r="AG161" s="47">
        <v>9.5571215905488778</v>
      </c>
      <c r="AH161" s="47">
        <v>9.3897507388289121</v>
      </c>
    </row>
    <row r="162" spans="1:34" x14ac:dyDescent="0.2">
      <c r="A162" s="23" t="s">
        <v>44</v>
      </c>
      <c r="B162" s="34"/>
      <c r="C162" s="46">
        <v>5459.5</v>
      </c>
      <c r="D162" s="46">
        <v>4662</v>
      </c>
      <c r="E162" s="46">
        <v>5004</v>
      </c>
      <c r="F162" s="46">
        <v>5208.5</v>
      </c>
      <c r="G162" s="67">
        <v>5363.3361705998677</v>
      </c>
      <c r="H162" s="68">
        <v>5490.1991251771087</v>
      </c>
      <c r="I162" s="67"/>
      <c r="J162" s="67"/>
      <c r="K162" s="47">
        <v>5478.1595678857884</v>
      </c>
      <c r="L162" s="47">
        <v>6064.0339939314181</v>
      </c>
      <c r="M162" s="47">
        <v>6581.1395996234214</v>
      </c>
      <c r="N162" s="47">
        <v>6934.1987133044504</v>
      </c>
      <c r="O162" s="47">
        <v>7197.029120037394</v>
      </c>
      <c r="P162" s="47">
        <v>7338.7016921286331</v>
      </c>
      <c r="Q162" s="47">
        <v>7571.7564751758619</v>
      </c>
      <c r="R162" s="47">
        <v>7834.7917388444221</v>
      </c>
      <c r="T162" s="23" t="s">
        <v>44</v>
      </c>
      <c r="U162" s="46">
        <v>18.325235589792648</v>
      </c>
      <c r="V162" s="46">
        <v>15.610638137572517</v>
      </c>
      <c r="W162" s="46">
        <v>16.016900326483579</v>
      </c>
      <c r="X162" s="46">
        <v>15.294940916769031</v>
      </c>
      <c r="Y162" s="67">
        <v>14.805045329294824</v>
      </c>
      <c r="Z162" s="68">
        <v>14.618539078481737</v>
      </c>
      <c r="AA162" s="47">
        <v>14.147510800322621</v>
      </c>
      <c r="AB162" s="47">
        <v>14.95026515641683</v>
      </c>
      <c r="AC162" s="47">
        <v>15.329558423613751</v>
      </c>
      <c r="AD162" s="47">
        <v>15.236809747353025</v>
      </c>
      <c r="AE162" s="47">
        <v>14.955463806043479</v>
      </c>
      <c r="AF162" s="47">
        <v>14.486974031879942</v>
      </c>
      <c r="AG162" s="47">
        <v>14.241365734570369</v>
      </c>
      <c r="AH162" s="47">
        <v>14.058817633739384</v>
      </c>
    </row>
    <row r="163" spans="1:34" x14ac:dyDescent="0.2">
      <c r="A163" s="23" t="s">
        <v>45</v>
      </c>
      <c r="B163" s="34"/>
      <c r="C163" s="46">
        <v>1939.5</v>
      </c>
      <c r="D163" s="46">
        <v>1614</v>
      </c>
      <c r="E163" s="46">
        <v>1501</v>
      </c>
      <c r="F163" s="46">
        <v>1482.5</v>
      </c>
      <c r="G163" s="67">
        <v>1496.9480094775099</v>
      </c>
      <c r="H163" s="68">
        <v>1615.7539994127642</v>
      </c>
      <c r="I163" s="67"/>
      <c r="J163" s="67"/>
      <c r="K163" s="47">
        <v>1609.6577864739756</v>
      </c>
      <c r="L163" s="47">
        <v>1782.2627532474767</v>
      </c>
      <c r="M163" s="47">
        <v>1866.9104860395607</v>
      </c>
      <c r="N163" s="47">
        <v>1888.861379342231</v>
      </c>
      <c r="O163" s="47">
        <v>1954.8753330683744</v>
      </c>
      <c r="P163" s="47">
        <v>2024.6473191499244</v>
      </c>
      <c r="Q163" s="47">
        <v>2613.1862103253925</v>
      </c>
      <c r="R163" s="47">
        <v>2668.1824228981613</v>
      </c>
      <c r="T163" s="23" t="s">
        <v>45</v>
      </c>
      <c r="U163" s="46">
        <v>16.101782860463665</v>
      </c>
      <c r="V163" s="46">
        <v>13.504863508001256</v>
      </c>
      <c r="W163" s="46">
        <v>12.352638617426191</v>
      </c>
      <c r="X163" s="46">
        <v>11.981775365377398</v>
      </c>
      <c r="Y163" s="67">
        <v>12.058280858362327</v>
      </c>
      <c r="Z163" s="68">
        <v>12.69591483366742</v>
      </c>
      <c r="AA163" s="47">
        <v>12.20034548463731</v>
      </c>
      <c r="AB163" s="47">
        <v>12.919490251804627</v>
      </c>
      <c r="AC163" s="47">
        <v>12.956644196801353</v>
      </c>
      <c r="AD163" s="47">
        <v>12.603017388390928</v>
      </c>
      <c r="AE163" s="47">
        <v>12.596145358828501</v>
      </c>
      <c r="AF163" s="47">
        <v>12.630256316295165</v>
      </c>
      <c r="AG163" s="47">
        <v>15.651841235287339</v>
      </c>
      <c r="AH163" s="47">
        <v>15.206836789520048</v>
      </c>
    </row>
    <row r="164" spans="1:34" x14ac:dyDescent="0.2">
      <c r="A164" s="23" t="s">
        <v>46</v>
      </c>
      <c r="B164" s="34"/>
      <c r="C164" s="46">
        <v>605.5</v>
      </c>
      <c r="D164" s="46">
        <v>419.5</v>
      </c>
      <c r="E164" s="46">
        <v>349</v>
      </c>
      <c r="F164" s="46">
        <v>324.5</v>
      </c>
      <c r="G164" s="67">
        <v>304.18511826064059</v>
      </c>
      <c r="H164" s="68">
        <v>302.07054472173638</v>
      </c>
      <c r="I164" s="67"/>
      <c r="J164" s="67"/>
      <c r="K164" s="47">
        <v>310.16557456905656</v>
      </c>
      <c r="L164" s="47">
        <v>305.53009823211255</v>
      </c>
      <c r="M164" s="47">
        <v>299.9097684897946</v>
      </c>
      <c r="N164" s="47">
        <v>309.45762189700542</v>
      </c>
      <c r="O164" s="47">
        <v>321.9013375635418</v>
      </c>
      <c r="P164" s="47">
        <v>307.47570776002095</v>
      </c>
      <c r="Q164" s="47">
        <v>280.06121185921165</v>
      </c>
      <c r="R164" s="47">
        <v>260.31504920296334</v>
      </c>
      <c r="T164" s="23" t="s">
        <v>46</v>
      </c>
      <c r="U164" s="46">
        <v>16.561816192560176</v>
      </c>
      <c r="V164" s="46">
        <v>11.76058312307261</v>
      </c>
      <c r="W164" s="46">
        <v>9.6615682746210805</v>
      </c>
      <c r="X164" s="46">
        <v>8.8150653714480729</v>
      </c>
      <c r="Y164" s="67">
        <v>8.5056392886218912</v>
      </c>
      <c r="Z164" s="68">
        <v>8.5758780346554211</v>
      </c>
      <c r="AA164" s="47">
        <v>8.8147764919727898</v>
      </c>
      <c r="AB164" s="47">
        <v>8.6505863912710943</v>
      </c>
      <c r="AC164" s="47">
        <v>8.5238053459554344</v>
      </c>
      <c r="AD164" s="47">
        <v>8.8603418603029311</v>
      </c>
      <c r="AE164" s="47">
        <v>9.3172921196908369</v>
      </c>
      <c r="AF164" s="47">
        <v>9.0375649932259279</v>
      </c>
      <c r="AG164" s="47">
        <v>8.3929529382541279</v>
      </c>
      <c r="AH164" s="47">
        <v>7.9604889489748727</v>
      </c>
    </row>
    <row r="165" spans="1:34" x14ac:dyDescent="0.2">
      <c r="A165" s="23" t="s">
        <v>47</v>
      </c>
      <c r="B165" s="34"/>
      <c r="C165" s="46">
        <v>1675</v>
      </c>
      <c r="D165" s="46">
        <v>1399</v>
      </c>
      <c r="E165" s="46">
        <v>1431</v>
      </c>
      <c r="F165" s="46">
        <v>1473</v>
      </c>
      <c r="G165" s="67">
        <v>1404.0051466241089</v>
      </c>
      <c r="H165" s="68">
        <v>1477.5611940168606</v>
      </c>
      <c r="I165" s="67"/>
      <c r="J165" s="67"/>
      <c r="K165" s="47">
        <v>1423.9404050772785</v>
      </c>
      <c r="L165" s="47">
        <v>1507.4046253527799</v>
      </c>
      <c r="M165" s="47">
        <v>1595.6162843594843</v>
      </c>
      <c r="N165" s="47">
        <v>1680.6068643119829</v>
      </c>
      <c r="O165" s="47">
        <v>1751.423353614683</v>
      </c>
      <c r="P165" s="47">
        <v>1763.2102512432889</v>
      </c>
      <c r="Q165" s="47">
        <v>1756.4511035207847</v>
      </c>
      <c r="R165" s="47">
        <v>1743.648935384555</v>
      </c>
      <c r="T165" s="23" t="s">
        <v>47</v>
      </c>
      <c r="U165" s="46">
        <v>15.029835344788907</v>
      </c>
      <c r="V165" s="46">
        <v>12.601333093136372</v>
      </c>
      <c r="W165" s="46">
        <v>12.779067690659046</v>
      </c>
      <c r="X165" s="46">
        <v>12.579632960294941</v>
      </c>
      <c r="Y165" s="67">
        <v>11.628430115506717</v>
      </c>
      <c r="Z165" s="68">
        <v>11.89088605664001</v>
      </c>
      <c r="AA165" s="47">
        <v>11.108940400541753</v>
      </c>
      <c r="AB165" s="47">
        <v>11.286083971366498</v>
      </c>
      <c r="AC165" s="47">
        <v>11.353553776359268</v>
      </c>
      <c r="AD165" s="47">
        <v>11.391470161695597</v>
      </c>
      <c r="AE165" s="47">
        <v>11.383033244455543</v>
      </c>
      <c r="AF165" s="47">
        <v>11.060778137888367</v>
      </c>
      <c r="AG165" s="47">
        <v>10.684670592124137</v>
      </c>
      <c r="AH165" s="47">
        <v>10.313704365418744</v>
      </c>
    </row>
    <row r="166" spans="1:34" x14ac:dyDescent="0.2">
      <c r="A166" s="23" t="s">
        <v>48</v>
      </c>
      <c r="B166" s="34"/>
      <c r="C166" s="46">
        <v>21209.5</v>
      </c>
      <c r="D166" s="46">
        <v>22880</v>
      </c>
      <c r="E166" s="46">
        <v>28096</v>
      </c>
      <c r="F166" s="46">
        <v>33627</v>
      </c>
      <c r="G166" s="67">
        <v>37830.382545187407</v>
      </c>
      <c r="H166" s="68">
        <v>38517.001691673097</v>
      </c>
      <c r="I166" s="67"/>
      <c r="J166" s="67"/>
      <c r="K166" s="47">
        <v>37914.878166892959</v>
      </c>
      <c r="L166" s="47">
        <v>41141.769485428718</v>
      </c>
      <c r="M166" s="47">
        <v>44736.283662786489</v>
      </c>
      <c r="N166" s="47">
        <v>47603.05833263175</v>
      </c>
      <c r="O166" s="47">
        <v>49811.991488295302</v>
      </c>
      <c r="P166" s="47">
        <v>50768.794213065426</v>
      </c>
      <c r="Q166" s="47">
        <v>51188.640790841586</v>
      </c>
      <c r="R166" s="47">
        <v>51812.470259972833</v>
      </c>
      <c r="T166" s="23" t="s">
        <v>48</v>
      </c>
      <c r="U166" s="46">
        <v>16.406751603196337</v>
      </c>
      <c r="V166" s="46">
        <v>15.652123349403897</v>
      </c>
      <c r="W166" s="46">
        <v>16.059353761910479</v>
      </c>
      <c r="X166" s="46">
        <v>16.173970792036933</v>
      </c>
      <c r="Y166" s="67">
        <v>16.163384856010492</v>
      </c>
      <c r="Z166" s="68">
        <v>15.105121230559854</v>
      </c>
      <c r="AA166" s="47">
        <v>13.765427369933132</v>
      </c>
      <c r="AB166" s="47">
        <v>13.793930105906842</v>
      </c>
      <c r="AC166" s="47">
        <v>13.771531669421794</v>
      </c>
      <c r="AD166" s="47">
        <v>13.522237849443897</v>
      </c>
      <c r="AE166" s="47">
        <v>13.16523149220914</v>
      </c>
      <c r="AF166" s="47">
        <v>12.594462507941328</v>
      </c>
      <c r="AG166" s="47">
        <v>12.012779224101045</v>
      </c>
      <c r="AH166" s="47">
        <v>11.575929686132358</v>
      </c>
    </row>
    <row r="167" spans="1:34" x14ac:dyDescent="0.2">
      <c r="A167" s="23" t="s">
        <v>49</v>
      </c>
      <c r="B167" s="34"/>
      <c r="C167" s="46">
        <v>83</v>
      </c>
      <c r="D167" s="46">
        <v>58</v>
      </c>
      <c r="E167" s="46">
        <v>66</v>
      </c>
      <c r="F167" s="46">
        <v>63.5</v>
      </c>
      <c r="G167" s="67">
        <v>42.948361889461886</v>
      </c>
      <c r="H167" s="68">
        <v>50.954064911993967</v>
      </c>
      <c r="I167" s="67"/>
      <c r="J167" s="67"/>
      <c r="K167" s="47">
        <v>52.842733698214573</v>
      </c>
      <c r="L167" s="47">
        <v>54.582816483389891</v>
      </c>
      <c r="M167" s="47">
        <v>58.268172602254211</v>
      </c>
      <c r="N167" s="47">
        <v>60.162756215776938</v>
      </c>
      <c r="O167" s="47">
        <v>59.346472626360928</v>
      </c>
      <c r="P167" s="47">
        <v>56.353688692887161</v>
      </c>
      <c r="Q167" s="47">
        <v>53.829026897154478</v>
      </c>
      <c r="R167" s="47">
        <v>52.497127517568032</v>
      </c>
      <c r="T167" s="23" t="s">
        <v>49</v>
      </c>
      <c r="U167" s="46">
        <v>11.163416274377942</v>
      </c>
      <c r="V167" s="46">
        <v>8.0836236933797903</v>
      </c>
      <c r="W167" s="46">
        <v>8.9038785834738619</v>
      </c>
      <c r="X167" s="46">
        <v>8.1689714195917773</v>
      </c>
      <c r="Y167" s="67">
        <v>5.7058438006985082</v>
      </c>
      <c r="Z167" s="68">
        <v>7.0124130673678922</v>
      </c>
      <c r="AA167" s="47">
        <v>7.4243960874078638</v>
      </c>
      <c r="AB167" s="47">
        <v>7.8396010106961089</v>
      </c>
      <c r="AC167" s="47">
        <v>8.53358291049061</v>
      </c>
      <c r="AD167" s="47">
        <v>8.9619839262335041</v>
      </c>
      <c r="AE167" s="47">
        <v>8.983092965257141</v>
      </c>
      <c r="AF167" s="47">
        <v>8.6838158796421503</v>
      </c>
      <c r="AG167" s="47">
        <v>8.4396176869707507</v>
      </c>
      <c r="AH167" s="47">
        <v>8.3463941353099855</v>
      </c>
    </row>
    <row r="168" spans="1:34" x14ac:dyDescent="0.2">
      <c r="A168" s="23" t="s">
        <v>50</v>
      </c>
      <c r="B168" s="34"/>
      <c r="C168" s="46">
        <v>4768</v>
      </c>
      <c r="D168" s="46">
        <v>4633</v>
      </c>
      <c r="E168" s="46">
        <v>4894</v>
      </c>
      <c r="F168" s="46">
        <v>5673</v>
      </c>
      <c r="G168" s="67">
        <v>5870.6971137380115</v>
      </c>
      <c r="H168" s="68">
        <v>6321.4771586515635</v>
      </c>
      <c r="I168" s="67"/>
      <c r="J168" s="67"/>
      <c r="K168" s="47">
        <v>6060.9978511936342</v>
      </c>
      <c r="L168" s="47">
        <v>6892.9627212582227</v>
      </c>
      <c r="M168" s="47">
        <v>7611.1373950433044</v>
      </c>
      <c r="N168" s="47">
        <v>7909.8933519897109</v>
      </c>
      <c r="O168" s="47">
        <v>7999.267169519504</v>
      </c>
      <c r="P168" s="47">
        <v>7940.2885794827471</v>
      </c>
      <c r="Q168" s="47">
        <v>8027.2099243351859</v>
      </c>
      <c r="R168" s="47">
        <v>8263.6436490997949</v>
      </c>
      <c r="T168" s="23" t="s">
        <v>50</v>
      </c>
      <c r="U168" s="46">
        <v>16.657204992270543</v>
      </c>
      <c r="V168" s="46">
        <v>14.845076740683776</v>
      </c>
      <c r="W168" s="46">
        <v>13.775535336049597</v>
      </c>
      <c r="X168" s="46">
        <v>14.056630080185084</v>
      </c>
      <c r="Y168" s="67">
        <v>13.224153616491728</v>
      </c>
      <c r="Z168" s="68">
        <v>13.193432863976543</v>
      </c>
      <c r="AA168" s="47">
        <v>11.888398532345315</v>
      </c>
      <c r="AB168" s="47">
        <v>12.639770062656575</v>
      </c>
      <c r="AC168" s="47">
        <v>12.818327585485566</v>
      </c>
      <c r="AD168" s="47">
        <v>12.272701955184967</v>
      </c>
      <c r="AE168" s="47">
        <v>11.550275014034096</v>
      </c>
      <c r="AF168" s="47">
        <v>10.778163478422979</v>
      </c>
      <c r="AG168" s="47">
        <v>10.321874092303206</v>
      </c>
      <c r="AH168" s="47">
        <v>10.114257993561811</v>
      </c>
    </row>
    <row r="169" spans="1:34" x14ac:dyDescent="0.2">
      <c r="A169" s="23"/>
      <c r="B169" s="34"/>
      <c r="C169" s="34"/>
      <c r="D169" s="34"/>
      <c r="E169" s="34"/>
      <c r="F169" s="34"/>
      <c r="G169" s="60"/>
      <c r="H169" s="60"/>
      <c r="I169" s="60"/>
      <c r="J169" s="60"/>
      <c r="K169" s="61"/>
      <c r="L169" s="61"/>
      <c r="M169" s="61"/>
      <c r="N169" s="61"/>
      <c r="O169" s="61"/>
      <c r="P169" s="61"/>
      <c r="Q169" s="61"/>
      <c r="R169" s="61"/>
      <c r="S169" s="61"/>
      <c r="T169" s="23"/>
      <c r="U169" s="34"/>
      <c r="V169" s="34"/>
      <c r="W169" s="34"/>
      <c r="X169" s="34"/>
      <c r="Y169" s="60"/>
      <c r="Z169" s="60"/>
      <c r="AA169" s="61"/>
      <c r="AB169" s="61"/>
      <c r="AC169" s="61"/>
      <c r="AD169" s="61"/>
      <c r="AE169" s="61"/>
      <c r="AF169" s="61"/>
      <c r="AG169" s="61"/>
      <c r="AH169" s="61"/>
    </row>
    <row r="170" spans="1:34" x14ac:dyDescent="0.2">
      <c r="A170" s="23"/>
      <c r="B170" s="34"/>
      <c r="C170" s="34"/>
      <c r="D170" s="34"/>
      <c r="E170" s="34"/>
      <c r="F170" s="34"/>
      <c r="G170" s="62"/>
      <c r="H170" s="62"/>
      <c r="I170" s="62"/>
      <c r="J170" s="62"/>
      <c r="K170" s="63"/>
      <c r="L170" s="63"/>
      <c r="M170" s="64"/>
      <c r="N170" s="64"/>
      <c r="O170" s="64"/>
      <c r="P170" s="64"/>
      <c r="Q170" s="64"/>
      <c r="R170" s="64"/>
      <c r="S170" s="64"/>
      <c r="T170" s="23"/>
      <c r="U170" s="34"/>
      <c r="V170" s="34"/>
      <c r="W170" s="34"/>
      <c r="X170" s="34"/>
      <c r="Y170" s="62"/>
      <c r="Z170" s="62"/>
      <c r="AA170" s="63"/>
      <c r="AB170" s="63"/>
      <c r="AC170" s="64"/>
      <c r="AD170" s="64"/>
      <c r="AE170" s="64"/>
      <c r="AF170" s="64"/>
      <c r="AG170" s="64"/>
      <c r="AH170" s="64"/>
    </row>
    <row r="171" spans="1:34" x14ac:dyDescent="0.2">
      <c r="A171" s="39" t="s">
        <v>72</v>
      </c>
      <c r="B171" s="34"/>
      <c r="C171" s="34"/>
      <c r="D171" s="34"/>
      <c r="E171" s="34"/>
      <c r="F171" s="34"/>
      <c r="G171" s="65"/>
      <c r="H171" s="65"/>
      <c r="I171" s="65"/>
      <c r="J171" s="65"/>
      <c r="K171" s="66"/>
      <c r="L171" s="66"/>
      <c r="M171" s="42"/>
      <c r="N171" s="42"/>
      <c r="O171" s="42"/>
      <c r="P171" s="42"/>
      <c r="Q171" s="42"/>
      <c r="R171" s="42"/>
      <c r="S171" s="42"/>
      <c r="T171" s="39" t="s">
        <v>73</v>
      </c>
      <c r="U171" s="34"/>
      <c r="V171" s="34"/>
      <c r="W171" s="34"/>
      <c r="X171" s="34"/>
      <c r="Y171" s="65"/>
      <c r="Z171" s="65"/>
      <c r="AA171" s="66"/>
      <c r="AB171" s="66"/>
      <c r="AC171" s="42"/>
      <c r="AD171" s="42"/>
      <c r="AE171" s="42"/>
      <c r="AF171" s="42"/>
      <c r="AG171" s="42"/>
      <c r="AH171" s="42"/>
    </row>
    <row r="172" spans="1:34" x14ac:dyDescent="0.2">
      <c r="C172" s="49" t="s">
        <v>10</v>
      </c>
      <c r="D172" s="49"/>
      <c r="E172" s="49"/>
      <c r="F172" s="49"/>
      <c r="G172" s="49"/>
      <c r="H172" s="50"/>
      <c r="I172" s="51"/>
      <c r="J172" s="51"/>
      <c r="K172" s="15" t="s">
        <v>12</v>
      </c>
      <c r="L172" s="16"/>
      <c r="M172" s="16"/>
      <c r="N172" s="16"/>
      <c r="O172" s="16"/>
      <c r="P172" s="16"/>
      <c r="Q172" s="16"/>
      <c r="R172" s="16"/>
      <c r="S172" s="23"/>
      <c r="U172" s="49" t="s">
        <v>10</v>
      </c>
      <c r="V172" s="49"/>
      <c r="W172" s="49"/>
      <c r="X172" s="49"/>
      <c r="Y172" s="49"/>
      <c r="Z172" s="50"/>
      <c r="AA172" s="15" t="s">
        <v>12</v>
      </c>
      <c r="AB172" s="16"/>
      <c r="AC172" s="16"/>
      <c r="AD172" s="16"/>
      <c r="AE172" s="16"/>
      <c r="AF172" s="16"/>
      <c r="AG172" s="16"/>
      <c r="AH172" s="16"/>
    </row>
    <row r="173" spans="1:34" x14ac:dyDescent="0.2">
      <c r="A173" s="23"/>
      <c r="B173" s="34"/>
      <c r="C173" s="43" t="s">
        <v>52</v>
      </c>
      <c r="D173" s="43" t="s">
        <v>53</v>
      </c>
      <c r="E173" s="43" t="s">
        <v>54</v>
      </c>
      <c r="F173" s="43" t="s">
        <v>55</v>
      </c>
      <c r="G173" s="43" t="s">
        <v>56</v>
      </c>
      <c r="H173" s="44" t="s">
        <v>57</v>
      </c>
      <c r="I173" s="43"/>
      <c r="J173" s="43"/>
      <c r="K173" s="45" t="s">
        <v>60</v>
      </c>
      <c r="L173" s="45" t="s">
        <v>61</v>
      </c>
      <c r="M173" s="45" t="s">
        <v>62</v>
      </c>
      <c r="N173" s="45" t="s">
        <v>63</v>
      </c>
      <c r="O173" s="45" t="s">
        <v>64</v>
      </c>
      <c r="P173" s="45" t="s">
        <v>65</v>
      </c>
      <c r="Q173" s="45" t="s">
        <v>66</v>
      </c>
      <c r="R173" s="45" t="s">
        <v>67</v>
      </c>
      <c r="T173" s="23"/>
      <c r="U173" s="43" t="s">
        <v>52</v>
      </c>
      <c r="V173" s="43" t="s">
        <v>53</v>
      </c>
      <c r="W173" s="43" t="s">
        <v>54</v>
      </c>
      <c r="X173" s="43" t="s">
        <v>55</v>
      </c>
      <c r="Y173" s="43" t="s">
        <v>56</v>
      </c>
      <c r="Z173" s="44" t="s">
        <v>57</v>
      </c>
      <c r="AA173" s="45" t="s">
        <v>60</v>
      </c>
      <c r="AB173" s="45" t="s">
        <v>61</v>
      </c>
      <c r="AC173" s="45" t="s">
        <v>62</v>
      </c>
      <c r="AD173" s="45" t="s">
        <v>63</v>
      </c>
      <c r="AE173" s="45" t="s">
        <v>64</v>
      </c>
      <c r="AF173" s="45" t="s">
        <v>65</v>
      </c>
      <c r="AG173" s="45" t="s">
        <v>66</v>
      </c>
      <c r="AH173" s="45" t="s">
        <v>67</v>
      </c>
    </row>
    <row r="174" spans="1:34" x14ac:dyDescent="0.2">
      <c r="A174" s="23" t="s">
        <v>74</v>
      </c>
      <c r="B174" s="34"/>
      <c r="C174" s="46">
        <v>111685</v>
      </c>
      <c r="D174" s="46">
        <v>121318</v>
      </c>
      <c r="E174" s="46">
        <v>131769</v>
      </c>
      <c r="F174" s="46">
        <v>145411</v>
      </c>
      <c r="G174" s="67">
        <v>152804</v>
      </c>
      <c r="H174" s="68">
        <v>157246</v>
      </c>
      <c r="I174" s="67"/>
      <c r="J174" s="67"/>
      <c r="K174" s="47">
        <v>166567.01879232109</v>
      </c>
      <c r="L174" s="47">
        <v>179008.672121479</v>
      </c>
      <c r="M174" s="47">
        <v>197758.36135988811</v>
      </c>
      <c r="N174" s="47">
        <v>222500.67535822443</v>
      </c>
      <c r="O174" s="47">
        <v>254222.31189174094</v>
      </c>
      <c r="P174" s="47">
        <v>275844.59388707834</v>
      </c>
      <c r="Q174" s="47">
        <v>290023.9046527457</v>
      </c>
      <c r="R174" s="47">
        <v>298105.35322222003</v>
      </c>
      <c r="T174" s="23" t="s">
        <v>74</v>
      </c>
      <c r="U174" s="46">
        <v>8.4056223630121014</v>
      </c>
      <c r="V174" s="46">
        <v>8.7704677894886753</v>
      </c>
      <c r="W174" s="46">
        <v>8.7195752210515458</v>
      </c>
      <c r="X174" s="46">
        <v>8.7921808718323682</v>
      </c>
      <c r="Y174" s="67">
        <v>8.659903655426465</v>
      </c>
      <c r="Z174" s="68">
        <v>8.4266766699713305</v>
      </c>
      <c r="AA174" s="47">
        <v>8.4995100102588772</v>
      </c>
      <c r="AB174" s="47">
        <v>8.675317579427702</v>
      </c>
      <c r="AC174" s="47">
        <v>9.02151380020989</v>
      </c>
      <c r="AD174" s="47">
        <v>9.5862073248878481</v>
      </c>
      <c r="AE174" s="47">
        <v>10.41553200591402</v>
      </c>
      <c r="AF174" s="47">
        <v>10.819344416765301</v>
      </c>
      <c r="AG174" s="47">
        <v>10.942439898727811</v>
      </c>
      <c r="AH174" s="47">
        <v>10.85272396070715</v>
      </c>
    </row>
    <row r="175" spans="1:34" x14ac:dyDescent="0.2">
      <c r="A175" s="23" t="s">
        <v>15</v>
      </c>
      <c r="B175" s="34"/>
      <c r="C175" s="46">
        <v>942</v>
      </c>
      <c r="D175" s="46">
        <v>891</v>
      </c>
      <c r="E175" s="46">
        <v>905</v>
      </c>
      <c r="F175" s="46">
        <v>1003</v>
      </c>
      <c r="G175" s="67">
        <v>1035.5968283445336</v>
      </c>
      <c r="H175" s="68">
        <v>1034.0542211830734</v>
      </c>
      <c r="I175" s="67"/>
      <c r="J175" s="67"/>
      <c r="K175" s="47">
        <v>1044.4835179085417</v>
      </c>
      <c r="L175" s="47">
        <v>1078.9465129372227</v>
      </c>
      <c r="M175" s="47">
        <v>1128.3167176794573</v>
      </c>
      <c r="N175" s="47">
        <v>1178.6848990161764</v>
      </c>
      <c r="O175" s="47">
        <v>1246.122657899773</v>
      </c>
      <c r="P175" s="47">
        <v>1260.4436003636665</v>
      </c>
      <c r="Q175" s="47">
        <v>1249.2660888678015</v>
      </c>
      <c r="R175" s="47">
        <v>1197.3093550257654</v>
      </c>
      <c r="T175" s="23" t="s">
        <v>15</v>
      </c>
      <c r="U175" s="46">
        <v>11.81598670387908</v>
      </c>
      <c r="V175" s="46">
        <v>11.43627262225645</v>
      </c>
      <c r="W175" s="46">
        <v>11.268833271074586</v>
      </c>
      <c r="X175" s="46">
        <v>12.005757709692281</v>
      </c>
      <c r="Y175" s="67">
        <v>12.532993177317154</v>
      </c>
      <c r="Z175" s="68">
        <v>12.722687199019898</v>
      </c>
      <c r="AA175" s="47">
        <v>12.887077012334194</v>
      </c>
      <c r="AB175" s="47">
        <v>13.259135182080175</v>
      </c>
      <c r="AC175" s="47">
        <v>13.806921550241318</v>
      </c>
      <c r="AD175" s="47">
        <v>14.387835005531844</v>
      </c>
      <c r="AE175" s="47">
        <v>15.212374091959251</v>
      </c>
      <c r="AF175" s="47">
        <v>15.420506773951763</v>
      </c>
      <c r="AG175" s="47">
        <v>15.332262990660173</v>
      </c>
      <c r="AH175" s="47">
        <v>14.733724359368392</v>
      </c>
    </row>
    <row r="176" spans="1:34" x14ac:dyDescent="0.2">
      <c r="A176" s="23" t="s">
        <v>16</v>
      </c>
      <c r="B176" s="34"/>
      <c r="C176" s="46">
        <v>1834</v>
      </c>
      <c r="D176" s="46">
        <v>1965</v>
      </c>
      <c r="E176" s="46">
        <v>2035</v>
      </c>
      <c r="F176" s="46">
        <v>2253</v>
      </c>
      <c r="G176" s="67">
        <v>2382.0886688804858</v>
      </c>
      <c r="H176" s="68">
        <v>2618.1833300675589</v>
      </c>
      <c r="I176" s="67"/>
      <c r="J176" s="67"/>
      <c r="K176" s="47">
        <v>2986.9219442970953</v>
      </c>
      <c r="L176" s="47">
        <v>3158.9652786123816</v>
      </c>
      <c r="M176" s="47">
        <v>3399.1250794451621</v>
      </c>
      <c r="N176" s="47">
        <v>3729.3989517306063</v>
      </c>
      <c r="O176" s="47">
        <v>4136.0649763460215</v>
      </c>
      <c r="P176" s="47">
        <v>4383.1381906694496</v>
      </c>
      <c r="Q176" s="47">
        <v>4414.1080353435173</v>
      </c>
      <c r="R176" s="47">
        <v>4302.8330705428416</v>
      </c>
      <c r="T176" s="23" t="s">
        <v>16</v>
      </c>
      <c r="U176" s="46">
        <v>5.4033351010547408</v>
      </c>
      <c r="V176" s="46">
        <v>5.6819003281911895</v>
      </c>
      <c r="W176" s="46">
        <v>5.5158020274299338</v>
      </c>
      <c r="X176" s="46">
        <v>5.8197867066834101</v>
      </c>
      <c r="Y176" s="67">
        <v>5.9402150170634522</v>
      </c>
      <c r="Z176" s="68">
        <v>6.241007575376381</v>
      </c>
      <c r="AA176" s="47">
        <v>6.8778543193884714</v>
      </c>
      <c r="AB176" s="47">
        <v>7.0451296630929532</v>
      </c>
      <c r="AC176" s="47">
        <v>7.2957404546646334</v>
      </c>
      <c r="AD176" s="47">
        <v>7.709377969948676</v>
      </c>
      <c r="AE176" s="47">
        <v>8.2571169936677844</v>
      </c>
      <c r="AF176" s="47">
        <v>8.4740083259560102</v>
      </c>
      <c r="AG176" s="47">
        <v>8.2759083030258207</v>
      </c>
      <c r="AH176" s="47">
        <v>7.8246224285939663</v>
      </c>
    </row>
    <row r="177" spans="1:34" x14ac:dyDescent="0.2">
      <c r="A177" s="23" t="s">
        <v>17</v>
      </c>
      <c r="B177" s="34"/>
      <c r="C177" s="46">
        <v>8887</v>
      </c>
      <c r="D177" s="46">
        <v>9784</v>
      </c>
      <c r="E177" s="46">
        <v>11087</v>
      </c>
      <c r="F177" s="46">
        <v>12489</v>
      </c>
      <c r="G177" s="67">
        <v>13517.771179299889</v>
      </c>
      <c r="H177" s="68">
        <v>14583.626764255747</v>
      </c>
      <c r="I177" s="67"/>
      <c r="J177" s="67"/>
      <c r="K177" s="47">
        <v>16164.243519574378</v>
      </c>
      <c r="L177" s="47">
        <v>17602.480513329963</v>
      </c>
      <c r="M177" s="47">
        <v>19796.710312350493</v>
      </c>
      <c r="N177" s="47">
        <v>22652.964362536946</v>
      </c>
      <c r="O177" s="47">
        <v>26120.310060346881</v>
      </c>
      <c r="P177" s="47">
        <v>28339.425061470109</v>
      </c>
      <c r="Q177" s="47">
        <v>29839.596100559294</v>
      </c>
      <c r="R177" s="47">
        <v>30711.351974460667</v>
      </c>
      <c r="T177" s="23" t="s">
        <v>17</v>
      </c>
      <c r="U177" s="46">
        <v>7.2090999981748087</v>
      </c>
      <c r="V177" s="46">
        <v>7.3705224302233603</v>
      </c>
      <c r="W177" s="46">
        <v>7.4436372913673408</v>
      </c>
      <c r="X177" s="46">
        <v>7.635956208714795</v>
      </c>
      <c r="Y177" s="67">
        <v>7.7510224753326842</v>
      </c>
      <c r="Z177" s="68">
        <v>7.9357956557235765</v>
      </c>
      <c r="AA177" s="47">
        <v>8.3970423876496998</v>
      </c>
      <c r="AB177" s="47">
        <v>8.6308576862204465</v>
      </c>
      <c r="AC177" s="47">
        <v>9.0304559707682408</v>
      </c>
      <c r="AD177" s="47">
        <v>9.6460811654104504</v>
      </c>
      <c r="AE177" s="47">
        <v>10.471315898914909</v>
      </c>
      <c r="AF177" s="47">
        <v>10.790990647731086</v>
      </c>
      <c r="AG177" s="47">
        <v>10.862961840174064</v>
      </c>
      <c r="AH177" s="47">
        <v>10.7304947544421</v>
      </c>
    </row>
    <row r="178" spans="1:34" x14ac:dyDescent="0.2">
      <c r="A178" s="23" t="s">
        <v>18</v>
      </c>
      <c r="B178" s="34"/>
      <c r="C178" s="46">
        <v>1680</v>
      </c>
      <c r="D178" s="46">
        <v>1676</v>
      </c>
      <c r="E178" s="46">
        <v>1919</v>
      </c>
      <c r="F178" s="46">
        <v>1882</v>
      </c>
      <c r="G178" s="67">
        <v>1929.0863111144872</v>
      </c>
      <c r="H178" s="68">
        <v>1873.7929672080181</v>
      </c>
      <c r="I178" s="67"/>
      <c r="J178" s="67"/>
      <c r="K178" s="47">
        <v>1865.235529079147</v>
      </c>
      <c r="L178" s="47">
        <v>1992.7369284531701</v>
      </c>
      <c r="M178" s="47">
        <v>2164.571178392986</v>
      </c>
      <c r="N178" s="47">
        <v>2404.7719364669806</v>
      </c>
      <c r="O178" s="47">
        <v>2690.7859724963655</v>
      </c>
      <c r="P178" s="47">
        <v>2856.8210543079276</v>
      </c>
      <c r="Q178" s="47">
        <v>2848.2063615825709</v>
      </c>
      <c r="R178" s="47">
        <v>2783.2219008830643</v>
      </c>
      <c r="T178" s="23" t="s">
        <v>18</v>
      </c>
      <c r="U178" s="46">
        <v>10.336394259609616</v>
      </c>
      <c r="V178" s="46">
        <v>10.174842156386596</v>
      </c>
      <c r="W178" s="46">
        <v>11.13060626712875</v>
      </c>
      <c r="X178" s="46">
        <v>10.574050467059838</v>
      </c>
      <c r="Y178" s="67">
        <v>10.740295716755416</v>
      </c>
      <c r="Z178" s="68">
        <v>10.232503996620762</v>
      </c>
      <c r="AA178" s="47">
        <v>9.9913937677235349</v>
      </c>
      <c r="AB178" s="47">
        <v>10.479160365011953</v>
      </c>
      <c r="AC178" s="47">
        <v>11.126206863130331</v>
      </c>
      <c r="AD178" s="47">
        <v>12.110177764042986</v>
      </c>
      <c r="AE178" s="47">
        <v>13.354903764769631</v>
      </c>
      <c r="AF178" s="47">
        <v>14.060578309519011</v>
      </c>
      <c r="AG178" s="47">
        <v>13.947250780849961</v>
      </c>
      <c r="AH178" s="47">
        <v>13.562885150512807</v>
      </c>
    </row>
    <row r="179" spans="1:34" x14ac:dyDescent="0.2">
      <c r="A179" s="23" t="s">
        <v>19</v>
      </c>
      <c r="B179" s="34"/>
      <c r="C179" s="46">
        <v>1518</v>
      </c>
      <c r="D179" s="46">
        <v>1556</v>
      </c>
      <c r="E179" s="46">
        <v>1615</v>
      </c>
      <c r="F179" s="46">
        <v>1828</v>
      </c>
      <c r="G179" s="67">
        <v>1969.8637290141619</v>
      </c>
      <c r="H179" s="68">
        <v>1998.5235781184433</v>
      </c>
      <c r="I179" s="67"/>
      <c r="J179" s="67"/>
      <c r="K179" s="47">
        <v>2092.7767849809488</v>
      </c>
      <c r="L179" s="47">
        <v>2323.6590766973131</v>
      </c>
      <c r="M179" s="47">
        <v>2619.6797236684029</v>
      </c>
      <c r="N179" s="47">
        <v>3004.4245919927062</v>
      </c>
      <c r="O179" s="47">
        <v>3439.2138205773899</v>
      </c>
      <c r="P179" s="47">
        <v>3711.3625390861844</v>
      </c>
      <c r="Q179" s="47">
        <v>3899.0421419973845</v>
      </c>
      <c r="R179" s="47">
        <v>3962.8821954568502</v>
      </c>
      <c r="T179" s="23" t="s">
        <v>19</v>
      </c>
      <c r="U179" s="46">
        <v>8.4981315866817813</v>
      </c>
      <c r="V179" s="46">
        <v>8.4661842320039167</v>
      </c>
      <c r="W179" s="46">
        <v>8.2413727116157425</v>
      </c>
      <c r="X179" s="46">
        <v>8.6764519905730726</v>
      </c>
      <c r="Y179" s="67">
        <v>8.7200471958497499</v>
      </c>
      <c r="Z179" s="68">
        <v>8.319195710160713</v>
      </c>
      <c r="AA179" s="47">
        <v>8.3088395932960974</v>
      </c>
      <c r="AB179" s="47">
        <v>8.7820643387238331</v>
      </c>
      <c r="AC179" s="47">
        <v>9.3120175551150606</v>
      </c>
      <c r="AD179" s="47">
        <v>10.074833832551027</v>
      </c>
      <c r="AE179" s="47">
        <v>10.97019516724608</v>
      </c>
      <c r="AF179" s="47">
        <v>11.348661681691212</v>
      </c>
      <c r="AG179" s="47">
        <v>11.490066024635963</v>
      </c>
      <c r="AH179" s="47">
        <v>11.285479644842786</v>
      </c>
    </row>
    <row r="180" spans="1:34" x14ac:dyDescent="0.2">
      <c r="A180" s="23" t="s">
        <v>20</v>
      </c>
      <c r="B180" s="34"/>
      <c r="C180" s="46">
        <v>2931</v>
      </c>
      <c r="D180" s="46">
        <v>3227</v>
      </c>
      <c r="E180" s="46">
        <v>3617</v>
      </c>
      <c r="F180" s="46">
        <v>4026</v>
      </c>
      <c r="G180" s="67">
        <v>4310.5589637822686</v>
      </c>
      <c r="H180" s="68">
        <v>4211.8028175277959</v>
      </c>
      <c r="I180" s="67"/>
      <c r="J180" s="67"/>
      <c r="K180" s="47">
        <v>4032.0909616262734</v>
      </c>
      <c r="L180" s="47">
        <v>4263.1886369311405</v>
      </c>
      <c r="M180" s="47">
        <v>4559.6348745727992</v>
      </c>
      <c r="N180" s="47">
        <v>4878.1896178550451</v>
      </c>
      <c r="O180" s="47">
        <v>5295.5160277043469</v>
      </c>
      <c r="P180" s="47">
        <v>5463.1073445572219</v>
      </c>
      <c r="Q180" s="47">
        <v>5453.7942196598997</v>
      </c>
      <c r="R180" s="47">
        <v>5236.1119726323523</v>
      </c>
      <c r="T180" s="23" t="s">
        <v>20</v>
      </c>
      <c r="U180" s="46">
        <v>9.4636154498123268</v>
      </c>
      <c r="V180" s="46">
        <v>10.722533269093386</v>
      </c>
      <c r="W180" s="46">
        <v>11.668682958303091</v>
      </c>
      <c r="X180" s="46">
        <v>12.746820009665145</v>
      </c>
      <c r="Y180" s="67">
        <v>13.735813158329497</v>
      </c>
      <c r="Z180" s="68">
        <v>13.394806694707892</v>
      </c>
      <c r="AA180" s="47">
        <v>12.766414087074192</v>
      </c>
      <c r="AB180" s="47">
        <v>13.385519800441113</v>
      </c>
      <c r="AC180" s="47">
        <v>14.147890703286697</v>
      </c>
      <c r="AD180" s="47">
        <v>15.006871408630847</v>
      </c>
      <c r="AE180" s="47">
        <v>16.246239965206023</v>
      </c>
      <c r="AF180" s="47">
        <v>16.795876254624634</v>
      </c>
      <c r="AG180" s="47">
        <v>16.82893565454323</v>
      </c>
      <c r="AH180" s="47">
        <v>16.192215317174067</v>
      </c>
    </row>
    <row r="181" spans="1:34" x14ac:dyDescent="0.2">
      <c r="A181" s="23" t="s">
        <v>21</v>
      </c>
      <c r="B181" s="34"/>
      <c r="C181" s="46">
        <v>617</v>
      </c>
      <c r="D181" s="46">
        <v>715</v>
      </c>
      <c r="E181" s="46">
        <v>779</v>
      </c>
      <c r="F181" s="46">
        <v>871</v>
      </c>
      <c r="G181" s="67">
        <v>962.58076902279208</v>
      </c>
      <c r="H181" s="68">
        <v>1035.3899697331908</v>
      </c>
      <c r="I181" s="67"/>
      <c r="J181" s="67"/>
      <c r="K181" s="47">
        <v>1125.1020430557892</v>
      </c>
      <c r="L181" s="47">
        <v>1214.987816441401</v>
      </c>
      <c r="M181" s="47">
        <v>1344.1822362264811</v>
      </c>
      <c r="N181" s="47">
        <v>1462.1472399210179</v>
      </c>
      <c r="O181" s="47">
        <v>1586.2017550257697</v>
      </c>
      <c r="P181" s="47">
        <v>1622.2738186792012</v>
      </c>
      <c r="Q181" s="47">
        <v>1640.3210323145049</v>
      </c>
      <c r="R181" s="47">
        <v>1612.1285149151095</v>
      </c>
      <c r="T181" s="23" t="s">
        <v>21</v>
      </c>
      <c r="U181" s="46">
        <v>9.4069217868577528</v>
      </c>
      <c r="V181" s="46">
        <v>10.439861288556305</v>
      </c>
      <c r="W181" s="46">
        <v>10.018970451110897</v>
      </c>
      <c r="X181" s="46">
        <v>9.6593114319818518</v>
      </c>
      <c r="Y181" s="67">
        <v>10.012957775402979</v>
      </c>
      <c r="Z181" s="68">
        <v>10.290208421873738</v>
      </c>
      <c r="AA181" s="47">
        <v>10.678771042958823</v>
      </c>
      <c r="AB181" s="47">
        <v>11.287303595626334</v>
      </c>
      <c r="AC181" s="47">
        <v>12.021515051684231</v>
      </c>
      <c r="AD181" s="47">
        <v>12.546947859235249</v>
      </c>
      <c r="AE181" s="47">
        <v>13.003056354188947</v>
      </c>
      <c r="AF181" s="47">
        <v>12.701164118538708</v>
      </c>
      <c r="AG181" s="47">
        <v>12.29015794893547</v>
      </c>
      <c r="AH181" s="47">
        <v>11.563604487267236</v>
      </c>
    </row>
    <row r="182" spans="1:34" x14ac:dyDescent="0.2">
      <c r="A182" s="23" t="s">
        <v>22</v>
      </c>
      <c r="B182" s="34"/>
      <c r="C182" s="46">
        <v>914</v>
      </c>
      <c r="D182" s="46">
        <v>1010</v>
      </c>
      <c r="E182" s="46">
        <v>1276</v>
      </c>
      <c r="F182" s="46">
        <v>1538</v>
      </c>
      <c r="G182" s="67">
        <v>1577.6589846526117</v>
      </c>
      <c r="H182" s="68">
        <v>1739.8529357204013</v>
      </c>
      <c r="I182" s="67"/>
      <c r="J182" s="67"/>
      <c r="K182" s="47">
        <v>1800.7725210311642</v>
      </c>
      <c r="L182" s="47">
        <v>1876.0148759557919</v>
      </c>
      <c r="M182" s="47">
        <v>2042.8712376556223</v>
      </c>
      <c r="N182" s="47">
        <v>2248.5972753464698</v>
      </c>
      <c r="O182" s="47">
        <v>2505.7033786392385</v>
      </c>
      <c r="P182" s="47">
        <v>2623.5167726154223</v>
      </c>
      <c r="Q182" s="47">
        <v>2654.3315906359753</v>
      </c>
      <c r="R182" s="47">
        <v>2574.3818328920079</v>
      </c>
      <c r="T182" s="23" t="s">
        <v>22</v>
      </c>
      <c r="U182" s="46">
        <v>10.835160927034556</v>
      </c>
      <c r="V182" s="46">
        <v>11.187107135934429</v>
      </c>
      <c r="W182" s="46">
        <v>12.615551930396954</v>
      </c>
      <c r="X182" s="46">
        <v>14.586224320593512</v>
      </c>
      <c r="Y182" s="67">
        <v>14.671739505823737</v>
      </c>
      <c r="Z182" s="68">
        <v>15.745487540215702</v>
      </c>
      <c r="AA182" s="47">
        <v>16.122870784312958</v>
      </c>
      <c r="AB182" s="47">
        <v>16.525821593538183</v>
      </c>
      <c r="AC182" s="47">
        <v>17.407996979488438</v>
      </c>
      <c r="AD182" s="47">
        <v>18.624226335271967</v>
      </c>
      <c r="AE182" s="47">
        <v>20.375368271063312</v>
      </c>
      <c r="AF182" s="47">
        <v>21.130488637075185</v>
      </c>
      <c r="AG182" s="47">
        <v>21.263931043758419</v>
      </c>
      <c r="AH182" s="47">
        <v>20.510560368962082</v>
      </c>
    </row>
    <row r="183" spans="1:34" x14ac:dyDescent="0.2">
      <c r="A183" s="23" t="s">
        <v>23</v>
      </c>
      <c r="B183" s="34"/>
      <c r="C183" s="46">
        <v>2355</v>
      </c>
      <c r="D183" s="46">
        <v>2858</v>
      </c>
      <c r="E183" s="46">
        <v>3394</v>
      </c>
      <c r="F183" s="46">
        <v>4106</v>
      </c>
      <c r="G183" s="67">
        <v>4891.4352687966148</v>
      </c>
      <c r="H183" s="68">
        <v>5622.7588460229235</v>
      </c>
      <c r="I183" s="67"/>
      <c r="J183" s="67"/>
      <c r="K183" s="47">
        <v>6452.1220384670996</v>
      </c>
      <c r="L183" s="47">
        <v>7336.0960776821048</v>
      </c>
      <c r="M183" s="47">
        <v>8580.8864546599034</v>
      </c>
      <c r="N183" s="47">
        <v>10060.799316977205</v>
      </c>
      <c r="O183" s="47">
        <v>11951.364422535742</v>
      </c>
      <c r="P183" s="47">
        <v>13483.081199145454</v>
      </c>
      <c r="Q183" s="47">
        <v>14777.951464692967</v>
      </c>
      <c r="R183" s="47">
        <v>15703.894252676804</v>
      </c>
      <c r="T183" s="23" t="s">
        <v>23</v>
      </c>
      <c r="U183" s="46">
        <v>7.3965890888532941</v>
      </c>
      <c r="V183" s="46">
        <v>8.1071114515076736</v>
      </c>
      <c r="W183" s="46">
        <v>7.9140045702560284</v>
      </c>
      <c r="X183" s="46">
        <v>7.7556290384016204</v>
      </c>
      <c r="Y183" s="67">
        <v>7.7683172170452153</v>
      </c>
      <c r="Z183" s="68">
        <v>7.6632240595221006</v>
      </c>
      <c r="AA183" s="47">
        <v>7.9460439816748449</v>
      </c>
      <c r="AB183" s="47">
        <v>8.3997977467742988</v>
      </c>
      <c r="AC183" s="47">
        <v>9.0063286308646155</v>
      </c>
      <c r="AD183" s="47">
        <v>9.7455746372841219</v>
      </c>
      <c r="AE183" s="47">
        <v>10.796446304914792</v>
      </c>
      <c r="AF183" s="47">
        <v>11.481703261082476</v>
      </c>
      <c r="AG183" s="47">
        <v>11.971323924679794</v>
      </c>
      <c r="AH183" s="47">
        <v>12.185059824076626</v>
      </c>
    </row>
    <row r="184" spans="1:34" x14ac:dyDescent="0.2">
      <c r="A184" s="23" t="s">
        <v>24</v>
      </c>
      <c r="B184" s="34"/>
      <c r="C184" s="46">
        <v>3905</v>
      </c>
      <c r="D184" s="46">
        <v>4399</v>
      </c>
      <c r="E184" s="46">
        <v>5057</v>
      </c>
      <c r="F184" s="46">
        <v>5749</v>
      </c>
      <c r="G184" s="67">
        <v>6016.5403340612338</v>
      </c>
      <c r="H184" s="68">
        <v>6309.9877392596827</v>
      </c>
      <c r="I184" s="67"/>
      <c r="J184" s="67"/>
      <c r="K184" s="47">
        <v>6744.0406648424669</v>
      </c>
      <c r="L184" s="47">
        <v>7337.0681606427806</v>
      </c>
      <c r="M184" s="47">
        <v>8053.9381849206766</v>
      </c>
      <c r="N184" s="47">
        <v>8880.4905537045051</v>
      </c>
      <c r="O184" s="47">
        <v>9920.9327209466082</v>
      </c>
      <c r="P184" s="47">
        <v>10547.568435181802</v>
      </c>
      <c r="Q184" s="47">
        <v>10859.523975861048</v>
      </c>
      <c r="R184" s="47">
        <v>10801.003923196356</v>
      </c>
      <c r="T184" s="23" t="s">
        <v>24</v>
      </c>
      <c r="U184" s="46">
        <v>8.4072058688971065</v>
      </c>
      <c r="V184" s="46">
        <v>9.4093237650128891</v>
      </c>
      <c r="W184" s="46">
        <v>10.430890451929622</v>
      </c>
      <c r="X184" s="46">
        <v>11.529530088500232</v>
      </c>
      <c r="Y184" s="67">
        <v>11.74919051645252</v>
      </c>
      <c r="Z184" s="68">
        <v>11.908813829083922</v>
      </c>
      <c r="AA184" s="47">
        <v>12.360113195633591</v>
      </c>
      <c r="AB184" s="47">
        <v>12.947324235680686</v>
      </c>
      <c r="AC184" s="47">
        <v>13.545844517638832</v>
      </c>
      <c r="AD184" s="47">
        <v>14.302786871730643</v>
      </c>
      <c r="AE184" s="47">
        <v>15.429639825056029</v>
      </c>
      <c r="AF184" s="47">
        <v>15.960897959988435</v>
      </c>
      <c r="AG184" s="47">
        <v>16.058674372467159</v>
      </c>
      <c r="AH184" s="47">
        <v>15.631811466314044</v>
      </c>
    </row>
    <row r="185" spans="1:34" x14ac:dyDescent="0.2">
      <c r="A185" s="23" t="s">
        <v>25</v>
      </c>
      <c r="B185" s="34"/>
      <c r="C185" s="46">
        <v>79</v>
      </c>
      <c r="D185" s="46">
        <v>82</v>
      </c>
      <c r="E185" s="46">
        <v>83</v>
      </c>
      <c r="F185" s="46">
        <v>94</v>
      </c>
      <c r="G185" s="67">
        <v>121.88612439399364</v>
      </c>
      <c r="H185" s="68">
        <v>107.66474229889218</v>
      </c>
      <c r="I185" s="67"/>
      <c r="J185" s="67"/>
      <c r="K185" s="47">
        <v>112.19491952939936</v>
      </c>
      <c r="L185" s="47">
        <v>115.84473424370145</v>
      </c>
      <c r="M185" s="47">
        <v>126.53961866081031</v>
      </c>
      <c r="N185" s="47">
        <v>139.58666798663182</v>
      </c>
      <c r="O185" s="47">
        <v>160.07979677129421</v>
      </c>
      <c r="P185" s="47">
        <v>172.94795954462182</v>
      </c>
      <c r="Q185" s="47">
        <v>177.84864010007394</v>
      </c>
      <c r="R185" s="47">
        <v>172.60761787962227</v>
      </c>
      <c r="T185" s="23" t="s">
        <v>25</v>
      </c>
      <c r="U185" s="46">
        <v>8.1338481338481348</v>
      </c>
      <c r="V185" s="46">
        <v>9.2160719303175043</v>
      </c>
      <c r="W185" s="46">
        <v>9.4371802160318374</v>
      </c>
      <c r="X185" s="46">
        <v>10.126655497273944</v>
      </c>
      <c r="Y185" s="67">
        <v>12.843477294488945</v>
      </c>
      <c r="Z185" s="68">
        <v>11.477890108731826</v>
      </c>
      <c r="AA185" s="47">
        <v>11.72225138834013</v>
      </c>
      <c r="AB185" s="47">
        <v>11.525615408056865</v>
      </c>
      <c r="AC185" s="47">
        <v>11.954651610116553</v>
      </c>
      <c r="AD185" s="47">
        <v>12.541129517137009</v>
      </c>
      <c r="AE185" s="47">
        <v>13.745456705975659</v>
      </c>
      <c r="AF185" s="47">
        <v>14.262914069911442</v>
      </c>
      <c r="AG185" s="47">
        <v>14.118219716797196</v>
      </c>
      <c r="AH185" s="47">
        <v>13.179199934538016</v>
      </c>
    </row>
    <row r="186" spans="1:34" x14ac:dyDescent="0.2">
      <c r="A186" s="23" t="s">
        <v>26</v>
      </c>
      <c r="B186" s="34"/>
      <c r="C186" s="46">
        <v>383</v>
      </c>
      <c r="D186" s="46">
        <v>373</v>
      </c>
      <c r="E186" s="46">
        <v>388</v>
      </c>
      <c r="F186" s="46">
        <v>420</v>
      </c>
      <c r="G186" s="67">
        <v>462.88215228905017</v>
      </c>
      <c r="H186" s="68">
        <v>404.55049657188272</v>
      </c>
      <c r="I186" s="67"/>
      <c r="J186" s="67"/>
      <c r="K186" s="47">
        <v>435.62898210365296</v>
      </c>
      <c r="L186" s="47">
        <v>494.8780625031302</v>
      </c>
      <c r="M186" s="47">
        <v>541.43783842066239</v>
      </c>
      <c r="N186" s="47">
        <v>581.25735613241955</v>
      </c>
      <c r="O186" s="47">
        <v>627.65222318853125</v>
      </c>
      <c r="P186" s="47">
        <v>646.22649029520585</v>
      </c>
      <c r="Q186" s="47">
        <v>646.87588903081109</v>
      </c>
      <c r="R186" s="47">
        <v>620.34188709213106</v>
      </c>
      <c r="T186" s="23" t="s">
        <v>26</v>
      </c>
      <c r="U186" s="46">
        <v>9.3717501682265869</v>
      </c>
      <c r="V186" s="46">
        <v>9.3209220965827448</v>
      </c>
      <c r="W186" s="46">
        <v>9.7536450477626939</v>
      </c>
      <c r="X186" s="46">
        <v>10.523203042539322</v>
      </c>
      <c r="Y186" s="67">
        <v>11.892552023892389</v>
      </c>
      <c r="Z186" s="68">
        <v>10.712251053038031</v>
      </c>
      <c r="AA186" s="47">
        <v>11.715535608010077</v>
      </c>
      <c r="AB186" s="47">
        <v>13.434496861650349</v>
      </c>
      <c r="AC186" s="47">
        <v>14.915228610348247</v>
      </c>
      <c r="AD186" s="47">
        <v>16.340775896077957</v>
      </c>
      <c r="AE186" s="47">
        <v>18.1748750521628</v>
      </c>
      <c r="AF186" s="47">
        <v>19.477807048843285</v>
      </c>
      <c r="AG186" s="47">
        <v>20.462878660153294</v>
      </c>
      <c r="AH186" s="47">
        <v>20.680189455173256</v>
      </c>
    </row>
    <row r="187" spans="1:34" x14ac:dyDescent="0.2">
      <c r="A187" s="23" t="s">
        <v>27</v>
      </c>
      <c r="B187" s="34"/>
      <c r="C187" s="46">
        <v>317</v>
      </c>
      <c r="D187" s="46">
        <v>369</v>
      </c>
      <c r="E187" s="46">
        <v>356</v>
      </c>
      <c r="F187" s="46">
        <v>399</v>
      </c>
      <c r="G187" s="67">
        <v>356.64768989191089</v>
      </c>
      <c r="H187" s="68">
        <v>390.49181429162053</v>
      </c>
      <c r="I187" s="67"/>
      <c r="J187" s="67"/>
      <c r="K187" s="47">
        <v>391.76527512506982</v>
      </c>
      <c r="L187" s="47">
        <v>394.04645779528835</v>
      </c>
      <c r="M187" s="47">
        <v>395.61732936685314</v>
      </c>
      <c r="N187" s="47">
        <v>400.42163561821326</v>
      </c>
      <c r="O187" s="47">
        <v>415.74987953554665</v>
      </c>
      <c r="P187" s="47">
        <v>411.59045438344515</v>
      </c>
      <c r="Q187" s="47">
        <v>399.93603004677504</v>
      </c>
      <c r="R187" s="47">
        <v>379.16629484807879</v>
      </c>
      <c r="T187" s="23" t="s">
        <v>27</v>
      </c>
      <c r="U187" s="46">
        <v>8.2092451120031082</v>
      </c>
      <c r="V187" s="46">
        <v>10.338306366883799</v>
      </c>
      <c r="W187" s="46">
        <v>9.9538655109744152</v>
      </c>
      <c r="X187" s="46">
        <v>10.752826931334409</v>
      </c>
      <c r="Y187" s="67">
        <v>9.4495721268063271</v>
      </c>
      <c r="Z187" s="68">
        <v>10.456843054069108</v>
      </c>
      <c r="AA187" s="47">
        <v>10.538184805580316</v>
      </c>
      <c r="AB187" s="47">
        <v>10.628648301452937</v>
      </c>
      <c r="AC187" s="47">
        <v>10.719842403045853</v>
      </c>
      <c r="AD187" s="47">
        <v>10.941781907831302</v>
      </c>
      <c r="AE187" s="47">
        <v>11.504034424299046</v>
      </c>
      <c r="AF187" s="47">
        <v>11.56079790727612</v>
      </c>
      <c r="AG187" s="47">
        <v>11.406056637556734</v>
      </c>
      <c r="AH187" s="47">
        <v>10.974005846957962</v>
      </c>
    </row>
    <row r="188" spans="1:34" x14ac:dyDescent="0.2">
      <c r="A188" s="23" t="s">
        <v>28</v>
      </c>
      <c r="B188" s="34"/>
      <c r="C188" s="46">
        <v>719</v>
      </c>
      <c r="D188" s="46">
        <v>777</v>
      </c>
      <c r="E188" s="46">
        <v>743</v>
      </c>
      <c r="F188" s="46">
        <v>806</v>
      </c>
      <c r="G188" s="67">
        <v>906.78794454215972</v>
      </c>
      <c r="H188" s="68">
        <v>844.47187567634899</v>
      </c>
      <c r="I188" s="67"/>
      <c r="J188" s="67"/>
      <c r="K188" s="47">
        <v>986.54560871569004</v>
      </c>
      <c r="L188" s="47">
        <v>1098.0216058736864</v>
      </c>
      <c r="M188" s="47">
        <v>1227.0993378170228</v>
      </c>
      <c r="N188" s="47">
        <v>1412.5004037357546</v>
      </c>
      <c r="O188" s="47">
        <v>1664.4380463256298</v>
      </c>
      <c r="P188" s="47">
        <v>1926.8945039919445</v>
      </c>
      <c r="Q188" s="47">
        <v>2151.916582758121</v>
      </c>
      <c r="R188" s="47">
        <v>2329.4508067647985</v>
      </c>
      <c r="T188" s="23" t="s">
        <v>28</v>
      </c>
      <c r="U188" s="46">
        <v>8.9572692163946677</v>
      </c>
      <c r="V188" s="46">
        <v>9.360036139135671</v>
      </c>
      <c r="W188" s="46">
        <v>8.2840896421005681</v>
      </c>
      <c r="X188" s="46">
        <v>8.1881071722424323</v>
      </c>
      <c r="Y188" s="67">
        <v>8.6492992297993929</v>
      </c>
      <c r="Z188" s="68">
        <v>7.7010638735242853</v>
      </c>
      <c r="AA188" s="47">
        <v>8.5675579156889015</v>
      </c>
      <c r="AB188" s="47">
        <v>8.9083486625780637</v>
      </c>
      <c r="AC188" s="47">
        <v>9.182213685074899</v>
      </c>
      <c r="AD188" s="47">
        <v>9.7740446090994517</v>
      </c>
      <c r="AE188" s="47">
        <v>10.757707076845355</v>
      </c>
      <c r="AF188" s="47">
        <v>11.778312946997191</v>
      </c>
      <c r="AG188" s="47">
        <v>12.581144605258078</v>
      </c>
      <c r="AH188" s="47">
        <v>13.132324141906519</v>
      </c>
    </row>
    <row r="189" spans="1:34" x14ac:dyDescent="0.2">
      <c r="A189" s="23" t="s">
        <v>29</v>
      </c>
      <c r="B189" s="34"/>
      <c r="C189" s="46">
        <v>5715</v>
      </c>
      <c r="D189" s="46">
        <v>6721</v>
      </c>
      <c r="E189" s="46">
        <v>7425</v>
      </c>
      <c r="F189" s="46">
        <v>8916</v>
      </c>
      <c r="G189" s="67">
        <v>9630.9281642217684</v>
      </c>
      <c r="H189" s="68">
        <v>10153.160667628816</v>
      </c>
      <c r="I189" s="67"/>
      <c r="J189" s="67"/>
      <c r="K189" s="47">
        <v>11011.408463884723</v>
      </c>
      <c r="L189" s="47">
        <v>11819.013819728858</v>
      </c>
      <c r="M189" s="47">
        <v>13125.439178894176</v>
      </c>
      <c r="N189" s="47">
        <v>14951.452003104598</v>
      </c>
      <c r="O189" s="47">
        <v>17201.85924878592</v>
      </c>
      <c r="P189" s="47">
        <v>18646.640183144849</v>
      </c>
      <c r="Q189" s="47">
        <v>19507.274336477301</v>
      </c>
      <c r="R189" s="47">
        <v>19900.135858261056</v>
      </c>
      <c r="T189" s="23" t="s">
        <v>29</v>
      </c>
      <c r="U189" s="46">
        <v>8.4841377057941543</v>
      </c>
      <c r="V189" s="46">
        <v>9.4716667371298904</v>
      </c>
      <c r="W189" s="46">
        <v>9.43546081265686</v>
      </c>
      <c r="X189" s="46">
        <v>10.213833300122461</v>
      </c>
      <c r="Y189" s="67">
        <v>10.304651139514636</v>
      </c>
      <c r="Z189" s="68">
        <v>10.271480346492744</v>
      </c>
      <c r="AA189" s="47">
        <v>10.655648355782795</v>
      </c>
      <c r="AB189" s="47">
        <v>10.906357287060775</v>
      </c>
      <c r="AC189" s="47">
        <v>11.353864499358426</v>
      </c>
      <c r="AD189" s="47">
        <v>12.149995304439068</v>
      </c>
      <c r="AE189" s="47">
        <v>13.260317792021777</v>
      </c>
      <c r="AF189" s="47">
        <v>13.756912097361223</v>
      </c>
      <c r="AG189" s="47">
        <v>13.854611568334381</v>
      </c>
      <c r="AH189" s="47">
        <v>13.652762786693817</v>
      </c>
    </row>
    <row r="190" spans="1:34" x14ac:dyDescent="0.2">
      <c r="A190" s="23" t="s">
        <v>30</v>
      </c>
      <c r="B190" s="34"/>
      <c r="C190" s="46">
        <v>486</v>
      </c>
      <c r="D190" s="46">
        <v>535</v>
      </c>
      <c r="E190" s="46">
        <v>563</v>
      </c>
      <c r="F190" s="46">
        <v>772</v>
      </c>
      <c r="G190" s="67">
        <v>871.79150986180093</v>
      </c>
      <c r="H190" s="68">
        <v>952.98083510321339</v>
      </c>
      <c r="I190" s="67"/>
      <c r="J190" s="67"/>
      <c r="K190" s="47">
        <v>994.26880859363655</v>
      </c>
      <c r="L190" s="47">
        <v>1131.198830503407</v>
      </c>
      <c r="M190" s="47">
        <v>1291.5269545991102</v>
      </c>
      <c r="N190" s="47">
        <v>1461.8754149820502</v>
      </c>
      <c r="O190" s="47">
        <v>1683.3936363596035</v>
      </c>
      <c r="P190" s="47">
        <v>1842.5521611663621</v>
      </c>
      <c r="Q190" s="47">
        <v>1996.3075659025349</v>
      </c>
      <c r="R190" s="47">
        <v>2111.5667792742333</v>
      </c>
      <c r="T190" s="23" t="s">
        <v>30</v>
      </c>
      <c r="U190" s="46">
        <v>7.9541734860883793</v>
      </c>
      <c r="V190" s="46">
        <v>8.0448103454757334</v>
      </c>
      <c r="W190" s="46">
        <v>7.3112135575611976</v>
      </c>
      <c r="X190" s="46">
        <v>8.5724654490009637</v>
      </c>
      <c r="Y190" s="67">
        <v>8.9306305925476188</v>
      </c>
      <c r="Z190" s="68">
        <v>9.1360568112555391</v>
      </c>
      <c r="AA190" s="47">
        <v>8.9624807519615768</v>
      </c>
      <c r="AB190" s="47">
        <v>9.6935222217549573</v>
      </c>
      <c r="AC190" s="47">
        <v>10.405787515740698</v>
      </c>
      <c r="AD190" s="47">
        <v>11.119546777646894</v>
      </c>
      <c r="AE190" s="47">
        <v>12.191093149942709</v>
      </c>
      <c r="AF190" s="47">
        <v>12.783980519514943</v>
      </c>
      <c r="AG190" s="47">
        <v>13.32042863748409</v>
      </c>
      <c r="AH190" s="47">
        <v>13.594799907551822</v>
      </c>
    </row>
    <row r="191" spans="1:34" x14ac:dyDescent="0.2">
      <c r="A191" s="23" t="s">
        <v>31</v>
      </c>
      <c r="B191" s="34"/>
      <c r="C191" s="46">
        <v>3107</v>
      </c>
      <c r="D191" s="46">
        <v>3626</v>
      </c>
      <c r="E191" s="46">
        <v>4109</v>
      </c>
      <c r="F191" s="46">
        <v>4739</v>
      </c>
      <c r="G191" s="67">
        <v>5099.554231344604</v>
      </c>
      <c r="H191" s="68">
        <v>5428.7571646540873</v>
      </c>
      <c r="I191" s="67"/>
      <c r="J191" s="67"/>
      <c r="K191" s="47">
        <v>5604.7395357606056</v>
      </c>
      <c r="L191" s="47">
        <v>5972.5408148745428</v>
      </c>
      <c r="M191" s="47">
        <v>6555.6602099486863</v>
      </c>
      <c r="N191" s="47">
        <v>7294.8361399922287</v>
      </c>
      <c r="O191" s="47">
        <v>8208.9229079337747</v>
      </c>
      <c r="P191" s="47">
        <v>8747.4226516144481</v>
      </c>
      <c r="Q191" s="47">
        <v>9130.2841868878604</v>
      </c>
      <c r="R191" s="47">
        <v>9252.1772694024985</v>
      </c>
      <c r="T191" s="23" t="s">
        <v>31</v>
      </c>
      <c r="U191" s="46">
        <v>10.38713559775341</v>
      </c>
      <c r="V191" s="46">
        <v>11.729787870700601</v>
      </c>
      <c r="W191" s="46">
        <v>12.238454779669095</v>
      </c>
      <c r="X191" s="46">
        <v>12.876874110502513</v>
      </c>
      <c r="Y191" s="67">
        <v>13.157539501096796</v>
      </c>
      <c r="Z191" s="68">
        <v>13.411872979724871</v>
      </c>
      <c r="AA191" s="47">
        <v>13.337669903817389</v>
      </c>
      <c r="AB191" s="47">
        <v>13.567137508371257</v>
      </c>
      <c r="AC191" s="47">
        <v>14.004509285965995</v>
      </c>
      <c r="AD191" s="47">
        <v>14.732267838344049</v>
      </c>
      <c r="AE191" s="47">
        <v>15.830172340590238</v>
      </c>
      <c r="AF191" s="47">
        <v>16.247478292673371</v>
      </c>
      <c r="AG191" s="47">
        <v>16.418996893721904</v>
      </c>
      <c r="AH191" s="47">
        <v>16.152289029536668</v>
      </c>
    </row>
    <row r="192" spans="1:34" x14ac:dyDescent="0.2">
      <c r="A192" s="23" t="s">
        <v>32</v>
      </c>
      <c r="B192" s="34"/>
      <c r="C192" s="46">
        <v>2474</v>
      </c>
      <c r="D192" s="46">
        <v>2585</v>
      </c>
      <c r="E192" s="46">
        <v>2844</v>
      </c>
      <c r="F192" s="46">
        <v>3236</v>
      </c>
      <c r="G192" s="67">
        <v>3475.9292180644734</v>
      </c>
      <c r="H192" s="68">
        <v>3589.8781088060996</v>
      </c>
      <c r="I192" s="67"/>
      <c r="J192" s="67"/>
      <c r="K192" s="47">
        <v>3669.0912045939458</v>
      </c>
      <c r="L192" s="47">
        <v>3859.2898300541947</v>
      </c>
      <c r="M192" s="47">
        <v>4077.5568572952384</v>
      </c>
      <c r="N192" s="47">
        <v>4359.8839209090884</v>
      </c>
      <c r="O192" s="47">
        <v>4726.6544000287849</v>
      </c>
      <c r="P192" s="47">
        <v>4857.3034542727346</v>
      </c>
      <c r="Q192" s="47">
        <v>4814.4972432834802</v>
      </c>
      <c r="R192" s="47">
        <v>4699.6643485726418</v>
      </c>
      <c r="T192" s="23" t="s">
        <v>32</v>
      </c>
      <c r="U192" s="46">
        <v>8.4757956764534583</v>
      </c>
      <c r="V192" s="46">
        <v>8.9582755752703083</v>
      </c>
      <c r="W192" s="46">
        <v>9.5532415183070221</v>
      </c>
      <c r="X192" s="46">
        <v>10.357378450898473</v>
      </c>
      <c r="Y192" s="67">
        <v>10.78977512855236</v>
      </c>
      <c r="Z192" s="68">
        <v>10.917837843670045</v>
      </c>
      <c r="AA192" s="47">
        <v>10.969165927251446</v>
      </c>
      <c r="AB192" s="47">
        <v>11.338815154662502</v>
      </c>
      <c r="AC192" s="47">
        <v>11.718486137071682</v>
      </c>
      <c r="AD192" s="47">
        <v>12.297466765006739</v>
      </c>
      <c r="AE192" s="47">
        <v>13.154609900254908</v>
      </c>
      <c r="AF192" s="47">
        <v>13.392235602423536</v>
      </c>
      <c r="AG192" s="47">
        <v>13.165049353102679</v>
      </c>
      <c r="AH192" s="47">
        <v>12.73994900743234</v>
      </c>
    </row>
    <row r="193" spans="1:34" x14ac:dyDescent="0.2">
      <c r="A193" s="23" t="s">
        <v>33</v>
      </c>
      <c r="B193" s="34"/>
      <c r="C193" s="46">
        <v>313</v>
      </c>
      <c r="D193" s="46">
        <v>323</v>
      </c>
      <c r="E193" s="46">
        <v>371</v>
      </c>
      <c r="F193" s="46">
        <v>402</v>
      </c>
      <c r="G193" s="67">
        <v>425.47908676247846</v>
      </c>
      <c r="H193" s="68">
        <v>459.38003546069268</v>
      </c>
      <c r="I193" s="67"/>
      <c r="J193" s="67"/>
      <c r="K193" s="47">
        <v>462.17559105606023</v>
      </c>
      <c r="L193" s="47">
        <v>493.60263436301489</v>
      </c>
      <c r="M193" s="47">
        <v>512.37662461741081</v>
      </c>
      <c r="N193" s="47">
        <v>537.82486363552982</v>
      </c>
      <c r="O193" s="47">
        <v>566.25298352102243</v>
      </c>
      <c r="P193" s="47">
        <v>565.11252327119132</v>
      </c>
      <c r="Q193" s="47">
        <v>551.37297362962113</v>
      </c>
      <c r="R193" s="47">
        <v>514.91918940200731</v>
      </c>
      <c r="T193" s="23" t="s">
        <v>33</v>
      </c>
      <c r="U193" s="46">
        <v>8.2411795681937861</v>
      </c>
      <c r="V193" s="46">
        <v>8.7356321839080469</v>
      </c>
      <c r="W193" s="46">
        <v>10.118641756443475</v>
      </c>
      <c r="X193" s="46">
        <v>10.779066830215882</v>
      </c>
      <c r="Y193" s="67">
        <v>11.25747002255652</v>
      </c>
      <c r="Z193" s="68">
        <v>11.798409793303616</v>
      </c>
      <c r="AA193" s="47">
        <v>11.694144932212595</v>
      </c>
      <c r="AB193" s="47">
        <v>12.453197721061853</v>
      </c>
      <c r="AC193" s="47">
        <v>12.903153064656413</v>
      </c>
      <c r="AD193" s="47">
        <v>13.547757656747658</v>
      </c>
      <c r="AE193" s="47">
        <v>14.313538434148475</v>
      </c>
      <c r="AF193" s="47">
        <v>14.34492157637059</v>
      </c>
      <c r="AG193" s="47">
        <v>14.028760623511513</v>
      </c>
      <c r="AH193" s="47">
        <v>13.088489495944609</v>
      </c>
    </row>
    <row r="194" spans="1:34" x14ac:dyDescent="0.2">
      <c r="A194" s="23" t="s">
        <v>34</v>
      </c>
      <c r="B194" s="34"/>
      <c r="C194" s="46">
        <v>9806</v>
      </c>
      <c r="D194" s="46">
        <v>11207</v>
      </c>
      <c r="E194" s="46">
        <v>12086</v>
      </c>
      <c r="F194" s="46">
        <v>13861</v>
      </c>
      <c r="G194" s="67">
        <v>14614.93951132158</v>
      </c>
      <c r="H194" s="68">
        <v>15292.56340973407</v>
      </c>
      <c r="I194" s="67"/>
      <c r="J194" s="67"/>
      <c r="K194" s="47">
        <v>16416.792334804857</v>
      </c>
      <c r="L194" s="47">
        <v>17433.443096291296</v>
      </c>
      <c r="M194" s="47">
        <v>19034.500091492235</v>
      </c>
      <c r="N194" s="47">
        <v>20996.353711646516</v>
      </c>
      <c r="O194" s="47">
        <v>23322.993308519191</v>
      </c>
      <c r="P194" s="47">
        <v>24450.392477078029</v>
      </c>
      <c r="Q194" s="47">
        <v>24535.15502047243</v>
      </c>
      <c r="R194" s="47">
        <v>24104.754212732529</v>
      </c>
      <c r="T194" s="23" t="s">
        <v>34</v>
      </c>
      <c r="U194" s="46">
        <v>7.2251827755356173</v>
      </c>
      <c r="V194" s="46">
        <v>8.1311489682793034</v>
      </c>
      <c r="W194" s="46">
        <v>8.1805183048065455</v>
      </c>
      <c r="X194" s="46">
        <v>8.7955138893719749</v>
      </c>
      <c r="Y194" s="67">
        <v>8.8353918085310479</v>
      </c>
      <c r="Z194" s="68">
        <v>8.8652337632973577</v>
      </c>
      <c r="AA194" s="47">
        <v>9.203730103685233</v>
      </c>
      <c r="AB194" s="47">
        <v>9.4259111013421961</v>
      </c>
      <c r="AC194" s="47">
        <v>9.8464132327210017</v>
      </c>
      <c r="AD194" s="47">
        <v>10.430788672887358</v>
      </c>
      <c r="AE194" s="47">
        <v>11.181199641472562</v>
      </c>
      <c r="AF194" s="47">
        <v>11.352977344422566</v>
      </c>
      <c r="AG194" s="47">
        <v>11.049250132747932</v>
      </c>
      <c r="AH194" s="47">
        <v>10.529484045060338</v>
      </c>
    </row>
    <row r="195" spans="1:34" x14ac:dyDescent="0.2">
      <c r="A195" s="23" t="s">
        <v>35</v>
      </c>
      <c r="B195" s="34"/>
      <c r="C195" s="46">
        <v>2041</v>
      </c>
      <c r="D195" s="46">
        <v>2229</v>
      </c>
      <c r="E195" s="46">
        <v>2398</v>
      </c>
      <c r="F195" s="46">
        <v>2649</v>
      </c>
      <c r="G195" s="67">
        <v>2738.3409914433851</v>
      </c>
      <c r="H195" s="68">
        <v>2718.5804749226572</v>
      </c>
      <c r="I195" s="67"/>
      <c r="J195" s="67"/>
      <c r="K195" s="47">
        <v>2867.0054996469817</v>
      </c>
      <c r="L195" s="47">
        <v>3132.3463912494144</v>
      </c>
      <c r="M195" s="47">
        <v>3466.0293740334191</v>
      </c>
      <c r="N195" s="47">
        <v>3869.5890485362634</v>
      </c>
      <c r="O195" s="47">
        <v>4371.4321396018104</v>
      </c>
      <c r="P195" s="47">
        <v>4649.0660989880316</v>
      </c>
      <c r="Q195" s="47">
        <v>4718.3777657960873</v>
      </c>
      <c r="R195" s="47">
        <v>4605.6738081328876</v>
      </c>
      <c r="T195" s="23" t="s">
        <v>35</v>
      </c>
      <c r="U195" s="46">
        <v>11.430651619949035</v>
      </c>
      <c r="V195" s="46">
        <v>11.879446798305221</v>
      </c>
      <c r="W195" s="46">
        <v>11.530647817567649</v>
      </c>
      <c r="X195" s="46">
        <v>11.955156218711817</v>
      </c>
      <c r="Y195" s="67">
        <v>12.20955354250108</v>
      </c>
      <c r="Z195" s="68">
        <v>11.90699045730236</v>
      </c>
      <c r="AA195" s="47">
        <v>12.235808910293645</v>
      </c>
      <c r="AB195" s="47">
        <v>12.9001996866225</v>
      </c>
      <c r="AC195" s="47">
        <v>13.739586463095117</v>
      </c>
      <c r="AD195" s="47">
        <v>14.850524142670034</v>
      </c>
      <c r="AE195" s="47">
        <v>16.379777385484829</v>
      </c>
      <c r="AF195" s="47">
        <v>17.126284349856611</v>
      </c>
      <c r="AG195" s="47">
        <v>17.140715584500565</v>
      </c>
      <c r="AH195" s="47">
        <v>16.498052186279857</v>
      </c>
    </row>
    <row r="196" spans="1:34" x14ac:dyDescent="0.2">
      <c r="A196" s="23" t="s">
        <v>36</v>
      </c>
      <c r="B196" s="34"/>
      <c r="C196" s="46">
        <v>3615</v>
      </c>
      <c r="D196" s="46">
        <v>4086</v>
      </c>
      <c r="E196" s="46">
        <v>4331</v>
      </c>
      <c r="F196" s="46">
        <v>4988</v>
      </c>
      <c r="G196" s="67">
        <v>5142.3904386305885</v>
      </c>
      <c r="H196" s="68">
        <v>5666.1148366648631</v>
      </c>
      <c r="I196" s="67"/>
      <c r="J196" s="67"/>
      <c r="K196" s="47">
        <v>5861.2987317279221</v>
      </c>
      <c r="L196" s="47">
        <v>6218.9974662351578</v>
      </c>
      <c r="M196" s="47">
        <v>6807.8709109926367</v>
      </c>
      <c r="N196" s="47">
        <v>7541.2178548026332</v>
      </c>
      <c r="O196" s="47">
        <v>8445.879526965211</v>
      </c>
      <c r="P196" s="47">
        <v>9042.4005864537467</v>
      </c>
      <c r="Q196" s="47">
        <v>9374.6365710671198</v>
      </c>
      <c r="R196" s="47">
        <v>9539.4312480418303</v>
      </c>
      <c r="T196" s="23" t="s">
        <v>36</v>
      </c>
      <c r="U196" s="46">
        <v>8.1357076546544018</v>
      </c>
      <c r="V196" s="46">
        <v>9.0947031033504171</v>
      </c>
      <c r="W196" s="46">
        <v>9.0919110122124671</v>
      </c>
      <c r="X196" s="46">
        <v>9.8651885348675812</v>
      </c>
      <c r="Y196" s="67">
        <v>9.6292417347474135</v>
      </c>
      <c r="Z196" s="68">
        <v>9.9816136704383993</v>
      </c>
      <c r="AA196" s="47">
        <v>9.8516776788840517</v>
      </c>
      <c r="AB196" s="47">
        <v>9.9664943387573999</v>
      </c>
      <c r="AC196" s="47">
        <v>10.288512758128032</v>
      </c>
      <c r="AD196" s="47">
        <v>10.777111122174215</v>
      </c>
      <c r="AE196" s="47">
        <v>11.488304282641781</v>
      </c>
      <c r="AF196" s="47">
        <v>11.785446873452043</v>
      </c>
      <c r="AG196" s="47">
        <v>11.760010823443055</v>
      </c>
      <c r="AH196" s="47">
        <v>11.543742997996217</v>
      </c>
    </row>
    <row r="197" spans="1:34" x14ac:dyDescent="0.2">
      <c r="A197" s="23" t="s">
        <v>37</v>
      </c>
      <c r="B197" s="34"/>
      <c r="C197" s="46">
        <v>1155</v>
      </c>
      <c r="D197" s="46">
        <v>1267</v>
      </c>
      <c r="E197" s="46">
        <v>1307</v>
      </c>
      <c r="F197" s="46">
        <v>1386</v>
      </c>
      <c r="G197" s="67">
        <v>1381.0289856499608</v>
      </c>
      <c r="H197" s="68">
        <v>1436.1749431497033</v>
      </c>
      <c r="I197" s="67"/>
      <c r="J197" s="67"/>
      <c r="K197" s="47">
        <v>1491.7109442794517</v>
      </c>
      <c r="L197" s="47">
        <v>1544.5009920053976</v>
      </c>
      <c r="M197" s="47">
        <v>1624.5536881334685</v>
      </c>
      <c r="N197" s="47">
        <v>1724.6862855063528</v>
      </c>
      <c r="O197" s="47">
        <v>1863.6258005302266</v>
      </c>
      <c r="P197" s="47">
        <v>1966.2239405527041</v>
      </c>
      <c r="Q197" s="47">
        <v>2026.3196274519928</v>
      </c>
      <c r="R197" s="47">
        <v>2060.3843319364996</v>
      </c>
      <c r="T197" s="23" t="s">
        <v>37</v>
      </c>
      <c r="U197" s="46">
        <v>8.4217434102592144</v>
      </c>
      <c r="V197" s="46">
        <v>9.3782383419689115</v>
      </c>
      <c r="W197" s="46">
        <v>9.3839747271682938</v>
      </c>
      <c r="X197" s="46">
        <v>9.0649218762613053</v>
      </c>
      <c r="Y197" s="67">
        <v>8.7521744896193283</v>
      </c>
      <c r="Z197" s="68">
        <v>9.139862598666987</v>
      </c>
      <c r="AA197" s="47">
        <v>9.4146855761926318</v>
      </c>
      <c r="AB197" s="47">
        <v>9.5404667519267754</v>
      </c>
      <c r="AC197" s="47">
        <v>9.8309582658224492</v>
      </c>
      <c r="AD197" s="47">
        <v>10.25342847712237</v>
      </c>
      <c r="AE197" s="47">
        <v>10.931605688833487</v>
      </c>
      <c r="AF197" s="47">
        <v>11.429129107682844</v>
      </c>
      <c r="AG197" s="47">
        <v>11.706829602563035</v>
      </c>
      <c r="AH197" s="47">
        <v>11.850639465341446</v>
      </c>
    </row>
    <row r="198" spans="1:34" x14ac:dyDescent="0.2">
      <c r="A198" s="23" t="s">
        <v>38</v>
      </c>
      <c r="B198" s="34"/>
      <c r="C198" s="46">
        <v>9217</v>
      </c>
      <c r="D198" s="46">
        <v>9917</v>
      </c>
      <c r="E198" s="46">
        <v>10931</v>
      </c>
      <c r="F198" s="46">
        <v>12076</v>
      </c>
      <c r="G198" s="67">
        <v>12434.355472944297</v>
      </c>
      <c r="H198" s="68">
        <v>12732.373346776631</v>
      </c>
      <c r="I198" s="67"/>
      <c r="J198" s="67"/>
      <c r="K198" s="47">
        <v>13233.018958477023</v>
      </c>
      <c r="L198" s="47">
        <v>13909.821812914521</v>
      </c>
      <c r="M198" s="47">
        <v>15148.658439891815</v>
      </c>
      <c r="N198" s="47">
        <v>16883.17807268419</v>
      </c>
      <c r="O198" s="47">
        <v>19260.362112482435</v>
      </c>
      <c r="P198" s="47">
        <v>20989.203751923254</v>
      </c>
      <c r="Q198" s="47">
        <v>22296.490264847016</v>
      </c>
      <c r="R198" s="47">
        <v>23195.770839271241</v>
      </c>
      <c r="T198" s="23" t="s">
        <v>38</v>
      </c>
      <c r="U198" s="46">
        <v>8.8070747077287646</v>
      </c>
      <c r="V198" s="46">
        <v>8.9552710533979596</v>
      </c>
      <c r="W198" s="46">
        <v>8.9084118928235974</v>
      </c>
      <c r="X198" s="46">
        <v>8.8395847565052463</v>
      </c>
      <c r="Y198" s="67">
        <v>8.5013512406037304</v>
      </c>
      <c r="Z198" s="68">
        <v>8.2760895979937938</v>
      </c>
      <c r="AA198" s="47">
        <v>8.1743001826854531</v>
      </c>
      <c r="AB198" s="47">
        <v>8.1008645732165903</v>
      </c>
      <c r="AC198" s="47">
        <v>8.2298549478244247</v>
      </c>
      <c r="AD198" s="47">
        <v>8.5733907006195356</v>
      </c>
      <c r="AE198" s="47">
        <v>9.2015683602922067</v>
      </c>
      <c r="AF198" s="47">
        <v>9.4951296080484759</v>
      </c>
      <c r="AG198" s="47">
        <v>9.5938449733763242</v>
      </c>
      <c r="AH198" s="47">
        <v>9.5193041843035164</v>
      </c>
    </row>
    <row r="199" spans="1:34" x14ac:dyDescent="0.2">
      <c r="A199" s="23" t="s">
        <v>39</v>
      </c>
      <c r="B199" s="34"/>
      <c r="C199" s="46">
        <v>272</v>
      </c>
      <c r="D199" s="46">
        <v>298</v>
      </c>
      <c r="E199" s="46">
        <v>312</v>
      </c>
      <c r="F199" s="46">
        <v>368</v>
      </c>
      <c r="G199" s="67">
        <v>395.02232565263841</v>
      </c>
      <c r="H199" s="68">
        <v>374.86251595755164</v>
      </c>
      <c r="I199" s="67"/>
      <c r="J199" s="67"/>
      <c r="K199" s="47">
        <v>428.35597897078088</v>
      </c>
      <c r="L199" s="47">
        <v>472.7843509096644</v>
      </c>
      <c r="M199" s="47">
        <v>523.19760079511195</v>
      </c>
      <c r="N199" s="47">
        <v>580.05156460928811</v>
      </c>
      <c r="O199" s="47">
        <v>657.2274348589043</v>
      </c>
      <c r="P199" s="47">
        <v>714.73517338588897</v>
      </c>
      <c r="Q199" s="47">
        <v>762.2387818600256</v>
      </c>
      <c r="R199" s="47">
        <v>774.77520623950272</v>
      </c>
      <c r="T199" s="23" t="s">
        <v>39</v>
      </c>
      <c r="U199" s="46">
        <v>6.9801757875152379</v>
      </c>
      <c r="V199" s="46">
        <v>7.588489941431118</v>
      </c>
      <c r="W199" s="46">
        <v>7.4761876235547833</v>
      </c>
      <c r="X199" s="46">
        <v>7.3325372803992908</v>
      </c>
      <c r="Y199" s="67">
        <v>7.1338705752567311</v>
      </c>
      <c r="Z199" s="68">
        <v>6.7166993273936395</v>
      </c>
      <c r="AA199" s="47">
        <v>7.5007177196015062</v>
      </c>
      <c r="AB199" s="47">
        <v>7.8877163092345182</v>
      </c>
      <c r="AC199" s="47">
        <v>8.2660533923384225</v>
      </c>
      <c r="AD199" s="47">
        <v>8.6781437682347207</v>
      </c>
      <c r="AE199" s="47">
        <v>9.356033841677327</v>
      </c>
      <c r="AF199" s="47">
        <v>9.7450413710329453</v>
      </c>
      <c r="AG199" s="47">
        <v>9.9993386466298961</v>
      </c>
      <c r="AH199" s="47">
        <v>9.7994799586132402</v>
      </c>
    </row>
    <row r="200" spans="1:34" x14ac:dyDescent="0.2">
      <c r="A200" s="23" t="s">
        <v>40</v>
      </c>
      <c r="B200" s="34"/>
      <c r="C200" s="46">
        <v>28030</v>
      </c>
      <c r="D200" s="46">
        <v>28587</v>
      </c>
      <c r="E200" s="46">
        <v>28998</v>
      </c>
      <c r="F200" s="46">
        <v>28727</v>
      </c>
      <c r="G200" s="67">
        <v>28484.699657940913</v>
      </c>
      <c r="H200" s="68">
        <v>26978.881726322135</v>
      </c>
      <c r="I200" s="67"/>
      <c r="J200" s="67"/>
      <c r="K200" s="47">
        <v>27485.90409635238</v>
      </c>
      <c r="L200" s="47">
        <v>28692.842076676643</v>
      </c>
      <c r="M200" s="47">
        <v>31213.284095497398</v>
      </c>
      <c r="N200" s="47">
        <v>35036.249474938137</v>
      </c>
      <c r="O200" s="47">
        <v>40242.510118614715</v>
      </c>
      <c r="P200" s="47">
        <v>43837.352996461872</v>
      </c>
      <c r="Q200" s="47">
        <v>46139.200760353327</v>
      </c>
      <c r="R200" s="47">
        <v>47929.053192155843</v>
      </c>
      <c r="T200" s="23" t="s">
        <v>40</v>
      </c>
      <c r="U200" s="46">
        <v>9.9407650275161998</v>
      </c>
      <c r="V200" s="46">
        <v>9.9358222416858268</v>
      </c>
      <c r="W200" s="46">
        <v>9.5369805481510959</v>
      </c>
      <c r="X200" s="46">
        <v>8.8944458068602366</v>
      </c>
      <c r="Y200" s="67">
        <v>8.3851954960411383</v>
      </c>
      <c r="Z200" s="68">
        <v>7.5291457506546351</v>
      </c>
      <c r="AA200" s="47">
        <v>7.3031990586832745</v>
      </c>
      <c r="AB200" s="47">
        <v>7.2832327475456839</v>
      </c>
      <c r="AC200" s="47">
        <v>7.5551653568535757</v>
      </c>
      <c r="AD200" s="47">
        <v>8.1227352561977657</v>
      </c>
      <c r="AE200" s="47">
        <v>8.9930711346119629</v>
      </c>
      <c r="AF200" s="47">
        <v>9.4954082648735465</v>
      </c>
      <c r="AG200" s="47">
        <v>9.7255002734810727</v>
      </c>
      <c r="AH200" s="47">
        <v>9.8648194426179376</v>
      </c>
    </row>
    <row r="201" spans="1:34" x14ac:dyDescent="0.2">
      <c r="A201" s="23" t="s">
        <v>41</v>
      </c>
      <c r="B201" s="34"/>
      <c r="C201" s="46">
        <v>1983</v>
      </c>
      <c r="D201" s="46">
        <v>1997</v>
      </c>
      <c r="E201" s="46">
        <v>2274</v>
      </c>
      <c r="F201" s="46">
        <v>2492</v>
      </c>
      <c r="G201" s="67">
        <v>2745.9762713730024</v>
      </c>
      <c r="H201" s="68">
        <v>2998.3254885839078</v>
      </c>
      <c r="I201" s="67"/>
      <c r="J201" s="67"/>
      <c r="K201" s="47">
        <v>3425.5924016702193</v>
      </c>
      <c r="L201" s="47">
        <v>3726.5857418153882</v>
      </c>
      <c r="M201" s="47">
        <v>4133.5405211949928</v>
      </c>
      <c r="N201" s="47">
        <v>4689.6236383861697</v>
      </c>
      <c r="O201" s="47">
        <v>5397.2583841365604</v>
      </c>
      <c r="P201" s="47">
        <v>5909.2114414817779</v>
      </c>
      <c r="Q201" s="47">
        <v>6220.2557495235715</v>
      </c>
      <c r="R201" s="47">
        <v>6450.5332959660645</v>
      </c>
      <c r="T201" s="23" t="s">
        <v>41</v>
      </c>
      <c r="U201" s="46">
        <v>8.7556433720044602</v>
      </c>
      <c r="V201" s="46">
        <v>8.3947243970364145</v>
      </c>
      <c r="W201" s="46">
        <v>8.5261944264784439</v>
      </c>
      <c r="X201" s="46">
        <v>8.3457416003167069</v>
      </c>
      <c r="Y201" s="67">
        <v>8.3252449871617475</v>
      </c>
      <c r="Z201" s="68">
        <v>8.2854846337821364</v>
      </c>
      <c r="AA201" s="47">
        <v>8.8005560754038399</v>
      </c>
      <c r="AB201" s="47">
        <v>8.8578014406223016</v>
      </c>
      <c r="AC201" s="47">
        <v>8.9464657288020639</v>
      </c>
      <c r="AD201" s="47">
        <v>9.2861361773482916</v>
      </c>
      <c r="AE201" s="47">
        <v>9.875042966949076</v>
      </c>
      <c r="AF201" s="47">
        <v>10.084302569580194</v>
      </c>
      <c r="AG201" s="47">
        <v>9.9707296754378163</v>
      </c>
      <c r="AH201" s="47">
        <v>9.7597555209683335</v>
      </c>
    </row>
    <row r="202" spans="1:34" x14ac:dyDescent="0.2">
      <c r="A202" s="23" t="s">
        <v>42</v>
      </c>
      <c r="B202" s="34"/>
      <c r="C202" s="46">
        <v>87</v>
      </c>
      <c r="D202" s="46">
        <v>84</v>
      </c>
      <c r="E202" s="46">
        <v>99</v>
      </c>
      <c r="F202" s="46">
        <v>103</v>
      </c>
      <c r="G202" s="67">
        <v>85.349062257533774</v>
      </c>
      <c r="H202" s="68">
        <v>90.771469677769005</v>
      </c>
      <c r="I202" s="67"/>
      <c r="J202" s="67"/>
      <c r="K202" s="47">
        <v>101.1206737856689</v>
      </c>
      <c r="L202" s="47">
        <v>99.648278867093055</v>
      </c>
      <c r="M202" s="47">
        <v>99.36380957254184</v>
      </c>
      <c r="N202" s="47">
        <v>99.737419166105582</v>
      </c>
      <c r="O202" s="47">
        <v>102.84909707448236</v>
      </c>
      <c r="P202" s="47">
        <v>101.22375758917664</v>
      </c>
      <c r="Q202" s="47">
        <v>102.93765651875725</v>
      </c>
      <c r="R202" s="47">
        <v>97.662412155174181</v>
      </c>
      <c r="T202" s="23" t="s">
        <v>42</v>
      </c>
      <c r="U202" s="46">
        <v>8.0761197493618013</v>
      </c>
      <c r="V202" s="46">
        <v>8.2656826568265682</v>
      </c>
      <c r="W202" s="46">
        <v>10.122699386503069</v>
      </c>
      <c r="X202" s="46">
        <v>10.516453194275233</v>
      </c>
      <c r="Y202" s="67">
        <v>9.0434974855534307</v>
      </c>
      <c r="Z202" s="68">
        <v>10.056733102883538</v>
      </c>
      <c r="AA202" s="47">
        <v>11.55530798531894</v>
      </c>
      <c r="AB202" s="47">
        <v>11.550367570555853</v>
      </c>
      <c r="AC202" s="47">
        <v>11.57480733249835</v>
      </c>
      <c r="AD202" s="47">
        <v>11.567806097485214</v>
      </c>
      <c r="AE202" s="47">
        <v>11.838598408346522</v>
      </c>
      <c r="AF202" s="47">
        <v>11.560226695254341</v>
      </c>
      <c r="AG202" s="47">
        <v>11.680155356304187</v>
      </c>
      <c r="AH202" s="47">
        <v>11.004984036429196</v>
      </c>
    </row>
    <row r="203" spans="1:34" x14ac:dyDescent="0.2">
      <c r="A203" s="23" t="s">
        <v>43</v>
      </c>
      <c r="B203" s="34"/>
      <c r="C203" s="46">
        <v>1163</v>
      </c>
      <c r="D203" s="46">
        <v>1208</v>
      </c>
      <c r="E203" s="46">
        <v>1310</v>
      </c>
      <c r="F203" s="46">
        <v>1421</v>
      </c>
      <c r="G203" s="67">
        <v>1425.7393717582841</v>
      </c>
      <c r="H203" s="68">
        <v>1414.0285843854097</v>
      </c>
      <c r="I203" s="67"/>
      <c r="J203" s="67"/>
      <c r="K203" s="47">
        <v>1474.2669324933145</v>
      </c>
      <c r="L203" s="47">
        <v>1587.8083808971421</v>
      </c>
      <c r="M203" s="47">
        <v>1724.7036796985813</v>
      </c>
      <c r="N203" s="47">
        <v>1878.4969837796573</v>
      </c>
      <c r="O203" s="47">
        <v>2083.0215834538817</v>
      </c>
      <c r="P203" s="47">
        <v>2217.8274108016394</v>
      </c>
      <c r="Q203" s="47">
        <v>2277.9503139839617</v>
      </c>
      <c r="R203" s="47">
        <v>2257.5559364144506</v>
      </c>
      <c r="T203" s="23" t="s">
        <v>43</v>
      </c>
      <c r="U203" s="46">
        <v>11.002577990113762</v>
      </c>
      <c r="V203" s="46">
        <v>11.326769807782465</v>
      </c>
      <c r="W203" s="46">
        <v>11.584974906590613</v>
      </c>
      <c r="X203" s="46">
        <v>11.871269289836928</v>
      </c>
      <c r="Y203" s="67">
        <v>11.643930413556776</v>
      </c>
      <c r="Z203" s="68">
        <v>11.323407925891543</v>
      </c>
      <c r="AA203" s="47">
        <v>11.564570982138095</v>
      </c>
      <c r="AB203" s="47">
        <v>12.099384368876089</v>
      </c>
      <c r="AC203" s="47">
        <v>12.646613255480322</v>
      </c>
      <c r="AD203" s="47">
        <v>13.295790002768356</v>
      </c>
      <c r="AE203" s="47">
        <v>14.314221420645731</v>
      </c>
      <c r="AF203" s="47">
        <v>14.881753408975857</v>
      </c>
      <c r="AG203" s="47">
        <v>14.975958315053665</v>
      </c>
      <c r="AH203" s="47">
        <v>14.55458094785919</v>
      </c>
    </row>
    <row r="204" spans="1:34" x14ac:dyDescent="0.2">
      <c r="A204" s="23" t="s">
        <v>44</v>
      </c>
      <c r="B204" s="34"/>
      <c r="C204" s="46">
        <v>2635</v>
      </c>
      <c r="D204" s="46">
        <v>2733</v>
      </c>
      <c r="E204" s="46">
        <v>2759</v>
      </c>
      <c r="F204" s="46">
        <v>2953</v>
      </c>
      <c r="G204" s="67">
        <v>3042.7290783444141</v>
      </c>
      <c r="H204" s="68">
        <v>3076.1511459536196</v>
      </c>
      <c r="I204" s="67"/>
      <c r="J204" s="67"/>
      <c r="K204" s="47">
        <v>3137.3552062860749</v>
      </c>
      <c r="L204" s="47">
        <v>3245.1105904773412</v>
      </c>
      <c r="M204" s="47">
        <v>3456.0072926771636</v>
      </c>
      <c r="N204" s="47">
        <v>3746.6001394610976</v>
      </c>
      <c r="O204" s="47">
        <v>4155.2353511931406</v>
      </c>
      <c r="P204" s="47">
        <v>4449.6809641174013</v>
      </c>
      <c r="Q204" s="47">
        <v>4618.899381956734</v>
      </c>
      <c r="R204" s="47">
        <v>4736.1870781482939</v>
      </c>
      <c r="T204" s="23" t="s">
        <v>44</v>
      </c>
      <c r="U204" s="46">
        <v>8.8445820641274153</v>
      </c>
      <c r="V204" s="46">
        <v>9.151410130842061</v>
      </c>
      <c r="W204" s="46">
        <v>8.8310607515523962</v>
      </c>
      <c r="X204" s="46">
        <v>8.6715869304442634</v>
      </c>
      <c r="Y204" s="67">
        <v>8.3992016343465767</v>
      </c>
      <c r="Z204" s="68">
        <v>8.1907476783893003</v>
      </c>
      <c r="AA204" s="47">
        <v>8.1023135809296356</v>
      </c>
      <c r="AB204" s="47">
        <v>8.0004933742265116</v>
      </c>
      <c r="AC204" s="47">
        <v>8.0501355279807889</v>
      </c>
      <c r="AD204" s="47">
        <v>8.232563831037222</v>
      </c>
      <c r="AE204" s="47">
        <v>8.6346005919784989</v>
      </c>
      <c r="AF204" s="47">
        <v>8.7838987441689582</v>
      </c>
      <c r="AG204" s="47">
        <v>8.6874737196429841</v>
      </c>
      <c r="AH204" s="47">
        <v>8.498654799059242</v>
      </c>
    </row>
    <row r="205" spans="1:34" x14ac:dyDescent="0.2">
      <c r="A205" s="23" t="s">
        <v>45</v>
      </c>
      <c r="B205" s="34"/>
      <c r="C205" s="46">
        <v>993</v>
      </c>
      <c r="D205" s="46">
        <v>1022</v>
      </c>
      <c r="E205" s="46">
        <v>1090</v>
      </c>
      <c r="F205" s="46">
        <v>1204</v>
      </c>
      <c r="G205" s="67">
        <v>1221.7658622034455</v>
      </c>
      <c r="H205" s="68">
        <v>1238.8763794648507</v>
      </c>
      <c r="I205" s="67"/>
      <c r="J205" s="67"/>
      <c r="K205" s="47">
        <v>1268.1636507623875</v>
      </c>
      <c r="L205" s="47">
        <v>1347.6398759311078</v>
      </c>
      <c r="M205" s="47">
        <v>1433.7741887559405</v>
      </c>
      <c r="N205" s="47">
        <v>1545.3541606749302</v>
      </c>
      <c r="O205" s="47">
        <v>1702.9649076111336</v>
      </c>
      <c r="P205" s="47">
        <v>1765.6986542786885</v>
      </c>
      <c r="Q205" s="47">
        <v>1739.4206590050189</v>
      </c>
      <c r="R205" s="47">
        <v>1669.2038684252684</v>
      </c>
      <c r="T205" s="23" t="s">
        <v>45</v>
      </c>
      <c r="U205" s="46">
        <v>8.243913575890911</v>
      </c>
      <c r="V205" s="46">
        <v>8.5514067566154175</v>
      </c>
      <c r="W205" s="46">
        <v>8.9702705482975009</v>
      </c>
      <c r="X205" s="46">
        <v>9.7308988464852515</v>
      </c>
      <c r="Y205" s="67">
        <v>9.8416216303667756</v>
      </c>
      <c r="Z205" s="68">
        <v>9.7345691292390271</v>
      </c>
      <c r="AA205" s="47">
        <v>9.6120025016324853</v>
      </c>
      <c r="AB205" s="47">
        <v>9.7689413125594058</v>
      </c>
      <c r="AC205" s="47">
        <v>9.9506120733603112</v>
      </c>
      <c r="AD205" s="47">
        <v>10.311040064247964</v>
      </c>
      <c r="AE205" s="47">
        <v>10.972972626128849</v>
      </c>
      <c r="AF205" s="47">
        <v>11.014869784946423</v>
      </c>
      <c r="AG205" s="47">
        <v>10.418368154765126</v>
      </c>
      <c r="AH205" s="47">
        <v>9.5133340875573928</v>
      </c>
    </row>
    <row r="206" spans="1:34" x14ac:dyDescent="0.2">
      <c r="A206" s="23" t="s">
        <v>46</v>
      </c>
      <c r="B206" s="34"/>
      <c r="C206" s="46">
        <v>348</v>
      </c>
      <c r="D206" s="46">
        <v>335</v>
      </c>
      <c r="E206" s="46">
        <v>373</v>
      </c>
      <c r="F206" s="46">
        <v>429</v>
      </c>
      <c r="G206" s="67">
        <v>374.26772845322876</v>
      </c>
      <c r="H206" s="68">
        <v>382.98213561730876</v>
      </c>
      <c r="I206" s="67"/>
      <c r="J206" s="67"/>
      <c r="K206" s="47">
        <v>410.56419194916339</v>
      </c>
      <c r="L206" s="47">
        <v>429.68454733585781</v>
      </c>
      <c r="M206" s="47">
        <v>452.11816044766658</v>
      </c>
      <c r="N206" s="47">
        <v>482.18192395668382</v>
      </c>
      <c r="O206" s="47">
        <v>519.82976509575519</v>
      </c>
      <c r="P206" s="47">
        <v>537.96050538979716</v>
      </c>
      <c r="Q206" s="47">
        <v>528.33478304742539</v>
      </c>
      <c r="R206" s="47">
        <v>496.29843670417432</v>
      </c>
      <c r="T206" s="23" t="s">
        <v>46</v>
      </c>
      <c r="U206" s="46">
        <v>9.5185995623632387</v>
      </c>
      <c r="V206" s="46">
        <v>9.3916456405943372</v>
      </c>
      <c r="W206" s="46">
        <v>10.325974115855768</v>
      </c>
      <c r="X206" s="46">
        <v>11.653815236829654</v>
      </c>
      <c r="Y206" s="67">
        <v>10.465292693468889</v>
      </c>
      <c r="Z206" s="68">
        <v>10.872983618881007</v>
      </c>
      <c r="AA206" s="47">
        <v>11.668063397001957</v>
      </c>
      <c r="AB206" s="47">
        <v>12.165817113373929</v>
      </c>
      <c r="AC206" s="47">
        <v>12.849755486235503</v>
      </c>
      <c r="AD206" s="47">
        <v>13.805756855899091</v>
      </c>
      <c r="AE206" s="47">
        <v>15.046243083570142</v>
      </c>
      <c r="AF206" s="47">
        <v>15.812153313404337</v>
      </c>
      <c r="AG206" s="47">
        <v>15.833284946252709</v>
      </c>
      <c r="AH206" s="47">
        <v>15.176910566152973</v>
      </c>
    </row>
    <row r="207" spans="1:34" x14ac:dyDescent="0.2">
      <c r="A207" s="23" t="s">
        <v>47</v>
      </c>
      <c r="B207" s="34"/>
      <c r="C207" s="46">
        <v>1108</v>
      </c>
      <c r="D207" s="46">
        <v>1131</v>
      </c>
      <c r="E207" s="46">
        <v>1266</v>
      </c>
      <c r="F207" s="46">
        <v>1361</v>
      </c>
      <c r="G207" s="67">
        <v>1424.3151217109632</v>
      </c>
      <c r="H207" s="68">
        <v>1417.7528295941115</v>
      </c>
      <c r="I207" s="67"/>
      <c r="J207" s="67"/>
      <c r="K207" s="47">
        <v>1432.6777865095046</v>
      </c>
      <c r="L207" s="47">
        <v>1514.7439924767186</v>
      </c>
      <c r="M207" s="47">
        <v>1641.5451349593066</v>
      </c>
      <c r="N207" s="47">
        <v>1827.5676462837207</v>
      </c>
      <c r="O207" s="47">
        <v>2079.2403013392168</v>
      </c>
      <c r="P207" s="47">
        <v>2217.4170588817774</v>
      </c>
      <c r="Q207" s="47">
        <v>2308.9500992945336</v>
      </c>
      <c r="R207" s="47">
        <v>2317.9255309875184</v>
      </c>
      <c r="T207" s="23" t="s">
        <v>47</v>
      </c>
      <c r="U207" s="46">
        <v>9.94212391762753</v>
      </c>
      <c r="V207" s="46">
        <v>10.187353629976581</v>
      </c>
      <c r="W207" s="46">
        <v>11.305590283979281</v>
      </c>
      <c r="X207" s="46">
        <v>11.623136767794577</v>
      </c>
      <c r="Y207" s="67">
        <v>11.796643976056332</v>
      </c>
      <c r="Z207" s="68">
        <v>11.409569648585514</v>
      </c>
      <c r="AA207" s="47">
        <v>11.177105507200224</v>
      </c>
      <c r="AB207" s="47">
        <v>11.341034521646305</v>
      </c>
      <c r="AC207" s="47">
        <v>11.680358961467276</v>
      </c>
      <c r="AD207" s="47">
        <v>12.387598047592252</v>
      </c>
      <c r="AE207" s="47">
        <v>13.513615325791239</v>
      </c>
      <c r="AF207" s="47">
        <v>13.910058718275973</v>
      </c>
      <c r="AG207" s="47">
        <v>14.045578140582993</v>
      </c>
      <c r="AH207" s="47">
        <v>13.710557316051162</v>
      </c>
    </row>
    <row r="208" spans="1:34" x14ac:dyDescent="0.2">
      <c r="A208" s="23" t="s">
        <v>48</v>
      </c>
      <c r="B208" s="34"/>
      <c r="C208" s="46">
        <v>7511</v>
      </c>
      <c r="D208" s="46">
        <v>9076</v>
      </c>
      <c r="E208" s="46">
        <v>10876</v>
      </c>
      <c r="F208" s="46">
        <v>12505</v>
      </c>
      <c r="G208" s="67">
        <v>13697.825554274716</v>
      </c>
      <c r="H208" s="68">
        <v>14117.563165043703</v>
      </c>
      <c r="I208" s="67"/>
      <c r="J208" s="67"/>
      <c r="K208" s="47">
        <v>15235.073756664784</v>
      </c>
      <c r="L208" s="47">
        <v>17508.737038074847</v>
      </c>
      <c r="M208" s="47">
        <v>20424.132611259643</v>
      </c>
      <c r="N208" s="47">
        <v>24247.660179105795</v>
      </c>
      <c r="O208" s="47">
        <v>29299.42563846321</v>
      </c>
      <c r="P208" s="47">
        <v>33624.438614310464</v>
      </c>
      <c r="Q208" s="47">
        <v>37529.002352168573</v>
      </c>
      <c r="R208" s="47">
        <v>40786.847098012775</v>
      </c>
      <c r="T208" s="23" t="s">
        <v>48</v>
      </c>
      <c r="U208" s="46">
        <v>5.8101846479930073</v>
      </c>
      <c r="V208" s="46">
        <v>6.2088580209436079</v>
      </c>
      <c r="W208" s="46">
        <v>6.2165977902384091</v>
      </c>
      <c r="X208" s="46">
        <v>6.0146758484081797</v>
      </c>
      <c r="Y208" s="67">
        <v>5.8525241149696834</v>
      </c>
      <c r="Z208" s="68">
        <v>5.536451274040183</v>
      </c>
      <c r="AA208" s="47">
        <v>5.5312666534180579</v>
      </c>
      <c r="AB208" s="47">
        <v>5.8702943010617101</v>
      </c>
      <c r="AC208" s="47">
        <v>6.2873257688681479</v>
      </c>
      <c r="AD208" s="47">
        <v>6.8878479601718237</v>
      </c>
      <c r="AE208" s="47">
        <v>7.7437924000644403</v>
      </c>
      <c r="AF208" s="47">
        <v>8.3413785582783078</v>
      </c>
      <c r="AG208" s="47">
        <v>8.8071809056127499</v>
      </c>
      <c r="AH208" s="47">
        <v>9.1125876021081851</v>
      </c>
    </row>
    <row r="209" spans="1:34" x14ac:dyDescent="0.2">
      <c r="A209" s="23" t="s">
        <v>49</v>
      </c>
      <c r="B209" s="34"/>
      <c r="C209" s="46">
        <v>79</v>
      </c>
      <c r="D209" s="46">
        <v>74</v>
      </c>
      <c r="E209" s="46">
        <v>93</v>
      </c>
      <c r="F209" s="46">
        <v>94</v>
      </c>
      <c r="G209" s="67">
        <v>90.866774265724843</v>
      </c>
      <c r="H209" s="68">
        <v>99.207367778798371</v>
      </c>
      <c r="I209" s="67"/>
      <c r="J209" s="67"/>
      <c r="K209" s="47">
        <v>102.49745216675652</v>
      </c>
      <c r="L209" s="47">
        <v>104.26374201902212</v>
      </c>
      <c r="M209" s="47">
        <v>104.95708256944013</v>
      </c>
      <c r="N209" s="47">
        <v>103.72089856034884</v>
      </c>
      <c r="O209" s="47">
        <v>102.64593301788121</v>
      </c>
      <c r="P209" s="47">
        <v>103.50606723489548</v>
      </c>
      <c r="Q209" s="47">
        <v>94.74211057593655</v>
      </c>
      <c r="R209" s="47">
        <v>90.361791164538687</v>
      </c>
      <c r="T209" s="23" t="s">
        <v>49</v>
      </c>
      <c r="U209" s="46">
        <v>10.62542030934768</v>
      </c>
      <c r="V209" s="46">
        <v>10.313588850174217</v>
      </c>
      <c r="W209" s="46">
        <v>12.54637436762226</v>
      </c>
      <c r="X209" s="46">
        <v>12.092650605379955</v>
      </c>
      <c r="Y209" s="67">
        <v>12.071976620853906</v>
      </c>
      <c r="Z209" s="68">
        <v>13.653141184962905</v>
      </c>
      <c r="AA209" s="47">
        <v>14.400876517519256</v>
      </c>
      <c r="AB209" s="47">
        <v>14.975155002490997</v>
      </c>
      <c r="AC209" s="47">
        <v>15.371341268301176</v>
      </c>
      <c r="AD209" s="47">
        <v>15.450505997073657</v>
      </c>
      <c r="AE209" s="47">
        <v>15.537199061694688</v>
      </c>
      <c r="AF209" s="47">
        <v>15.949756815247152</v>
      </c>
      <c r="AG209" s="47">
        <v>14.854201129165881</v>
      </c>
      <c r="AH209" s="47">
        <v>14.366407449234663</v>
      </c>
    </row>
    <row r="210" spans="1:34" x14ac:dyDescent="0.2">
      <c r="A210" s="23" t="s">
        <v>50</v>
      </c>
      <c r="B210" s="34"/>
      <c r="C210" s="46">
        <v>2466</v>
      </c>
      <c r="D210" s="46">
        <v>2595</v>
      </c>
      <c r="E210" s="46">
        <v>2700</v>
      </c>
      <c r="F210" s="46">
        <v>3265</v>
      </c>
      <c r="G210" s="67">
        <v>3559.3206334339934</v>
      </c>
      <c r="H210" s="68">
        <v>3851.4812707844285</v>
      </c>
      <c r="I210" s="67"/>
      <c r="J210" s="67"/>
      <c r="K210" s="47">
        <v>4220.0122815481154</v>
      </c>
      <c r="L210" s="47">
        <v>4477.1330796793136</v>
      </c>
      <c r="M210" s="47">
        <v>4926.9547287247979</v>
      </c>
      <c r="N210" s="47">
        <v>5608.2992044823422</v>
      </c>
      <c r="O210" s="47">
        <v>6468.5915738148969</v>
      </c>
      <c r="P210" s="47">
        <v>7160.8259903878807</v>
      </c>
      <c r="Q210" s="47">
        <v>7738.5382951916763</v>
      </c>
      <c r="R210" s="47">
        <v>8127.7858915525412</v>
      </c>
      <c r="T210" s="23" t="s">
        <v>50</v>
      </c>
      <c r="U210" s="46">
        <v>8.6150728840056949</v>
      </c>
      <c r="V210" s="46">
        <v>8.3149091608189956</v>
      </c>
      <c r="W210" s="46">
        <v>7.5999071122464059</v>
      </c>
      <c r="X210" s="46">
        <v>8.0900576787950467</v>
      </c>
      <c r="Y210" s="67">
        <v>8.0176173144299412</v>
      </c>
      <c r="Z210" s="68">
        <v>8.0383521600506143</v>
      </c>
      <c r="AA210" s="47">
        <v>8.2773808943944189</v>
      </c>
      <c r="AB210" s="47">
        <v>8.2098126677131145</v>
      </c>
      <c r="AC210" s="47">
        <v>8.2977505770400413</v>
      </c>
      <c r="AD210" s="47">
        <v>8.7016324429708014</v>
      </c>
      <c r="AE210" s="47">
        <v>9.3401070432697626</v>
      </c>
      <c r="AF210" s="47">
        <v>9.7201194128348014</v>
      </c>
      <c r="AG210" s="47">
        <v>9.950682577676643</v>
      </c>
      <c r="AH210" s="47">
        <v>9.9479753622422251</v>
      </c>
    </row>
    <row r="211" spans="1:34" x14ac:dyDescent="0.2">
      <c r="A211" s="23"/>
      <c r="B211" s="34"/>
      <c r="C211" s="34"/>
      <c r="D211" s="34"/>
      <c r="E211" s="34"/>
      <c r="F211" s="34"/>
      <c r="G211" s="60"/>
      <c r="H211" s="60"/>
      <c r="I211" s="60"/>
      <c r="J211" s="60"/>
      <c r="K211" s="61"/>
      <c r="L211" s="61"/>
      <c r="M211" s="61"/>
      <c r="N211" s="61"/>
      <c r="O211" s="61"/>
      <c r="P211" s="61"/>
      <c r="Q211" s="61"/>
      <c r="R211" s="61"/>
      <c r="S211" s="61"/>
      <c r="T211" s="23"/>
      <c r="U211" s="34"/>
      <c r="V211" s="34"/>
      <c r="W211" s="34"/>
      <c r="X211" s="34"/>
      <c r="Y211" s="60"/>
      <c r="Z211" s="60"/>
      <c r="AA211" s="61"/>
      <c r="AB211" s="61"/>
      <c r="AC211" s="61"/>
      <c r="AD211" s="61"/>
      <c r="AE211" s="61"/>
      <c r="AF211" s="61"/>
      <c r="AG211" s="61"/>
      <c r="AH211" s="61"/>
    </row>
    <row r="212" spans="1:34" x14ac:dyDescent="0.2">
      <c r="A212" s="23"/>
      <c r="B212" s="34"/>
      <c r="C212" s="34"/>
      <c r="D212" s="34"/>
      <c r="E212" s="34"/>
      <c r="F212" s="34"/>
      <c r="G212" s="62"/>
      <c r="H212" s="62"/>
      <c r="I212" s="62"/>
      <c r="J212" s="62"/>
      <c r="K212" s="63"/>
      <c r="L212" s="63"/>
      <c r="M212" s="64"/>
      <c r="N212" s="64"/>
      <c r="O212" s="64"/>
      <c r="P212" s="64"/>
      <c r="Q212" s="64"/>
      <c r="R212" s="64"/>
      <c r="S212" s="64"/>
      <c r="T212" s="23"/>
      <c r="U212" s="34"/>
      <c r="V212" s="34"/>
      <c r="W212" s="34"/>
      <c r="X212" s="34"/>
      <c r="Y212" s="62"/>
      <c r="Z212" s="62"/>
      <c r="AA212" s="63"/>
      <c r="AB212" s="63"/>
      <c r="AC212" s="64"/>
      <c r="AD212" s="64"/>
      <c r="AE212" s="64"/>
      <c r="AF212" s="64"/>
      <c r="AG212" s="64"/>
      <c r="AH212" s="64"/>
    </row>
    <row r="213" spans="1:34" x14ac:dyDescent="0.2">
      <c r="A213" s="39" t="s">
        <v>75</v>
      </c>
      <c r="B213" s="34"/>
      <c r="C213" s="34"/>
      <c r="D213" s="34"/>
      <c r="E213" s="34"/>
      <c r="F213" s="34"/>
      <c r="G213" s="65"/>
      <c r="H213" s="65"/>
      <c r="I213" s="65"/>
      <c r="J213" s="65"/>
      <c r="K213" s="66"/>
      <c r="L213" s="66"/>
      <c r="M213" s="42"/>
      <c r="N213" s="42"/>
      <c r="O213" s="42"/>
      <c r="P213" s="42"/>
      <c r="Q213" s="42"/>
      <c r="R213" s="42"/>
      <c r="S213" s="42"/>
      <c r="T213" s="39" t="s">
        <v>76</v>
      </c>
      <c r="U213" s="34"/>
      <c r="V213" s="34"/>
      <c r="W213" s="34"/>
      <c r="X213" s="34"/>
      <c r="Y213" s="65"/>
      <c r="Z213" s="65"/>
      <c r="AA213" s="66"/>
      <c r="AB213" s="66"/>
      <c r="AC213" s="42"/>
      <c r="AD213" s="42"/>
      <c r="AE213" s="42"/>
      <c r="AF213" s="42"/>
      <c r="AG213" s="42"/>
      <c r="AH213" s="42"/>
    </row>
    <row r="214" spans="1:34" x14ac:dyDescent="0.2">
      <c r="C214" s="49" t="s">
        <v>10</v>
      </c>
      <c r="D214" s="49"/>
      <c r="E214" s="49"/>
      <c r="F214" s="49"/>
      <c r="G214" s="49"/>
      <c r="H214" s="50"/>
      <c r="I214" s="51"/>
      <c r="J214" s="51"/>
      <c r="K214" s="15" t="s">
        <v>12</v>
      </c>
      <c r="L214" s="16"/>
      <c r="M214" s="16"/>
      <c r="N214" s="16"/>
      <c r="O214" s="16"/>
      <c r="P214" s="16"/>
      <c r="Q214" s="16"/>
      <c r="R214" s="16"/>
      <c r="S214" s="23"/>
      <c r="U214" s="49" t="s">
        <v>10</v>
      </c>
      <c r="V214" s="49"/>
      <c r="W214" s="49"/>
      <c r="X214" s="49"/>
      <c r="Y214" s="49"/>
      <c r="Z214" s="50"/>
      <c r="AA214" s="15" t="s">
        <v>12</v>
      </c>
      <c r="AB214" s="16"/>
      <c r="AC214" s="16"/>
      <c r="AD214" s="16"/>
      <c r="AE214" s="16"/>
      <c r="AF214" s="16"/>
      <c r="AG214" s="16"/>
      <c r="AH214" s="16"/>
    </row>
    <row r="215" spans="1:34" x14ac:dyDescent="0.2">
      <c r="A215" s="23"/>
      <c r="B215" s="34"/>
      <c r="C215" s="69" t="s">
        <v>52</v>
      </c>
      <c r="D215" s="69" t="s">
        <v>53</v>
      </c>
      <c r="E215" s="69" t="s">
        <v>54</v>
      </c>
      <c r="F215" s="69" t="s">
        <v>55</v>
      </c>
      <c r="G215" s="69" t="s">
        <v>56</v>
      </c>
      <c r="H215" s="69" t="s">
        <v>57</v>
      </c>
      <c r="I215" s="69"/>
      <c r="J215" s="69"/>
      <c r="K215" s="45" t="s">
        <v>60</v>
      </c>
      <c r="L215" s="45" t="s">
        <v>61</v>
      </c>
      <c r="M215" s="45" t="s">
        <v>62</v>
      </c>
      <c r="N215" s="45" t="s">
        <v>63</v>
      </c>
      <c r="O215" s="45" t="s">
        <v>64</v>
      </c>
      <c r="P215" s="45" t="s">
        <v>65</v>
      </c>
      <c r="Q215" s="45" t="s">
        <v>66</v>
      </c>
      <c r="R215" s="45" t="s">
        <v>67</v>
      </c>
      <c r="T215" s="23"/>
      <c r="U215" s="69" t="s">
        <v>52</v>
      </c>
      <c r="V215" s="69" t="s">
        <v>53</v>
      </c>
      <c r="W215" s="69" t="s">
        <v>54</v>
      </c>
      <c r="X215" s="69" t="s">
        <v>55</v>
      </c>
      <c r="Y215" s="69" t="s">
        <v>56</v>
      </c>
      <c r="Z215" s="69" t="s">
        <v>57</v>
      </c>
      <c r="AA215" s="45" t="s">
        <v>60</v>
      </c>
      <c r="AB215" s="45" t="s">
        <v>61</v>
      </c>
      <c r="AC215" s="45" t="s">
        <v>62</v>
      </c>
      <c r="AD215" s="45" t="s">
        <v>63</v>
      </c>
      <c r="AE215" s="45" t="s">
        <v>64</v>
      </c>
      <c r="AF215" s="45" t="s">
        <v>65</v>
      </c>
      <c r="AG215" s="45" t="s">
        <v>66</v>
      </c>
      <c r="AH215" s="45" t="s">
        <v>67</v>
      </c>
    </row>
    <row r="216" spans="1:34" x14ac:dyDescent="0.2">
      <c r="A216" s="23" t="s">
        <v>74</v>
      </c>
      <c r="B216" s="34"/>
      <c r="C216" s="70">
        <v>-62424</v>
      </c>
      <c r="D216" s="70">
        <v>109323.5</v>
      </c>
      <c r="E216" s="70">
        <v>245193.5</v>
      </c>
      <c r="F216" s="70">
        <v>175710.5</v>
      </c>
      <c r="G216" s="70">
        <v>120896.00000000093</v>
      </c>
      <c r="H216" s="70">
        <v>127420.99999999814</v>
      </c>
      <c r="I216" s="70"/>
      <c r="J216" s="70"/>
      <c r="K216" s="71">
        <v>101182.89770145973</v>
      </c>
      <c r="L216" s="71">
        <v>182785.92431623832</v>
      </c>
      <c r="M216" s="71">
        <v>199709.35030896292</v>
      </c>
      <c r="N216" s="71">
        <v>202516.78652688139</v>
      </c>
      <c r="O216" s="71">
        <v>202139.89738942054</v>
      </c>
      <c r="P216" s="71">
        <v>201891.31645154816</v>
      </c>
      <c r="Q216" s="71">
        <v>201719.42548211635</v>
      </c>
      <c r="R216" s="71">
        <v>201529.87083038321</v>
      </c>
      <c r="T216" s="23" t="s">
        <v>74</v>
      </c>
      <c r="U216" s="46">
        <v>-4.6981472031935123</v>
      </c>
      <c r="V216" s="46">
        <v>7.9033468684297885</v>
      </c>
      <c r="W216" s="46">
        <v>16.225236337552097</v>
      </c>
      <c r="X216" s="46">
        <v>10.624220293376025</v>
      </c>
      <c r="Y216" s="67">
        <v>6.8515726834797901</v>
      </c>
      <c r="Z216" s="68">
        <v>6.8283808043727729</v>
      </c>
      <c r="AA216" s="47">
        <v>5.1631172732509993</v>
      </c>
      <c r="AB216" s="47">
        <v>8.8583749809422461</v>
      </c>
      <c r="AC216" s="47">
        <v>9.1105157195578386</v>
      </c>
      <c r="AD216" s="47">
        <v>8.7252225158020362</v>
      </c>
      <c r="AE216" s="47">
        <v>8.2817064924980119</v>
      </c>
      <c r="AF216" s="47">
        <v>7.9187039943862256</v>
      </c>
      <c r="AG216" s="47">
        <v>7.6107612315158333</v>
      </c>
      <c r="AH216" s="47">
        <v>7.3368291924926492</v>
      </c>
    </row>
    <row r="217" spans="1:34" x14ac:dyDescent="0.2">
      <c r="A217" s="23" t="s">
        <v>15</v>
      </c>
      <c r="B217" s="34"/>
      <c r="C217" s="70">
        <v>-676.5</v>
      </c>
      <c r="D217" s="70">
        <v>-358.5</v>
      </c>
      <c r="E217" s="70">
        <v>1248.5</v>
      </c>
      <c r="F217" s="70">
        <v>190</v>
      </c>
      <c r="G217" s="70">
        <v>-158.81023260591144</v>
      </c>
      <c r="H217" s="70">
        <v>27.926362149120393</v>
      </c>
      <c r="I217" s="70"/>
      <c r="J217" s="70"/>
      <c r="K217" s="71">
        <v>253.24592897984763</v>
      </c>
      <c r="L217" s="71">
        <v>307.06012189942226</v>
      </c>
      <c r="M217" s="71">
        <v>331.88933896394099</v>
      </c>
      <c r="N217" s="71">
        <v>337.05642067380592</v>
      </c>
      <c r="O217" s="71">
        <v>335.16232033373194</v>
      </c>
      <c r="P217" s="71">
        <v>334.71409497897275</v>
      </c>
      <c r="Q217" s="71">
        <v>334.41155416051004</v>
      </c>
      <c r="R217" s="71">
        <v>334.0657657495924</v>
      </c>
      <c r="T217" s="23" t="s">
        <v>15</v>
      </c>
      <c r="U217" s="46">
        <v>-8.4856847188685762</v>
      </c>
      <c r="V217" s="46">
        <v>-4.6014632268001536</v>
      </c>
      <c r="W217" s="46">
        <v>15.546009214294608</v>
      </c>
      <c r="X217" s="46">
        <v>2.2742711513873712</v>
      </c>
      <c r="Y217" s="67">
        <v>-1.9219521605910725</v>
      </c>
      <c r="Z217" s="68">
        <v>0.34359742743790245</v>
      </c>
      <c r="AA217" s="47">
        <v>3.1246063091147636</v>
      </c>
      <c r="AB217" s="47">
        <v>3.7734508768252022</v>
      </c>
      <c r="AC217" s="47">
        <v>4.0612445022182015</v>
      </c>
      <c r="AD217" s="47">
        <v>4.1143414768931361</v>
      </c>
      <c r="AE217" s="47">
        <v>4.0915832531598975</v>
      </c>
      <c r="AF217" s="47">
        <v>4.0949559087540175</v>
      </c>
      <c r="AG217" s="47">
        <v>4.10423843342386</v>
      </c>
      <c r="AH217" s="47">
        <v>4.1109115950655077</v>
      </c>
    </row>
    <row r="218" spans="1:34" x14ac:dyDescent="0.2">
      <c r="A218" s="23" t="s">
        <v>16</v>
      </c>
      <c r="B218" s="34"/>
      <c r="C218" s="70">
        <v>-3881.5</v>
      </c>
      <c r="D218" s="70">
        <v>1407</v>
      </c>
      <c r="E218" s="70">
        <v>3473</v>
      </c>
      <c r="F218" s="70">
        <v>-51</v>
      </c>
      <c r="G218" s="70">
        <v>2223.9348939759452</v>
      </c>
      <c r="H218" s="70">
        <v>2390.3197409580553</v>
      </c>
      <c r="I218" s="70"/>
      <c r="J218" s="70"/>
      <c r="K218" s="71">
        <v>1542.9265289087875</v>
      </c>
      <c r="L218" s="71">
        <v>2553.1811267792059</v>
      </c>
      <c r="M218" s="71">
        <v>2698.7392958272953</v>
      </c>
      <c r="N218" s="71">
        <v>2734.761777874739</v>
      </c>
      <c r="O218" s="71">
        <v>2735.5291511709866</v>
      </c>
      <c r="P218" s="71">
        <v>2733.0038304712361</v>
      </c>
      <c r="Q218" s="71">
        <v>2731.0713366126292</v>
      </c>
      <c r="R218" s="71">
        <v>2728.7750121042427</v>
      </c>
      <c r="T218" s="23" t="s">
        <v>16</v>
      </c>
      <c r="U218" s="46">
        <v>-11.435684402804785</v>
      </c>
      <c r="V218" s="46">
        <v>4.0684141281246839</v>
      </c>
      <c r="W218" s="46">
        <v>9.4134547622919715</v>
      </c>
      <c r="X218" s="46">
        <v>-0.13173951266793338</v>
      </c>
      <c r="Y218" s="67">
        <v>5.5458269151567556</v>
      </c>
      <c r="Z218" s="68">
        <v>5.6978453111249427</v>
      </c>
      <c r="AA218" s="47">
        <v>3.5528293304134757</v>
      </c>
      <c r="AB218" s="47">
        <v>5.6941088315546553</v>
      </c>
      <c r="AC218" s="47">
        <v>5.7924615884903599</v>
      </c>
      <c r="AD218" s="47">
        <v>5.6532734835519802</v>
      </c>
      <c r="AE218" s="47">
        <v>5.4611289643622589</v>
      </c>
      <c r="AF218" s="47">
        <v>5.2837707155990223</v>
      </c>
      <c r="AG218" s="47">
        <v>5.1204220127497022</v>
      </c>
      <c r="AH218" s="47">
        <v>4.9622269356603059</v>
      </c>
    </row>
    <row r="219" spans="1:34" x14ac:dyDescent="0.2">
      <c r="A219" s="23" t="s">
        <v>17</v>
      </c>
      <c r="B219" s="34"/>
      <c r="C219" s="70">
        <v>-1049</v>
      </c>
      <c r="D219" s="70">
        <v>23064</v>
      </c>
      <c r="E219" s="70">
        <v>25435</v>
      </c>
      <c r="F219" s="70">
        <v>17107.5</v>
      </c>
      <c r="G219" s="70">
        <v>12251.012420929703</v>
      </c>
      <c r="H219" s="70">
        <v>12955.268941975421</v>
      </c>
      <c r="I219" s="70"/>
      <c r="J219" s="70"/>
      <c r="K219" s="71">
        <v>13479.40631002701</v>
      </c>
      <c r="L219" s="71">
        <v>25442.496770332658</v>
      </c>
      <c r="M219" s="71">
        <v>27488.641905842214</v>
      </c>
      <c r="N219" s="71">
        <v>27867.44168681364</v>
      </c>
      <c r="O219" s="71">
        <v>27778.911485156175</v>
      </c>
      <c r="P219" s="71">
        <v>27742.177970788267</v>
      </c>
      <c r="Q219" s="71">
        <v>27716.320483593234</v>
      </c>
      <c r="R219" s="71">
        <v>27688.006114140124</v>
      </c>
      <c r="T219" s="23" t="s">
        <v>17</v>
      </c>
      <c r="U219" s="46">
        <v>-0.85094473929170411</v>
      </c>
      <c r="V219" s="46">
        <v>17.374665712456213</v>
      </c>
      <c r="W219" s="46">
        <v>17.076658654814498</v>
      </c>
      <c r="X219" s="46">
        <v>10.459774268603439</v>
      </c>
      <c r="Y219" s="67">
        <v>7.0246693305193277</v>
      </c>
      <c r="Z219" s="68">
        <v>7.0497118892569164</v>
      </c>
      <c r="AA219" s="47">
        <v>7.0023163167879545</v>
      </c>
      <c r="AB219" s="47">
        <v>12.474978662272825</v>
      </c>
      <c r="AC219" s="47">
        <v>12.539203054967047</v>
      </c>
      <c r="AD219" s="47">
        <v>11.866508951380453</v>
      </c>
      <c r="AE219" s="47">
        <v>11.136229118912798</v>
      </c>
      <c r="AF219" s="47">
        <v>10.563572915862744</v>
      </c>
      <c r="AG219" s="47">
        <v>10.089993535725664</v>
      </c>
      <c r="AH219" s="47">
        <v>9.6741427930562143</v>
      </c>
    </row>
    <row r="220" spans="1:34" x14ac:dyDescent="0.2">
      <c r="A220" s="23" t="s">
        <v>18</v>
      </c>
      <c r="B220" s="34"/>
      <c r="C220" s="70">
        <v>-880</v>
      </c>
      <c r="D220" s="70">
        <v>420.5</v>
      </c>
      <c r="E220" s="70">
        <v>1900</v>
      </c>
      <c r="F220" s="70">
        <v>69.5</v>
      </c>
      <c r="G220" s="70">
        <v>470.15512005074493</v>
      </c>
      <c r="H220" s="70">
        <v>641.27230976584679</v>
      </c>
      <c r="I220" s="70"/>
      <c r="J220" s="70"/>
      <c r="K220" s="71">
        <v>377.39690448876587</v>
      </c>
      <c r="L220" s="71">
        <v>773.02896987984127</v>
      </c>
      <c r="M220" s="71">
        <v>928.33387145283609</v>
      </c>
      <c r="N220" s="71">
        <v>942.03023832392364</v>
      </c>
      <c r="O220" s="71">
        <v>938.54785551802615</v>
      </c>
      <c r="P220" s="71">
        <v>937.26664809581416</v>
      </c>
      <c r="Q220" s="71">
        <v>936.37991567768086</v>
      </c>
      <c r="R220" s="71">
        <v>935.43439952430822</v>
      </c>
      <c r="T220" s="23" t="s">
        <v>18</v>
      </c>
      <c r="U220" s="46">
        <v>-5.4143017550336081</v>
      </c>
      <c r="V220" s="46">
        <v>2.552816901408451</v>
      </c>
      <c r="W220" s="46">
        <v>11.020402244681931</v>
      </c>
      <c r="X220" s="46">
        <v>0.39048698589833086</v>
      </c>
      <c r="Y220" s="67">
        <v>2.6176148744606169</v>
      </c>
      <c r="Z220" s="68">
        <v>3.5018924648748544</v>
      </c>
      <c r="AA220" s="47">
        <v>2.0215790556642395</v>
      </c>
      <c r="AB220" s="47">
        <v>4.0651098629756843</v>
      </c>
      <c r="AC220" s="47">
        <v>4.7717694825370431</v>
      </c>
      <c r="AD220" s="47">
        <v>4.7439648942207029</v>
      </c>
      <c r="AE220" s="47">
        <v>4.6581989118389773</v>
      </c>
      <c r="AF220" s="47">
        <v>4.6129984524508902</v>
      </c>
      <c r="AG220" s="47">
        <v>4.5853157574057137</v>
      </c>
      <c r="AH220" s="47">
        <v>4.5584541148378062</v>
      </c>
    </row>
    <row r="221" spans="1:34" x14ac:dyDescent="0.2">
      <c r="A221" s="23" t="s">
        <v>19</v>
      </c>
      <c r="B221" s="34"/>
      <c r="C221" s="70">
        <v>-1189</v>
      </c>
      <c r="D221" s="70">
        <v>1170.5</v>
      </c>
      <c r="E221" s="70">
        <v>1962</v>
      </c>
      <c r="F221" s="70">
        <v>2332.5</v>
      </c>
      <c r="G221" s="70">
        <v>2362.1823099344315</v>
      </c>
      <c r="H221" s="70">
        <v>2133.6142966224343</v>
      </c>
      <c r="I221" s="70"/>
      <c r="J221" s="70"/>
      <c r="K221" s="71">
        <v>1439.0331829007052</v>
      </c>
      <c r="L221" s="71">
        <v>2753.7338798411074</v>
      </c>
      <c r="M221" s="71">
        <v>3132.6884151182339</v>
      </c>
      <c r="N221" s="71">
        <v>3175.7917820877428</v>
      </c>
      <c r="O221" s="71">
        <v>3165.4582475123761</v>
      </c>
      <c r="P221" s="71">
        <v>3161.2043158122706</v>
      </c>
      <c r="Q221" s="71">
        <v>3158.1888571810969</v>
      </c>
      <c r="R221" s="71">
        <v>3154.9058321844705</v>
      </c>
      <c r="T221" s="23" t="s">
        <v>19</v>
      </c>
      <c r="U221" s="46">
        <v>-6.6563099186855323</v>
      </c>
      <c r="V221" s="46">
        <v>6.3686816475325108</v>
      </c>
      <c r="W221" s="46">
        <v>10.012119665752376</v>
      </c>
      <c r="X221" s="46">
        <v>11.071019840268978</v>
      </c>
      <c r="Y221" s="67">
        <v>10.456734100149287</v>
      </c>
      <c r="Z221" s="68">
        <v>8.8815338972933358</v>
      </c>
      <c r="AA221" s="47">
        <v>5.7133163803998963</v>
      </c>
      <c r="AB221" s="47">
        <v>10.407494088530793</v>
      </c>
      <c r="AC221" s="47">
        <v>11.135578617769649</v>
      </c>
      <c r="AD221" s="47">
        <v>10.649484955152033</v>
      </c>
      <c r="AE221" s="47">
        <v>10.096986282507325</v>
      </c>
      <c r="AF221" s="47">
        <v>9.6663793711968893</v>
      </c>
      <c r="AG221" s="47">
        <v>9.3068495198902994</v>
      </c>
      <c r="AH221" s="47">
        <v>8.9845278750228026</v>
      </c>
    </row>
    <row r="222" spans="1:34" x14ac:dyDescent="0.2">
      <c r="A222" s="23" t="s">
        <v>20</v>
      </c>
      <c r="B222" s="34"/>
      <c r="C222" s="70">
        <v>-5656.5</v>
      </c>
      <c r="D222" s="70">
        <v>-129</v>
      </c>
      <c r="E222" s="70">
        <v>3214.5</v>
      </c>
      <c r="F222" s="70">
        <v>83</v>
      </c>
      <c r="G222" s="70">
        <v>1162.5812981174824</v>
      </c>
      <c r="H222" s="70">
        <v>1288.7772011346142</v>
      </c>
      <c r="I222" s="70"/>
      <c r="J222" s="70"/>
      <c r="K222" s="71">
        <v>1154.7840543548614</v>
      </c>
      <c r="L222" s="71">
        <v>1843.0319302193418</v>
      </c>
      <c r="M222" s="71">
        <v>2082.8759057493598</v>
      </c>
      <c r="N222" s="71">
        <v>2111.3993462772269</v>
      </c>
      <c r="O222" s="71">
        <v>2106.704972202896</v>
      </c>
      <c r="P222" s="71">
        <v>2104.0979190686544</v>
      </c>
      <c r="Q222" s="71">
        <v>2102.216621104209</v>
      </c>
      <c r="R222" s="71">
        <v>2100.1383477951204</v>
      </c>
      <c r="T222" s="23" t="s">
        <v>20</v>
      </c>
      <c r="U222" s="46">
        <v>-18.263712313839449</v>
      </c>
      <c r="V222" s="46">
        <v>-0.42863551029223634</v>
      </c>
      <c r="W222" s="46">
        <v>10.370191144447134</v>
      </c>
      <c r="X222" s="46">
        <v>0.26278839066125359</v>
      </c>
      <c r="Y222" s="67">
        <v>3.704623837994788</v>
      </c>
      <c r="Z222" s="68">
        <v>4.0987012520870234</v>
      </c>
      <c r="AA222" s="47">
        <v>3.6562794736898603</v>
      </c>
      <c r="AB222" s="47">
        <v>5.7867344130835559</v>
      </c>
      <c r="AC222" s="47">
        <v>6.4628641269904676</v>
      </c>
      <c r="AD222" s="47">
        <v>6.4953396575391391</v>
      </c>
      <c r="AE222" s="47">
        <v>6.4632104473373149</v>
      </c>
      <c r="AF222" s="47">
        <v>6.4688767852052154</v>
      </c>
      <c r="AG222" s="47">
        <v>6.486872592468333</v>
      </c>
      <c r="AH222" s="47">
        <v>6.4944929560505553</v>
      </c>
    </row>
    <row r="223" spans="1:34" x14ac:dyDescent="0.2">
      <c r="A223" s="23" t="s">
        <v>21</v>
      </c>
      <c r="B223" s="34"/>
      <c r="C223" s="70">
        <v>-376</v>
      </c>
      <c r="D223" s="70">
        <v>846</v>
      </c>
      <c r="E223" s="70">
        <v>2313</v>
      </c>
      <c r="F223" s="70">
        <v>2227</v>
      </c>
      <c r="G223" s="70">
        <v>-191.89885880030027</v>
      </c>
      <c r="H223" s="70">
        <v>1630.871963546304</v>
      </c>
      <c r="I223" s="70"/>
      <c r="J223" s="70"/>
      <c r="K223" s="71">
        <v>127.02824266548672</v>
      </c>
      <c r="L223" s="71">
        <v>840.06003748009675</v>
      </c>
      <c r="M223" s="71">
        <v>906.96206781163141</v>
      </c>
      <c r="N223" s="71">
        <v>1103.3591420596963</v>
      </c>
      <c r="O223" s="71">
        <v>1282.6681793285684</v>
      </c>
      <c r="P223" s="71">
        <v>1280.9124516953821</v>
      </c>
      <c r="Q223" s="71">
        <v>1279.6663049303156</v>
      </c>
      <c r="R223" s="71">
        <v>1278.3046330507407</v>
      </c>
      <c r="T223" s="23" t="s">
        <v>21</v>
      </c>
      <c r="U223" s="46">
        <v>-5.732581186156426</v>
      </c>
      <c r="V223" s="46">
        <v>12.352619091075013</v>
      </c>
      <c r="W223" s="46">
        <v>29.748239606443519</v>
      </c>
      <c r="X223" s="46">
        <v>24.69722911483764</v>
      </c>
      <c r="Y223" s="67">
        <v>-1.9961703289232535</v>
      </c>
      <c r="Z223" s="68">
        <v>16.208397709904879</v>
      </c>
      <c r="AA223" s="47">
        <v>1.2056733233990602</v>
      </c>
      <c r="AB223" s="47">
        <v>7.804203921454226</v>
      </c>
      <c r="AC223" s="47">
        <v>8.1112946263241099</v>
      </c>
      <c r="AD223" s="47">
        <v>9.4681228042268586</v>
      </c>
      <c r="AE223" s="47">
        <v>10.51480782106646</v>
      </c>
      <c r="AF223" s="47">
        <v>10.028565512885212</v>
      </c>
      <c r="AG223" s="47">
        <v>9.5879408357843605</v>
      </c>
      <c r="AH223" s="47">
        <v>9.1691258197355392</v>
      </c>
    </row>
    <row r="224" spans="1:34" x14ac:dyDescent="0.2">
      <c r="A224" s="23" t="s">
        <v>22</v>
      </c>
      <c r="B224" s="34"/>
      <c r="C224" s="70">
        <v>-626.5</v>
      </c>
      <c r="D224" s="70">
        <v>2739</v>
      </c>
      <c r="E224" s="70">
        <v>1831</v>
      </c>
      <c r="F224" s="70">
        <v>918</v>
      </c>
      <c r="G224" s="70">
        <v>1468.1766978827425</v>
      </c>
      <c r="H224" s="70">
        <v>1418.7363839352372</v>
      </c>
      <c r="I224" s="70"/>
      <c r="J224" s="70"/>
      <c r="K224" s="71">
        <v>994.27497171605648</v>
      </c>
      <c r="L224" s="71">
        <v>1843.0158459586582</v>
      </c>
      <c r="M224" s="71">
        <v>1993.5139431541465</v>
      </c>
      <c r="N224" s="71">
        <v>2020.5095475010678</v>
      </c>
      <c r="O224" s="71">
        <v>2017.5226196523304</v>
      </c>
      <c r="P224" s="71">
        <v>2015.1857360032695</v>
      </c>
      <c r="Q224" s="71">
        <v>2013.4016470189749</v>
      </c>
      <c r="R224" s="71">
        <v>2011.3662905476006</v>
      </c>
      <c r="T224" s="23" t="s">
        <v>22</v>
      </c>
      <c r="U224" s="46">
        <v>-7.4269456463754366</v>
      </c>
      <c r="V224" s="46">
        <v>30.338105391410295</v>
      </c>
      <c r="W224" s="46">
        <v>18.102723812348607</v>
      </c>
      <c r="X224" s="46">
        <v>8.706211915672851</v>
      </c>
      <c r="Y224" s="67">
        <v>13.653588176787881</v>
      </c>
      <c r="Z224" s="68">
        <v>12.83941625034729</v>
      </c>
      <c r="AA224" s="47">
        <v>8.9020499290354138</v>
      </c>
      <c r="AB224" s="47">
        <v>16.235133023057305</v>
      </c>
      <c r="AC224" s="47">
        <v>16.987406774016925</v>
      </c>
      <c r="AD224" s="47">
        <v>16.735067474205508</v>
      </c>
      <c r="AE224" s="47">
        <v>16.405679427602816</v>
      </c>
      <c r="AF224" s="47">
        <v>16.230831737264865</v>
      </c>
      <c r="AG224" s="47">
        <v>16.129421786124016</v>
      </c>
      <c r="AH224" s="47">
        <v>16.024914874429371</v>
      </c>
    </row>
    <row r="225" spans="1:34" x14ac:dyDescent="0.2">
      <c r="A225" s="23" t="s">
        <v>23</v>
      </c>
      <c r="B225" s="34"/>
      <c r="C225" s="70">
        <v>-119.5</v>
      </c>
      <c r="D225" s="70">
        <v>9047.5</v>
      </c>
      <c r="E225" s="70">
        <v>17303</v>
      </c>
      <c r="F225" s="70">
        <v>18596</v>
      </c>
      <c r="G225" s="70">
        <v>16394.037394995132</v>
      </c>
      <c r="H225" s="70">
        <v>18340.698825799984</v>
      </c>
      <c r="I225" s="70"/>
      <c r="J225" s="70"/>
      <c r="K225" s="71">
        <v>6336.9494105723934</v>
      </c>
      <c r="L225" s="71">
        <v>13314.665663586464</v>
      </c>
      <c r="M225" s="71">
        <v>14388.535859183681</v>
      </c>
      <c r="N225" s="71">
        <v>14591.174066277412</v>
      </c>
      <c r="O225" s="71">
        <v>14543.216824825098</v>
      </c>
      <c r="P225" s="71">
        <v>14523.290659431026</v>
      </c>
      <c r="Q225" s="71">
        <v>14509.226783009286</v>
      </c>
      <c r="R225" s="71">
        <v>14494.079248642389</v>
      </c>
      <c r="T225" s="23" t="s">
        <v>23</v>
      </c>
      <c r="U225" s="46">
        <v>-0.37532585822419046</v>
      </c>
      <c r="V225" s="46">
        <v>25.66448245539387</v>
      </c>
      <c r="W225" s="46">
        <v>40.346500023317631</v>
      </c>
      <c r="X225" s="46">
        <v>35.125104139823804</v>
      </c>
      <c r="Y225" s="67">
        <v>26.036137851979639</v>
      </c>
      <c r="Z225" s="68">
        <v>24.99642761839802</v>
      </c>
      <c r="AA225" s="47">
        <v>7.8042043262436183</v>
      </c>
      <c r="AB225" s="47">
        <v>15.24523363049841</v>
      </c>
      <c r="AC225" s="47">
        <v>15.101922528576832</v>
      </c>
      <c r="AD225" s="47">
        <v>14.134003813052413</v>
      </c>
      <c r="AE225" s="47">
        <v>13.137835480431566</v>
      </c>
      <c r="AF225" s="47">
        <v>12.367507935545657</v>
      </c>
      <c r="AG225" s="47">
        <v>11.753635416318014</v>
      </c>
      <c r="AH225" s="47">
        <v>11.2463329093999</v>
      </c>
    </row>
    <row r="226" spans="1:34" x14ac:dyDescent="0.2">
      <c r="A226" s="23" t="s">
        <v>24</v>
      </c>
      <c r="B226" s="34"/>
      <c r="C226" s="70">
        <v>-5026</v>
      </c>
      <c r="D226" s="70">
        <v>931.5</v>
      </c>
      <c r="E226" s="70">
        <v>2863</v>
      </c>
      <c r="F226" s="70">
        <v>1784.5</v>
      </c>
      <c r="G226" s="70">
        <v>4288.6514296516707</v>
      </c>
      <c r="H226" s="70">
        <v>4125.6038211660671</v>
      </c>
      <c r="I226" s="70"/>
      <c r="J226" s="70"/>
      <c r="K226" s="71">
        <v>4233.4540162091726</v>
      </c>
      <c r="L226" s="71">
        <v>7221.6119029272541</v>
      </c>
      <c r="M226" s="71">
        <v>7805.0891216756063</v>
      </c>
      <c r="N226" s="71">
        <v>7911.990793483521</v>
      </c>
      <c r="O226" s="71">
        <v>7891.0427379966441</v>
      </c>
      <c r="P226" s="71">
        <v>7880.9870478603407</v>
      </c>
      <c r="Q226" s="71">
        <v>7873.7729778414414</v>
      </c>
      <c r="R226" s="71">
        <v>7865.7751982053323</v>
      </c>
      <c r="T226" s="23" t="s">
        <v>24</v>
      </c>
      <c r="U226" s="46">
        <v>-10.820644480685495</v>
      </c>
      <c r="V226" s="46">
        <v>1.9924494401249155</v>
      </c>
      <c r="W226" s="46">
        <v>5.9054062416204278</v>
      </c>
      <c r="X226" s="46">
        <v>3.5787869965087262</v>
      </c>
      <c r="Y226" s="67">
        <v>8.3749430582843534</v>
      </c>
      <c r="Z226" s="68">
        <v>7.786235071922377</v>
      </c>
      <c r="AA226" s="47">
        <v>7.7588456904829908</v>
      </c>
      <c r="AB226" s="47">
        <v>12.743584871270819</v>
      </c>
      <c r="AC226" s="47">
        <v>13.127307568176139</v>
      </c>
      <c r="AD226" s="47">
        <v>12.742935468028122</v>
      </c>
      <c r="AE226" s="47">
        <v>12.272631083803462</v>
      </c>
      <c r="AF226" s="47">
        <v>11.925746760297866</v>
      </c>
      <c r="AG226" s="47">
        <v>11.643452937250981</v>
      </c>
      <c r="AH226" s="47">
        <v>11.383785785939065</v>
      </c>
    </row>
    <row r="227" spans="1:34" x14ac:dyDescent="0.2">
      <c r="A227" s="23" t="s">
        <v>25</v>
      </c>
      <c r="B227" s="34"/>
      <c r="C227" s="70">
        <v>-295.5</v>
      </c>
      <c r="D227" s="70">
        <v>-128.5</v>
      </c>
      <c r="E227" s="70">
        <v>87</v>
      </c>
      <c r="F227" s="70">
        <v>106.5</v>
      </c>
      <c r="G227" s="70">
        <v>2.0802547707622807</v>
      </c>
      <c r="H227" s="70">
        <v>16.542464326676502</v>
      </c>
      <c r="I227" s="70"/>
      <c r="J227" s="70"/>
      <c r="K227" s="71">
        <v>123.72329325435422</v>
      </c>
      <c r="L227" s="71">
        <v>139.82608425857572</v>
      </c>
      <c r="M227" s="71">
        <v>151.36155626489344</v>
      </c>
      <c r="N227" s="71">
        <v>153.27072558878237</v>
      </c>
      <c r="O227" s="71">
        <v>152.35674610079656</v>
      </c>
      <c r="P227" s="71">
        <v>152.10275170461392</v>
      </c>
      <c r="Q227" s="71">
        <v>151.9494724491156</v>
      </c>
      <c r="R227" s="71">
        <v>151.79231536018295</v>
      </c>
      <c r="T227" s="23" t="s">
        <v>25</v>
      </c>
      <c r="U227" s="46">
        <v>-30.42471042471043</v>
      </c>
      <c r="V227" s="46">
        <v>-14.44225906153414</v>
      </c>
      <c r="W227" s="46">
        <v>9.8919840818646954</v>
      </c>
      <c r="X227" s="46">
        <v>11.473285217656118</v>
      </c>
      <c r="Y227" s="67">
        <v>0.21920218603943287</v>
      </c>
      <c r="Z227" s="68">
        <v>1.7635540067712863</v>
      </c>
      <c r="AA227" s="47">
        <v>12.926748842141899</v>
      </c>
      <c r="AB227" s="47">
        <v>13.911566043119654</v>
      </c>
      <c r="AC227" s="47">
        <v>14.299669079627588</v>
      </c>
      <c r="AD227" s="47">
        <v>13.770570273792714</v>
      </c>
      <c r="AE227" s="47">
        <v>13.082307072039978</v>
      </c>
      <c r="AF227" s="47">
        <v>12.543822332869192</v>
      </c>
      <c r="AG227" s="47">
        <v>12.062257190613987</v>
      </c>
      <c r="AH227" s="47">
        <v>11.589878229206898</v>
      </c>
    </row>
    <row r="228" spans="1:34" x14ac:dyDescent="0.2">
      <c r="A228" s="23" t="s">
        <v>26</v>
      </c>
      <c r="B228" s="34"/>
      <c r="C228" s="70">
        <v>-299.5</v>
      </c>
      <c r="D228" s="70">
        <v>-452</v>
      </c>
      <c r="E228" s="70">
        <v>60</v>
      </c>
      <c r="F228" s="70">
        <v>-114.5</v>
      </c>
      <c r="G228" s="70">
        <v>-145.38803375790812</v>
      </c>
      <c r="H228" s="70">
        <v>-84.707281705308475</v>
      </c>
      <c r="I228" s="70"/>
      <c r="J228" s="70"/>
      <c r="K228" s="71">
        <v>88.402975028266155</v>
      </c>
      <c r="L228" s="71">
        <v>92.597183062087396</v>
      </c>
      <c r="M228" s="71">
        <v>99.389154428065851</v>
      </c>
      <c r="N228" s="71">
        <v>101.0577703805898</v>
      </c>
      <c r="O228" s="71">
        <v>100.09312372557604</v>
      </c>
      <c r="P228" s="71">
        <v>99.893968286271615</v>
      </c>
      <c r="Q228" s="71">
        <v>99.769719634338941</v>
      </c>
      <c r="R228" s="71">
        <v>99.656939285286995</v>
      </c>
      <c r="T228" s="23" t="s">
        <v>26</v>
      </c>
      <c r="U228" s="46">
        <v>-7.3285618156236625</v>
      </c>
      <c r="V228" s="46">
        <v>-11.295058411944774</v>
      </c>
      <c r="W228" s="46">
        <v>1.5082956259426847</v>
      </c>
      <c r="X228" s="46">
        <v>-2.868825591358934</v>
      </c>
      <c r="Y228" s="67">
        <v>-3.7353670833211057</v>
      </c>
      <c r="Z228" s="68">
        <v>-2.2429972904172351</v>
      </c>
      <c r="AA228" s="47">
        <v>2.3774547707921956</v>
      </c>
      <c r="AB228" s="47">
        <v>2.5137436057542102</v>
      </c>
      <c r="AC228" s="47">
        <v>2.7379171799442452</v>
      </c>
      <c r="AD228" s="47">
        <v>2.8410175990449167</v>
      </c>
      <c r="AE228" s="47">
        <v>2.8983885503526361</v>
      </c>
      <c r="AF228" s="47">
        <v>3.0108877751737433</v>
      </c>
      <c r="AG228" s="47">
        <v>3.1560546643557923</v>
      </c>
      <c r="AH228" s="47">
        <v>3.3222396033952686</v>
      </c>
    </row>
    <row r="229" spans="1:34" x14ac:dyDescent="0.2">
      <c r="A229" s="23" t="s">
        <v>27</v>
      </c>
      <c r="B229" s="34"/>
      <c r="C229" s="70">
        <v>-1286.5</v>
      </c>
      <c r="D229" s="70">
        <v>-317.5</v>
      </c>
      <c r="E229" s="70">
        <v>90</v>
      </c>
      <c r="F229" s="70">
        <v>335</v>
      </c>
      <c r="G229" s="70">
        <v>-137.75393232293621</v>
      </c>
      <c r="H229" s="70">
        <v>-64.983481798399907</v>
      </c>
      <c r="I229" s="70"/>
      <c r="J229" s="70"/>
      <c r="K229" s="71">
        <v>-30.728218269279004</v>
      </c>
      <c r="L229" s="71">
        <v>-27.138759666151181</v>
      </c>
      <c r="M229" s="71">
        <v>-29.987403830372195</v>
      </c>
      <c r="N229" s="71">
        <v>-30.424590456646357</v>
      </c>
      <c r="O229" s="71">
        <v>-30.849879678607387</v>
      </c>
      <c r="P229" s="71">
        <v>-30.885253797963266</v>
      </c>
      <c r="Q229" s="71">
        <v>-30.889524848313798</v>
      </c>
      <c r="R229" s="71">
        <v>-30.880215753514666</v>
      </c>
      <c r="T229" s="23" t="s">
        <v>27</v>
      </c>
      <c r="U229" s="46">
        <v>-33.316068885148255</v>
      </c>
      <c r="V229" s="46">
        <v>-8.8954262099880932</v>
      </c>
      <c r="W229" s="46">
        <v>2.5164266741227452</v>
      </c>
      <c r="X229" s="46">
        <v>9.028062711771998</v>
      </c>
      <c r="Y229" s="67">
        <v>-3.6498644352113816</v>
      </c>
      <c r="Z229" s="68">
        <v>-1.7401698202189588</v>
      </c>
      <c r="AA229" s="47">
        <v>-0.82656545495129219</v>
      </c>
      <c r="AB229" s="47">
        <v>-0.73201605070392339</v>
      </c>
      <c r="AC229" s="47">
        <v>-0.81255349368175855</v>
      </c>
      <c r="AD229" s="47">
        <v>-0.83137174368149458</v>
      </c>
      <c r="AE229" s="47">
        <v>-0.85363362751819893</v>
      </c>
      <c r="AF229" s="47">
        <v>-0.8675084022734495</v>
      </c>
      <c r="AG229" s="47">
        <v>-0.88096006225264656</v>
      </c>
      <c r="AH229" s="47">
        <v>-0.89374945199222622</v>
      </c>
    </row>
    <row r="230" spans="1:34" x14ac:dyDescent="0.2">
      <c r="A230" s="23" t="s">
        <v>28</v>
      </c>
      <c r="B230" s="34"/>
      <c r="C230" s="70">
        <v>-303</v>
      </c>
      <c r="D230" s="70">
        <v>99.5</v>
      </c>
      <c r="E230" s="70">
        <v>1231.5</v>
      </c>
      <c r="F230" s="70">
        <v>829.5</v>
      </c>
      <c r="G230" s="70">
        <v>374.37452769307896</v>
      </c>
      <c r="H230" s="70">
        <v>266.00540708699509</v>
      </c>
      <c r="I230" s="70"/>
      <c r="J230" s="70"/>
      <c r="K230" s="71">
        <v>828.34257629996523</v>
      </c>
      <c r="L230" s="71">
        <v>1426.249330684333</v>
      </c>
      <c r="M230" s="71">
        <v>1623.0979549774543</v>
      </c>
      <c r="N230" s="71">
        <v>1645.4315546549415</v>
      </c>
      <c r="O230" s="71">
        <v>1641.7598630618299</v>
      </c>
      <c r="P230" s="71">
        <v>1639.7523746104102</v>
      </c>
      <c r="Q230" s="71">
        <v>1638.349301133348</v>
      </c>
      <c r="R230" s="71">
        <v>1636.7601707416288</v>
      </c>
      <c r="T230" s="23" t="s">
        <v>28</v>
      </c>
      <c r="U230" s="46">
        <v>-3.7747601843777252</v>
      </c>
      <c r="V230" s="46">
        <v>1.1986146664658937</v>
      </c>
      <c r="W230" s="46">
        <v>13.730627717694279</v>
      </c>
      <c r="X230" s="46">
        <v>8.4268423069169938</v>
      </c>
      <c r="Y230" s="67">
        <v>3.5709311460544129</v>
      </c>
      <c r="Z230" s="68">
        <v>2.4258056303403679</v>
      </c>
      <c r="AA230" s="47">
        <v>7.1936593035164318</v>
      </c>
      <c r="AB230" s="47">
        <v>11.571289899523386</v>
      </c>
      <c r="AC230" s="47">
        <v>12.145416263465863</v>
      </c>
      <c r="AD230" s="47">
        <v>11.385852615604573</v>
      </c>
      <c r="AE230" s="47">
        <v>10.611131929079688</v>
      </c>
      <c r="AF230" s="47">
        <v>10.02313130466219</v>
      </c>
      <c r="AG230" s="47">
        <v>9.578582012255918</v>
      </c>
      <c r="AH230" s="47">
        <v>9.2272672349726079</v>
      </c>
    </row>
    <row r="231" spans="1:34" x14ac:dyDescent="0.2">
      <c r="A231" s="23" t="s">
        <v>29</v>
      </c>
      <c r="B231" s="34"/>
      <c r="C231" s="70">
        <v>-544</v>
      </c>
      <c r="D231" s="70">
        <v>7928</v>
      </c>
      <c r="E231" s="70">
        <v>17384.5</v>
      </c>
      <c r="F231" s="70">
        <v>13290.5</v>
      </c>
      <c r="G231" s="70">
        <v>9263.3869822987799</v>
      </c>
      <c r="H231" s="70">
        <v>9673.0975842783046</v>
      </c>
      <c r="I231" s="70"/>
      <c r="J231" s="70"/>
      <c r="K231" s="71">
        <v>6645.8705999408558</v>
      </c>
      <c r="L231" s="71">
        <v>13542.930635007957</v>
      </c>
      <c r="M231" s="71">
        <v>16264.042945574103</v>
      </c>
      <c r="N231" s="71">
        <v>16489.770983606999</v>
      </c>
      <c r="O231" s="71">
        <v>16446.802776413988</v>
      </c>
      <c r="P231" s="71">
        <v>16425.906989322299</v>
      </c>
      <c r="Q231" s="71">
        <v>16410.869219968004</v>
      </c>
      <c r="R231" s="71">
        <v>16394.337845264607</v>
      </c>
      <c r="T231" s="23" t="s">
        <v>29</v>
      </c>
      <c r="U231" s="46">
        <v>-0.80758896097148192</v>
      </c>
      <c r="V231" s="46">
        <v>11.172648994489775</v>
      </c>
      <c r="W231" s="46">
        <v>22.091685992947234</v>
      </c>
      <c r="X231" s="46">
        <v>15.225095499694657</v>
      </c>
      <c r="Y231" s="67">
        <v>9.9113989425777795</v>
      </c>
      <c r="Z231" s="68">
        <v>9.7858228564627883</v>
      </c>
      <c r="AA231" s="47">
        <v>6.4311536860400622</v>
      </c>
      <c r="AB231" s="47">
        <v>12.497154371096773</v>
      </c>
      <c r="AC231" s="47">
        <v>14.068842748723345</v>
      </c>
      <c r="AD231" s="47">
        <v>13.400079134822406</v>
      </c>
      <c r="AE231" s="47">
        <v>12.678270896406037</v>
      </c>
      <c r="AF231" s="47">
        <v>12.118524106868204</v>
      </c>
      <c r="AG231" s="47">
        <v>11.655458093201243</v>
      </c>
      <c r="AH231" s="47">
        <v>11.247561687042353</v>
      </c>
    </row>
    <row r="232" spans="1:34" x14ac:dyDescent="0.2">
      <c r="A232" s="23" t="s">
        <v>30</v>
      </c>
      <c r="B232" s="34"/>
      <c r="C232" s="70">
        <v>285</v>
      </c>
      <c r="D232" s="70">
        <v>252</v>
      </c>
      <c r="E232" s="70">
        <v>2281</v>
      </c>
      <c r="F232" s="70">
        <v>1447</v>
      </c>
      <c r="G232" s="70">
        <v>218.54797022801012</v>
      </c>
      <c r="H232" s="70">
        <v>1040.6241063833731</v>
      </c>
      <c r="I232" s="70"/>
      <c r="J232" s="70"/>
      <c r="K232" s="71">
        <v>230.37792236542253</v>
      </c>
      <c r="L232" s="71">
        <v>833.57651854805772</v>
      </c>
      <c r="M232" s="71">
        <v>1049.3690686524137</v>
      </c>
      <c r="N232" s="71">
        <v>1064.1702599545977</v>
      </c>
      <c r="O232" s="71">
        <v>1059.2042606227462</v>
      </c>
      <c r="P232" s="71">
        <v>1057.6344097522942</v>
      </c>
      <c r="Q232" s="71">
        <v>1056.6091710719315</v>
      </c>
      <c r="R232" s="71">
        <v>1055.560697716413</v>
      </c>
      <c r="T232" s="23" t="s">
        <v>30</v>
      </c>
      <c r="U232" s="46">
        <v>4.6644844517184945</v>
      </c>
      <c r="V232" s="46">
        <v>3.7893312281493174</v>
      </c>
      <c r="W232" s="46">
        <v>29.6214531523927</v>
      </c>
      <c r="X232" s="46">
        <v>16.0678206019487</v>
      </c>
      <c r="Y232" s="67">
        <v>2.2388049972714854</v>
      </c>
      <c r="Z232" s="68">
        <v>9.9762771767082175</v>
      </c>
      <c r="AA232" s="47">
        <v>2.0766594275420709</v>
      </c>
      <c r="AB232" s="47">
        <v>7.1431231081478703</v>
      </c>
      <c r="AC232" s="47">
        <v>8.4547298955732177</v>
      </c>
      <c r="AD232" s="47">
        <v>8.0944592567015015</v>
      </c>
      <c r="AE232" s="47">
        <v>7.670729844264228</v>
      </c>
      <c r="AF232" s="47">
        <v>7.3380705176254919</v>
      </c>
      <c r="AG232" s="47">
        <v>7.0502598404027879</v>
      </c>
      <c r="AH232" s="47">
        <v>6.7959662069805402</v>
      </c>
    </row>
    <row r="233" spans="1:34" x14ac:dyDescent="0.2">
      <c r="A233" s="23" t="s">
        <v>31</v>
      </c>
      <c r="B233" s="34"/>
      <c r="C233" s="70">
        <v>633.5</v>
      </c>
      <c r="D233" s="70">
        <v>1955</v>
      </c>
      <c r="E233" s="70">
        <v>8453</v>
      </c>
      <c r="F233" s="70">
        <v>5498.5</v>
      </c>
      <c r="G233" s="70">
        <v>4479.8895000135344</v>
      </c>
      <c r="H233" s="70">
        <v>4832.4153891548749</v>
      </c>
      <c r="I233" s="70"/>
      <c r="J233" s="70"/>
      <c r="K233" s="71">
        <v>4102.9536316117374</v>
      </c>
      <c r="L233" s="71">
        <v>7083.6586365978883</v>
      </c>
      <c r="M233" s="71">
        <v>7655.9315949425309</v>
      </c>
      <c r="N233" s="71">
        <v>7763.2196179552575</v>
      </c>
      <c r="O233" s="71">
        <v>7740.2375708829913</v>
      </c>
      <c r="P233" s="71">
        <v>7729.9498422578899</v>
      </c>
      <c r="Q233" s="71">
        <v>7722.5159076529017</v>
      </c>
      <c r="R233" s="71">
        <v>7714.4574104220028</v>
      </c>
      <c r="T233" s="23" t="s">
        <v>31</v>
      </c>
      <c r="U233" s="46">
        <v>2.1178791120620488</v>
      </c>
      <c r="V233" s="46">
        <v>6.3242513202481172</v>
      </c>
      <c r="W233" s="46">
        <v>25.176845522643671</v>
      </c>
      <c r="X233" s="46">
        <v>14.940597657015839</v>
      </c>
      <c r="Y233" s="67">
        <v>11.558720700463059</v>
      </c>
      <c r="Z233" s="68">
        <v>11.938596518295844</v>
      </c>
      <c r="AA233" s="47">
        <v>9.7638509015351946</v>
      </c>
      <c r="AB233" s="47">
        <v>16.091136714501292</v>
      </c>
      <c r="AC233" s="47">
        <v>16.354960702719573</v>
      </c>
      <c r="AD233" s="47">
        <v>15.678190504183917</v>
      </c>
      <c r="AE233" s="47">
        <v>14.92635466045941</v>
      </c>
      <c r="AF233" s="47">
        <v>14.357622498366348</v>
      </c>
      <c r="AG233" s="47">
        <v>13.887406142468663</v>
      </c>
      <c r="AH233" s="47">
        <v>13.467764632144167</v>
      </c>
    </row>
    <row r="234" spans="1:34" x14ac:dyDescent="0.2">
      <c r="A234" s="23" t="s">
        <v>32</v>
      </c>
      <c r="B234" s="34"/>
      <c r="C234" s="70">
        <v>-3829.5</v>
      </c>
      <c r="D234" s="70">
        <v>-1139.5</v>
      </c>
      <c r="E234" s="70">
        <v>1720</v>
      </c>
      <c r="F234" s="70">
        <v>1855.5</v>
      </c>
      <c r="G234" s="70">
        <v>684.34299094711218</v>
      </c>
      <c r="H234" s="70">
        <v>948.14348382645221</v>
      </c>
      <c r="I234" s="70"/>
      <c r="J234" s="70"/>
      <c r="K234" s="71">
        <v>597.15297945188968</v>
      </c>
      <c r="L234" s="71">
        <v>1390.5350691257026</v>
      </c>
      <c r="M234" s="71">
        <v>1502.4397081789543</v>
      </c>
      <c r="N234" s="71">
        <v>1523.4076567456659</v>
      </c>
      <c r="O234" s="71">
        <v>1518.3165730320507</v>
      </c>
      <c r="P234" s="71">
        <v>1516.2900857849577</v>
      </c>
      <c r="Q234" s="71">
        <v>1514.8303983080727</v>
      </c>
      <c r="R234" s="71">
        <v>1513.2607668777378</v>
      </c>
      <c r="T234" s="23" t="s">
        <v>32</v>
      </c>
      <c r="U234" s="46">
        <v>-13.119668368220905</v>
      </c>
      <c r="V234" s="46">
        <v>-3.9489187690601604</v>
      </c>
      <c r="W234" s="46">
        <v>5.7776284850520661</v>
      </c>
      <c r="X234" s="46">
        <v>5.9388491086656732</v>
      </c>
      <c r="Y234" s="67">
        <v>2.1242972799175464</v>
      </c>
      <c r="Z234" s="68">
        <v>2.8835733401522918</v>
      </c>
      <c r="AA234" s="47">
        <v>1.7852568252756913</v>
      </c>
      <c r="AB234" s="47">
        <v>4.0854718897001776</v>
      </c>
      <c r="AC234" s="47">
        <v>4.3178598136728086</v>
      </c>
      <c r="AD234" s="47">
        <v>4.296916011580497</v>
      </c>
      <c r="AE234" s="47">
        <v>4.2255812532447647</v>
      </c>
      <c r="AF234" s="47">
        <v>4.1806146685335239</v>
      </c>
      <c r="AG234" s="47">
        <v>4.1422428859269615</v>
      </c>
      <c r="AH234" s="47">
        <v>4.1021791292021996</v>
      </c>
    </row>
    <row r="235" spans="1:34" x14ac:dyDescent="0.2">
      <c r="A235" s="23" t="s">
        <v>33</v>
      </c>
      <c r="B235" s="34"/>
      <c r="C235" s="70">
        <v>-282.5</v>
      </c>
      <c r="D235" s="70">
        <v>-632.5</v>
      </c>
      <c r="E235" s="70">
        <v>191</v>
      </c>
      <c r="F235" s="70">
        <v>-5.5</v>
      </c>
      <c r="G235" s="70">
        <v>329.34353903998976</v>
      </c>
      <c r="H235" s="70">
        <v>310.30813895757922</v>
      </c>
      <c r="I235" s="70"/>
      <c r="J235" s="70"/>
      <c r="K235" s="71">
        <v>147.75098568438858</v>
      </c>
      <c r="L235" s="71">
        <v>148.31172572820995</v>
      </c>
      <c r="M235" s="71">
        <v>160.34497662725363</v>
      </c>
      <c r="N235" s="71">
        <v>162.77968871118821</v>
      </c>
      <c r="O235" s="71">
        <v>162.39986736964963</v>
      </c>
      <c r="P235" s="71">
        <v>162.24154847194902</v>
      </c>
      <c r="Q235" s="71">
        <v>162.09576732222052</v>
      </c>
      <c r="R235" s="71">
        <v>161.93952822437106</v>
      </c>
      <c r="T235" s="23" t="s">
        <v>33</v>
      </c>
      <c r="U235" s="46">
        <v>-7.4381253291205898</v>
      </c>
      <c r="V235" s="46">
        <v>-17.106152805949968</v>
      </c>
      <c r="W235" s="46">
        <v>5.2093276967134878</v>
      </c>
      <c r="X235" s="46">
        <v>-0.14747479494076457</v>
      </c>
      <c r="Y235" s="67">
        <v>8.7138830866558958</v>
      </c>
      <c r="Z235" s="68">
        <v>7.9697468392315276</v>
      </c>
      <c r="AA235" s="47">
        <v>3.7384523845633595</v>
      </c>
      <c r="AB235" s="47">
        <v>3.7417856313282378</v>
      </c>
      <c r="AC235" s="47">
        <v>4.037958948878841</v>
      </c>
      <c r="AD235" s="47">
        <v>4.1004050262623704</v>
      </c>
      <c r="AE235" s="47">
        <v>4.1050852020981825</v>
      </c>
      <c r="AF235" s="47">
        <v>4.1183696935029177</v>
      </c>
      <c r="AG235" s="47">
        <v>4.124254953735524</v>
      </c>
      <c r="AH235" s="47">
        <v>4.1162649552921149</v>
      </c>
    </row>
    <row r="236" spans="1:34" x14ac:dyDescent="0.2">
      <c r="A236" s="23" t="s">
        <v>34</v>
      </c>
      <c r="B236" s="34"/>
      <c r="C236" s="70">
        <v>-19027.5</v>
      </c>
      <c r="D236" s="70">
        <v>9444.5</v>
      </c>
      <c r="E236" s="70">
        <v>16323</v>
      </c>
      <c r="F236" s="70">
        <v>12673.5</v>
      </c>
      <c r="G236" s="70">
        <v>11042.292363126067</v>
      </c>
      <c r="H236" s="70">
        <v>10961.40709667762</v>
      </c>
      <c r="I236" s="70"/>
      <c r="J236" s="70"/>
      <c r="K236" s="71">
        <v>8776.209242538167</v>
      </c>
      <c r="L236" s="71">
        <v>15745.901566491078</v>
      </c>
      <c r="M236" s="71">
        <v>15899.550016072748</v>
      </c>
      <c r="N236" s="71">
        <v>15683.652311942322</v>
      </c>
      <c r="O236" s="71">
        <v>15642.74714355327</v>
      </c>
      <c r="P236" s="71">
        <v>15622.897643299413</v>
      </c>
      <c r="Q236" s="71">
        <v>15608.683737737381</v>
      </c>
      <c r="R236" s="71">
        <v>15593.050397393748</v>
      </c>
      <c r="T236" s="23" t="s">
        <v>34</v>
      </c>
      <c r="U236" s="46">
        <v>-14.019698680553125</v>
      </c>
      <c r="V236" s="46">
        <v>6.8523812287778965</v>
      </c>
      <c r="W236" s="46">
        <v>11.048370038834786</v>
      </c>
      <c r="X236" s="46">
        <v>8.0419843645448186</v>
      </c>
      <c r="Y236" s="67">
        <v>6.6755650556740989</v>
      </c>
      <c r="Z236" s="68">
        <v>6.3544242834304221</v>
      </c>
      <c r="AA236" s="47">
        <v>4.9201975364299599</v>
      </c>
      <c r="AB236" s="47">
        <v>8.513491428884965</v>
      </c>
      <c r="AC236" s="47">
        <v>8.2247255730420861</v>
      </c>
      <c r="AD236" s="47">
        <v>7.7914891857707618</v>
      </c>
      <c r="AE236" s="47">
        <v>7.4992380454551819</v>
      </c>
      <c r="AF236" s="47">
        <v>7.2541331663649142</v>
      </c>
      <c r="AG236" s="47">
        <v>7.0292708856866399</v>
      </c>
      <c r="AH236" s="47">
        <v>6.811385584942121</v>
      </c>
    </row>
    <row r="237" spans="1:34" x14ac:dyDescent="0.2">
      <c r="A237" s="23" t="s">
        <v>35</v>
      </c>
      <c r="B237" s="34"/>
      <c r="C237" s="70">
        <v>8.5</v>
      </c>
      <c r="D237" s="70">
        <v>2971</v>
      </c>
      <c r="E237" s="70">
        <v>5138</v>
      </c>
      <c r="F237" s="70">
        <v>971</v>
      </c>
      <c r="G237" s="70">
        <v>1240.1328576216313</v>
      </c>
      <c r="H237" s="70">
        <v>1323.9924530893029</v>
      </c>
      <c r="I237" s="70"/>
      <c r="J237" s="70"/>
      <c r="K237" s="71">
        <v>2089.1367703439137</v>
      </c>
      <c r="L237" s="71">
        <v>2843.4038224118322</v>
      </c>
      <c r="M237" s="71">
        <v>3075.4397977172739</v>
      </c>
      <c r="N237" s="71">
        <v>3119.7305555564799</v>
      </c>
      <c r="O237" s="71">
        <v>3110.281133831405</v>
      </c>
      <c r="P237" s="71">
        <v>3105.9279076903208</v>
      </c>
      <c r="Q237" s="71">
        <v>3102.7944438618306</v>
      </c>
      <c r="R237" s="71">
        <v>3099.4406258965118</v>
      </c>
      <c r="T237" s="23" t="s">
        <v>35</v>
      </c>
      <c r="U237" s="46">
        <v>4.760437960292347E-2</v>
      </c>
      <c r="V237" s="46">
        <v>15.83393290164415</v>
      </c>
      <c r="W237" s="46">
        <v>24.705783355572386</v>
      </c>
      <c r="X237" s="46">
        <v>4.3822033553677517</v>
      </c>
      <c r="Y237" s="67">
        <v>5.5294313499521763</v>
      </c>
      <c r="Z237" s="68">
        <v>5.7988960230883633</v>
      </c>
      <c r="AA237" s="47">
        <v>8.9160199771307251</v>
      </c>
      <c r="AB237" s="47">
        <v>11.710223748334363</v>
      </c>
      <c r="AC237" s="47">
        <v>12.191261657891772</v>
      </c>
      <c r="AD237" s="47">
        <v>11.972753011444937</v>
      </c>
      <c r="AE237" s="47">
        <v>11.654238462700317</v>
      </c>
      <c r="AF237" s="47">
        <v>11.441653739627025</v>
      </c>
      <c r="AG237" s="47">
        <v>11.271695425690655</v>
      </c>
      <c r="AH237" s="47">
        <v>11.102552053083034</v>
      </c>
    </row>
    <row r="238" spans="1:34" x14ac:dyDescent="0.2">
      <c r="A238" s="23" t="s">
        <v>36</v>
      </c>
      <c r="B238" s="34"/>
      <c r="C238" s="70">
        <v>-4959</v>
      </c>
      <c r="D238" s="70">
        <v>1259</v>
      </c>
      <c r="E238" s="70">
        <v>5020</v>
      </c>
      <c r="F238" s="70">
        <v>2334.5</v>
      </c>
      <c r="G238" s="70">
        <v>5109.6931118159664</v>
      </c>
      <c r="H238" s="70">
        <v>4875.8486108736106</v>
      </c>
      <c r="I238" s="70"/>
      <c r="J238" s="70"/>
      <c r="K238" s="71">
        <v>3170.3482139394405</v>
      </c>
      <c r="L238" s="71">
        <v>5891.3884175998819</v>
      </c>
      <c r="M238" s="71">
        <v>6367.8692739978787</v>
      </c>
      <c r="N238" s="71">
        <v>6455.7296595459666</v>
      </c>
      <c r="O238" s="71">
        <v>6442.0471019856204</v>
      </c>
      <c r="P238" s="71">
        <v>6434.111678037445</v>
      </c>
      <c r="Q238" s="71">
        <v>6428.3761206359859</v>
      </c>
      <c r="R238" s="71">
        <v>6422.0294116793884</v>
      </c>
      <c r="T238" s="23" t="s">
        <v>36</v>
      </c>
      <c r="U238" s="46">
        <v>-11.160435479787324</v>
      </c>
      <c r="V238" s="46">
        <v>2.8023081759956372</v>
      </c>
      <c r="W238" s="46">
        <v>10.53830368998074</v>
      </c>
      <c r="X238" s="46">
        <v>4.61713765730721</v>
      </c>
      <c r="Y238" s="67">
        <v>9.568015255012849</v>
      </c>
      <c r="Z238" s="68">
        <v>8.5894547767286547</v>
      </c>
      <c r="AA238" s="47">
        <v>5.3287249401720027</v>
      </c>
      <c r="AB238" s="47">
        <v>9.4414718176394086</v>
      </c>
      <c r="AC238" s="47">
        <v>9.6235526678143177</v>
      </c>
      <c r="AD238" s="47">
        <v>9.2258461769983793</v>
      </c>
      <c r="AE238" s="47">
        <v>8.7626394710503579</v>
      </c>
      <c r="AF238" s="47">
        <v>8.3859236974045963</v>
      </c>
      <c r="AG238" s="47">
        <v>8.0640750372296033</v>
      </c>
      <c r="AH238" s="47">
        <v>7.7713497929153093</v>
      </c>
    </row>
    <row r="239" spans="1:34" x14ac:dyDescent="0.2">
      <c r="A239" s="23" t="s">
        <v>37</v>
      </c>
      <c r="B239" s="34"/>
      <c r="C239" s="70">
        <v>-513.5</v>
      </c>
      <c r="D239" s="70">
        <v>-2709.5</v>
      </c>
      <c r="E239" s="70">
        <v>2164.5</v>
      </c>
      <c r="F239" s="70">
        <v>1081</v>
      </c>
      <c r="G239" s="70">
        <v>-1065.5278945747791</v>
      </c>
      <c r="H239" s="70">
        <v>-1151.0080105508075</v>
      </c>
      <c r="I239" s="70"/>
      <c r="J239" s="70"/>
      <c r="K239" s="71">
        <v>-192.21171824961255</v>
      </c>
      <c r="L239" s="71">
        <v>-281.87268644660884</v>
      </c>
      <c r="M239" s="71">
        <v>-277.3653620405513</v>
      </c>
      <c r="N239" s="71">
        <v>-249.79828469633054</v>
      </c>
      <c r="O239" s="71">
        <v>-220.55480018511301</v>
      </c>
      <c r="P239" s="71">
        <v>-220.54983812254011</v>
      </c>
      <c r="Q239" s="71">
        <v>-220.4573704719383</v>
      </c>
      <c r="R239" s="71">
        <v>-220.27284099050806</v>
      </c>
      <c r="T239" s="23" t="s">
        <v>37</v>
      </c>
      <c r="U239" s="46">
        <v>-3.7442123300156767</v>
      </c>
      <c r="V239" s="46">
        <v>-20.055514433752773</v>
      </c>
      <c r="W239" s="46">
        <v>15.540637564618034</v>
      </c>
      <c r="X239" s="46">
        <v>7.0701158356698937</v>
      </c>
      <c r="Y239" s="67">
        <v>-6.7527084179816699</v>
      </c>
      <c r="Z239" s="68">
        <v>-7.3250512526890947</v>
      </c>
      <c r="AA239" s="47">
        <v>-1.213112297874797</v>
      </c>
      <c r="AB239" s="47">
        <v>-1.7411429369355524</v>
      </c>
      <c r="AC239" s="47">
        <v>-1.6784716433338154</v>
      </c>
      <c r="AD239" s="47">
        <v>-1.4850752089616719</v>
      </c>
      <c r="AE239" s="47">
        <v>-1.293724366617562</v>
      </c>
      <c r="AF239" s="47">
        <v>-1.2819966854195142</v>
      </c>
      <c r="AG239" s="47">
        <v>-1.2736672121117469</v>
      </c>
      <c r="AH239" s="47">
        <v>-1.2669354848624652</v>
      </c>
    </row>
    <row r="240" spans="1:34" x14ac:dyDescent="0.2">
      <c r="A240" s="23" t="s">
        <v>38</v>
      </c>
      <c r="B240" s="34"/>
      <c r="C240" s="70">
        <v>-620.5</v>
      </c>
      <c r="D240" s="70">
        <v>9533.5</v>
      </c>
      <c r="E240" s="70">
        <v>22097.5</v>
      </c>
      <c r="F240" s="70">
        <v>15195</v>
      </c>
      <c r="G240" s="70">
        <v>3485.9114507287068</v>
      </c>
      <c r="H240" s="70">
        <v>4768.1055038853392</v>
      </c>
      <c r="I240" s="70"/>
      <c r="J240" s="70"/>
      <c r="K240" s="71">
        <v>5415.0925240098295</v>
      </c>
      <c r="L240" s="71">
        <v>11632.726048294513</v>
      </c>
      <c r="M240" s="71">
        <v>13223.098062378616</v>
      </c>
      <c r="N240" s="71">
        <v>13408.612428241811</v>
      </c>
      <c r="O240" s="71">
        <v>13356.012583083502</v>
      </c>
      <c r="P240" s="71">
        <v>13337.245435212855</v>
      </c>
      <c r="Q240" s="71">
        <v>13324.285839794948</v>
      </c>
      <c r="R240" s="71">
        <v>13310.343909668787</v>
      </c>
      <c r="T240" s="23" t="s">
        <v>38</v>
      </c>
      <c r="U240" s="46">
        <v>-0.59290331519428219</v>
      </c>
      <c r="V240" s="46">
        <v>8.6089620437198207</v>
      </c>
      <c r="W240" s="46">
        <v>18.008748678224269</v>
      </c>
      <c r="X240" s="46">
        <v>11.122680554413483</v>
      </c>
      <c r="Y240" s="67">
        <v>2.3833127258400681</v>
      </c>
      <c r="Z240" s="68">
        <v>3.0992861494147559</v>
      </c>
      <c r="AA240" s="47">
        <v>3.3450108359375128</v>
      </c>
      <c r="AB240" s="47">
        <v>6.7747193028073571</v>
      </c>
      <c r="AC240" s="47">
        <v>7.1837502605287726</v>
      </c>
      <c r="AD240" s="47">
        <v>6.8089830365820019</v>
      </c>
      <c r="AE240" s="47">
        <v>6.3807867207500726</v>
      </c>
      <c r="AF240" s="47">
        <v>6.0335244499255944</v>
      </c>
      <c r="AG240" s="47">
        <v>5.7332401292541828</v>
      </c>
      <c r="AH240" s="47">
        <v>5.4624273257309737</v>
      </c>
    </row>
    <row r="241" spans="1:34" x14ac:dyDescent="0.2">
      <c r="A241" s="23" t="s">
        <v>39</v>
      </c>
      <c r="B241" s="34"/>
      <c r="C241" s="70">
        <v>161.5</v>
      </c>
      <c r="D241" s="70">
        <v>-805</v>
      </c>
      <c r="E241" s="70">
        <v>1119</v>
      </c>
      <c r="F241" s="70">
        <v>1626.5</v>
      </c>
      <c r="G241" s="70">
        <v>-307.23007219157444</v>
      </c>
      <c r="H241" s="70">
        <v>-398.23910492020696</v>
      </c>
      <c r="I241" s="70"/>
      <c r="J241" s="70"/>
      <c r="K241" s="71">
        <v>136.19060533075708</v>
      </c>
      <c r="L241" s="71">
        <v>246.96755345411447</v>
      </c>
      <c r="M241" s="71">
        <v>311.14269210405115</v>
      </c>
      <c r="N241" s="71">
        <v>360.37167128975597</v>
      </c>
      <c r="O241" s="71">
        <v>358.75435261736959</v>
      </c>
      <c r="P241" s="71">
        <v>358.21996923629922</v>
      </c>
      <c r="Q241" s="71">
        <v>357.85436320654242</v>
      </c>
      <c r="R241" s="71">
        <v>357.48331542832494</v>
      </c>
      <c r="T241" s="23" t="s">
        <v>39</v>
      </c>
      <c r="U241" s="46">
        <v>4.1444793738371724</v>
      </c>
      <c r="V241" s="46">
        <v>-20.499108734402853</v>
      </c>
      <c r="W241" s="46">
        <v>26.813634457557061</v>
      </c>
      <c r="X241" s="46">
        <v>32.408619256982185</v>
      </c>
      <c r="Y241" s="67">
        <v>-5.5483941780262134</v>
      </c>
      <c r="Z241" s="68">
        <v>-7.1355556085055243</v>
      </c>
      <c r="AA241" s="47">
        <v>2.3847625264904861</v>
      </c>
      <c r="AB241" s="47">
        <v>4.1202928893134532</v>
      </c>
      <c r="AC241" s="47">
        <v>4.9157758018374116</v>
      </c>
      <c r="AD241" s="47">
        <v>5.3915157966310394</v>
      </c>
      <c r="AE241" s="47">
        <v>5.107087266765939</v>
      </c>
      <c r="AF241" s="47">
        <v>4.8841424769970683</v>
      </c>
      <c r="AG241" s="47">
        <v>4.6944698289222142</v>
      </c>
      <c r="AH241" s="47">
        <v>4.5215057953152575</v>
      </c>
    </row>
    <row r="242" spans="1:34" x14ac:dyDescent="0.2">
      <c r="A242" s="23" t="s">
        <v>40</v>
      </c>
      <c r="B242" s="34"/>
      <c r="C242" s="70">
        <v>-15493.5</v>
      </c>
      <c r="D242" s="70">
        <v>6814</v>
      </c>
      <c r="E242" s="70">
        <v>26238</v>
      </c>
      <c r="F242" s="70">
        <v>15641</v>
      </c>
      <c r="G242" s="70">
        <v>16012.526865424879</v>
      </c>
      <c r="H242" s="70">
        <v>16856.035108168831</v>
      </c>
      <c r="I242" s="70"/>
      <c r="J242" s="70"/>
      <c r="K242" s="71">
        <v>12165.324288663587</v>
      </c>
      <c r="L242" s="71">
        <v>18568.392810136756</v>
      </c>
      <c r="M242" s="71">
        <v>20057.858269530741</v>
      </c>
      <c r="N242" s="71">
        <v>20334.859240679747</v>
      </c>
      <c r="O242" s="71">
        <v>20271.125317231868</v>
      </c>
      <c r="P242" s="71">
        <v>20243.975088677391</v>
      </c>
      <c r="Q242" s="71">
        <v>20224.601578661212</v>
      </c>
      <c r="R242" s="71">
        <v>20203.852335060285</v>
      </c>
      <c r="T242" s="23" t="s">
        <v>40</v>
      </c>
      <c r="U242" s="46">
        <v>-5.4947286105537732</v>
      </c>
      <c r="V242" s="46">
        <v>2.3683035210007075</v>
      </c>
      <c r="W242" s="46">
        <v>8.6292604877022008</v>
      </c>
      <c r="X242" s="46">
        <v>4.8427621006405461</v>
      </c>
      <c r="Y242" s="67">
        <v>4.7136943609924078</v>
      </c>
      <c r="Z242" s="68">
        <v>4.7041069527997736</v>
      </c>
      <c r="AA242" s="47">
        <v>3.2324126789533296</v>
      </c>
      <c r="AB242" s="47">
        <v>4.7132983976519292</v>
      </c>
      <c r="AC242" s="47">
        <v>4.8549981305074468</v>
      </c>
      <c r="AD242" s="47">
        <v>4.7143938223821529</v>
      </c>
      <c r="AE242" s="47">
        <v>4.5300273620897844</v>
      </c>
      <c r="AF242" s="47">
        <v>4.3849547299636455</v>
      </c>
      <c r="AG242" s="47">
        <v>4.2630640527551495</v>
      </c>
      <c r="AH242" s="47">
        <v>4.1583829025711596</v>
      </c>
    </row>
    <row r="243" spans="1:34" x14ac:dyDescent="0.2">
      <c r="A243" s="23" t="s">
        <v>41</v>
      </c>
      <c r="B243" s="34"/>
      <c r="C243" s="70">
        <v>-1484</v>
      </c>
      <c r="D243" s="70">
        <v>3419.5</v>
      </c>
      <c r="E243" s="70">
        <v>5855.5</v>
      </c>
      <c r="F243" s="70">
        <v>4983</v>
      </c>
      <c r="G243" s="70">
        <v>5413.5984040520088</v>
      </c>
      <c r="H243" s="70">
        <v>4837.8073247838083</v>
      </c>
      <c r="I243" s="70"/>
      <c r="J243" s="70"/>
      <c r="K243" s="71">
        <v>3750.4133858704108</v>
      </c>
      <c r="L243" s="71">
        <v>6624.4650546384364</v>
      </c>
      <c r="M243" s="71">
        <v>7196.3012794283204</v>
      </c>
      <c r="N243" s="71">
        <v>7311.1463851305962</v>
      </c>
      <c r="O243" s="71">
        <v>7304.5752855732717</v>
      </c>
      <c r="P243" s="71">
        <v>7309.8084638816326</v>
      </c>
      <c r="Q243" s="71">
        <v>7317.7889017879543</v>
      </c>
      <c r="R243" s="71">
        <v>7325.1554351085342</v>
      </c>
      <c r="T243" s="23" t="s">
        <v>41</v>
      </c>
      <c r="U243" s="46">
        <v>-6.5523826344198763</v>
      </c>
      <c r="V243" s="46">
        <v>14.374441700383581</v>
      </c>
      <c r="W243" s="46">
        <v>21.954763176888541</v>
      </c>
      <c r="X243" s="46">
        <v>16.688134187150141</v>
      </c>
      <c r="Y243" s="67">
        <v>16.412936064194689</v>
      </c>
      <c r="Z243" s="68">
        <v>13.368654738557476</v>
      </c>
      <c r="AA243" s="47">
        <v>9.6350410201181838</v>
      </c>
      <c r="AB243" s="47">
        <v>15.745832826522768</v>
      </c>
      <c r="AC243" s="47">
        <v>15.575379614744273</v>
      </c>
      <c r="AD243" s="47">
        <v>14.477132106962438</v>
      </c>
      <c r="AE243" s="47">
        <v>13.364747371065508</v>
      </c>
      <c r="AF243" s="47">
        <v>12.474476671793656</v>
      </c>
      <c r="AG243" s="47">
        <v>11.730015275856653</v>
      </c>
      <c r="AH243" s="47">
        <v>11.08307219256741</v>
      </c>
    </row>
    <row r="244" spans="1:34" x14ac:dyDescent="0.2">
      <c r="A244" s="23" t="s">
        <v>42</v>
      </c>
      <c r="B244" s="34"/>
      <c r="C244" s="70">
        <v>-102</v>
      </c>
      <c r="D244" s="70">
        <v>-242.5</v>
      </c>
      <c r="E244" s="70">
        <v>68</v>
      </c>
      <c r="F244" s="70">
        <v>-25</v>
      </c>
      <c r="G244" s="70">
        <v>-74.375957640747231</v>
      </c>
      <c r="H244" s="70">
        <v>-64.161127716921044</v>
      </c>
      <c r="I244" s="70"/>
      <c r="J244" s="70"/>
      <c r="K244" s="71">
        <v>-5.978447385099793</v>
      </c>
      <c r="L244" s="71">
        <v>-5.178038712426595</v>
      </c>
      <c r="M244" s="71">
        <v>8.4902426061325365</v>
      </c>
      <c r="N244" s="71">
        <v>10.678532451585166</v>
      </c>
      <c r="O244" s="71">
        <v>12.973640456355428</v>
      </c>
      <c r="P244" s="71">
        <v>15.135413113932625</v>
      </c>
      <c r="Q244" s="71">
        <v>17.294478219647459</v>
      </c>
      <c r="R244" s="71">
        <v>18.898227093969702</v>
      </c>
      <c r="T244" s="23" t="s">
        <v>42</v>
      </c>
      <c r="U244" s="46">
        <v>-9.4685541889069391</v>
      </c>
      <c r="V244" s="46">
        <v>-23.862238622386222</v>
      </c>
      <c r="W244" s="46">
        <v>6.9529652351738251</v>
      </c>
      <c r="X244" s="46">
        <v>-2.5525371830765122</v>
      </c>
      <c r="Y244" s="67">
        <v>-7.8807987823012535</v>
      </c>
      <c r="Z244" s="68">
        <v>-7.1085258321770679</v>
      </c>
      <c r="AA244" s="47">
        <v>-0.68317187991921169</v>
      </c>
      <c r="AB244" s="47">
        <v>-0.60019351164975765</v>
      </c>
      <c r="AC244" s="47">
        <v>0.98902128244597309</v>
      </c>
      <c r="AD244" s="47">
        <v>1.238524054847608</v>
      </c>
      <c r="AE244" s="47">
        <v>1.4933501958295383</v>
      </c>
      <c r="AF244" s="47">
        <v>1.7285349891229007</v>
      </c>
      <c r="AG244" s="47">
        <v>1.9623741130622361</v>
      </c>
      <c r="AH244" s="47">
        <v>2.1295264257399538</v>
      </c>
    </row>
    <row r="245" spans="1:34" x14ac:dyDescent="0.2">
      <c r="A245" s="23" t="s">
        <v>43</v>
      </c>
      <c r="B245" s="34"/>
      <c r="C245" s="70">
        <v>-588.5</v>
      </c>
      <c r="D245" s="70">
        <v>590.5</v>
      </c>
      <c r="E245" s="70">
        <v>2025</v>
      </c>
      <c r="F245" s="70">
        <v>960.5</v>
      </c>
      <c r="G245" s="70">
        <v>565.84379480044356</v>
      </c>
      <c r="H245" s="70">
        <v>640.85980702486768</v>
      </c>
      <c r="I245" s="70"/>
      <c r="J245" s="70"/>
      <c r="K245" s="71">
        <v>653.65749378829696</v>
      </c>
      <c r="L245" s="71">
        <v>1302.4070208380913</v>
      </c>
      <c r="M245" s="71">
        <v>1406.0964587698422</v>
      </c>
      <c r="N245" s="71">
        <v>1426.8322377998475</v>
      </c>
      <c r="O245" s="71">
        <v>1417.9147620325405</v>
      </c>
      <c r="P245" s="71">
        <v>1415.5491639107863</v>
      </c>
      <c r="Q245" s="71">
        <v>1413.978111333377</v>
      </c>
      <c r="R245" s="71">
        <v>1412.3807680111936</v>
      </c>
      <c r="T245" s="23" t="s">
        <v>43</v>
      </c>
      <c r="U245" s="46">
        <v>-5.5675125943095001</v>
      </c>
      <c r="V245" s="46">
        <v>5.5368026254102203</v>
      </c>
      <c r="W245" s="46">
        <v>17.908071897592357</v>
      </c>
      <c r="X245" s="46">
        <v>8.0241760400340389</v>
      </c>
      <c r="Y245" s="67">
        <v>4.6212133171814269</v>
      </c>
      <c r="Z245" s="68">
        <v>5.1319450670120341</v>
      </c>
      <c r="AA245" s="47">
        <v>5.1274761159682534</v>
      </c>
      <c r="AB245" s="47">
        <v>9.924574866483022</v>
      </c>
      <c r="AC245" s="47">
        <v>10.310384516063866</v>
      </c>
      <c r="AD245" s="47">
        <v>10.098957819349922</v>
      </c>
      <c r="AE245" s="47">
        <v>9.7437040597929787</v>
      </c>
      <c r="AF245" s="47">
        <v>9.498418809779233</v>
      </c>
      <c r="AG245" s="47">
        <v>9.295934649554459</v>
      </c>
      <c r="AH245" s="47">
        <v>9.1056925259922306</v>
      </c>
    </row>
    <row r="246" spans="1:34" x14ac:dyDescent="0.2">
      <c r="A246" s="23" t="s">
        <v>44</v>
      </c>
      <c r="B246" s="34"/>
      <c r="C246" s="70">
        <v>-1945.5</v>
      </c>
      <c r="D246" s="70">
        <v>-2520</v>
      </c>
      <c r="E246" s="70">
        <v>3857</v>
      </c>
      <c r="F246" s="70">
        <v>3059.5</v>
      </c>
      <c r="G246" s="70">
        <v>1225.0754186399752</v>
      </c>
      <c r="H246" s="70">
        <v>-640.25860921873164</v>
      </c>
      <c r="I246" s="70"/>
      <c r="J246" s="70"/>
      <c r="K246" s="71">
        <v>546.07703937152507</v>
      </c>
      <c r="L246" s="71">
        <v>1652.8373901018847</v>
      </c>
      <c r="M246" s="71">
        <v>1881.7626797020821</v>
      </c>
      <c r="N246" s="71">
        <v>2119.4001135767026</v>
      </c>
      <c r="O246" s="71">
        <v>2104.025457129711</v>
      </c>
      <c r="P246" s="71">
        <v>2100.4214880757427</v>
      </c>
      <c r="Q246" s="71">
        <v>2098.1191051734372</v>
      </c>
      <c r="R246" s="71">
        <v>2095.6974288404126</v>
      </c>
      <c r="T246" s="23" t="s">
        <v>44</v>
      </c>
      <c r="U246" s="46">
        <v>-6.5302217858671296</v>
      </c>
      <c r="V246" s="46">
        <v>-8.4381827770662259</v>
      </c>
      <c r="W246" s="46">
        <v>12.345560463478652</v>
      </c>
      <c r="X246" s="46">
        <v>8.9843278746001438</v>
      </c>
      <c r="Y246" s="67">
        <v>3.3817192374016485</v>
      </c>
      <c r="Z246" s="68">
        <v>-1.7047916270061449</v>
      </c>
      <c r="AA246" s="47">
        <v>1.4102602738347108</v>
      </c>
      <c r="AB246" s="47">
        <v>4.0749041425546144</v>
      </c>
      <c r="AC246" s="47">
        <v>4.3832212493288649</v>
      </c>
      <c r="AD246" s="47">
        <v>4.6570480086079948</v>
      </c>
      <c r="AE246" s="47">
        <v>4.3721758028587754</v>
      </c>
      <c r="AF246" s="47">
        <v>4.146339888211191</v>
      </c>
      <c r="AG246" s="47">
        <v>3.9462549580704049</v>
      </c>
      <c r="AH246" s="47">
        <v>3.7605374781677954</v>
      </c>
    </row>
    <row r="247" spans="1:34" x14ac:dyDescent="0.2">
      <c r="A247" s="23" t="s">
        <v>45</v>
      </c>
      <c r="B247" s="34"/>
      <c r="C247" s="70">
        <v>-865.5</v>
      </c>
      <c r="D247" s="70">
        <v>-1049</v>
      </c>
      <c r="E247" s="70">
        <v>846</v>
      </c>
      <c r="F247" s="70">
        <v>-659.5</v>
      </c>
      <c r="G247" s="70">
        <v>260.25156723516216</v>
      </c>
      <c r="H247" s="70">
        <v>336.92117418488772</v>
      </c>
      <c r="I247" s="70"/>
      <c r="J247" s="70"/>
      <c r="K247" s="71">
        <v>812.67651315620651</v>
      </c>
      <c r="L247" s="71">
        <v>817.62634260020366</v>
      </c>
      <c r="M247" s="71">
        <v>769.64188099422381</v>
      </c>
      <c r="N247" s="71">
        <v>767.59357657759892</v>
      </c>
      <c r="O247" s="71">
        <v>766.07542235999131</v>
      </c>
      <c r="P247" s="71">
        <v>765.14337042675015</v>
      </c>
      <c r="Q247" s="71">
        <v>764.44149208798012</v>
      </c>
      <c r="R247" s="71">
        <v>763.72864774296215</v>
      </c>
      <c r="T247" s="23" t="s">
        <v>45</v>
      </c>
      <c r="U247" s="46">
        <v>-7.1854050351798424</v>
      </c>
      <c r="V247" s="46">
        <v>-8.7773245476414594</v>
      </c>
      <c r="W247" s="46">
        <v>6.9622466824400773</v>
      </c>
      <c r="X247" s="46">
        <v>-5.3301725824393893</v>
      </c>
      <c r="Y247" s="67">
        <v>2.0963897688376596</v>
      </c>
      <c r="Z247" s="68">
        <v>2.6473847718558643</v>
      </c>
      <c r="AA247" s="47">
        <v>6.1596535059015292</v>
      </c>
      <c r="AB247" s="47">
        <v>5.9269125966945619</v>
      </c>
      <c r="AC247" s="47">
        <v>5.3414323212429453</v>
      </c>
      <c r="AD247" s="47">
        <v>5.1216014571664825</v>
      </c>
      <c r="AE247" s="47">
        <v>4.9361702061718535</v>
      </c>
      <c r="AF247" s="47">
        <v>4.7731556976853513</v>
      </c>
      <c r="AG247" s="47">
        <v>4.5786698324637811</v>
      </c>
      <c r="AH247" s="47">
        <v>4.3527372034379646</v>
      </c>
    </row>
    <row r="248" spans="1:34" x14ac:dyDescent="0.2">
      <c r="A248" s="23" t="s">
        <v>46</v>
      </c>
      <c r="B248" s="34"/>
      <c r="C248" s="70">
        <v>-235.5</v>
      </c>
      <c r="D248" s="70">
        <v>-462.5</v>
      </c>
      <c r="E248" s="70">
        <v>583</v>
      </c>
      <c r="F248" s="70">
        <v>-149.5</v>
      </c>
      <c r="G248" s="70">
        <v>-66.397327391313041</v>
      </c>
      <c r="H248" s="70">
        <v>1.6307317742908651</v>
      </c>
      <c r="I248" s="70"/>
      <c r="J248" s="70"/>
      <c r="K248" s="71">
        <v>165.200166562579</v>
      </c>
      <c r="L248" s="71">
        <v>112.15308313128253</v>
      </c>
      <c r="M248" s="71">
        <v>110.59288578647354</v>
      </c>
      <c r="N248" s="71">
        <v>110.81463310864289</v>
      </c>
      <c r="O248" s="71">
        <v>108.95757191195955</v>
      </c>
      <c r="P248" s="71">
        <v>108.77378705752679</v>
      </c>
      <c r="Q248" s="71">
        <v>108.6449531090939</v>
      </c>
      <c r="R248" s="71">
        <v>108.52095082276277</v>
      </c>
      <c r="T248" s="23" t="s">
        <v>46</v>
      </c>
      <c r="U248" s="46">
        <v>-6.4414660831509849</v>
      </c>
      <c r="V248" s="46">
        <v>-12.966077936641435</v>
      </c>
      <c r="W248" s="46">
        <v>16.139525226659284</v>
      </c>
      <c r="X248" s="46">
        <v>-4.061178037077001</v>
      </c>
      <c r="Y248" s="67">
        <v>-1.8566053452856164</v>
      </c>
      <c r="Z248" s="68">
        <v>4.6296989388483617E-2</v>
      </c>
      <c r="AA248" s="47">
        <v>4.6949199527028611</v>
      </c>
      <c r="AB248" s="47">
        <v>3.1754316196288817</v>
      </c>
      <c r="AC248" s="47">
        <v>3.1431861517490369</v>
      </c>
      <c r="AD248" s="47">
        <v>3.1728271110200792</v>
      </c>
      <c r="AE248" s="47">
        <v>3.1537288221287825</v>
      </c>
      <c r="AF248" s="47">
        <v>3.1971636954779137</v>
      </c>
      <c r="AG248" s="47">
        <v>3.2559024235096317</v>
      </c>
      <c r="AH248" s="47">
        <v>3.3185934981549834</v>
      </c>
    </row>
    <row r="249" spans="1:34" x14ac:dyDescent="0.2">
      <c r="A249" s="23" t="s">
        <v>47</v>
      </c>
      <c r="B249" s="34"/>
      <c r="C249" s="70">
        <v>109</v>
      </c>
      <c r="D249" s="70">
        <v>-1114</v>
      </c>
      <c r="E249" s="70">
        <v>1065</v>
      </c>
      <c r="F249" s="70">
        <v>727</v>
      </c>
      <c r="G249" s="70">
        <v>662.68506712117176</v>
      </c>
      <c r="H249" s="70">
        <v>706.24196241726077</v>
      </c>
      <c r="I249" s="70"/>
      <c r="J249" s="70"/>
      <c r="K249" s="71">
        <v>810.60863986952347</v>
      </c>
      <c r="L249" s="71">
        <v>1358.8461818692695</v>
      </c>
      <c r="M249" s="71">
        <v>1484.7441739847495</v>
      </c>
      <c r="N249" s="71">
        <v>1505.3911396549124</v>
      </c>
      <c r="O249" s="71">
        <v>1501.6415772583127</v>
      </c>
      <c r="P249" s="71">
        <v>1499.7756503157971</v>
      </c>
      <c r="Q249" s="71">
        <v>1498.4394060141274</v>
      </c>
      <c r="R249" s="71">
        <v>1496.9530224278355</v>
      </c>
      <c r="T249" s="23" t="s">
        <v>47</v>
      </c>
      <c r="U249" s="46">
        <v>0.97806092691462143</v>
      </c>
      <c r="V249" s="46">
        <v>-10.034228067014952</v>
      </c>
      <c r="W249" s="46">
        <v>9.5106268976602966</v>
      </c>
      <c r="X249" s="46">
        <v>6.208685106676457</v>
      </c>
      <c r="Y249" s="67">
        <v>5.4885746039729657</v>
      </c>
      <c r="Z249" s="68">
        <v>5.6835836901558858</v>
      </c>
      <c r="AA249" s="47">
        <v>6.3240027717213625</v>
      </c>
      <c r="AB249" s="47">
        <v>10.173812561546448</v>
      </c>
      <c r="AC249" s="47">
        <v>10.56464701990604</v>
      </c>
      <c r="AD249" s="47">
        <v>10.203824947531839</v>
      </c>
      <c r="AE249" s="47">
        <v>9.7596254839871115</v>
      </c>
      <c r="AF249" s="47">
        <v>9.4082289466347699</v>
      </c>
      <c r="AG249" s="47">
        <v>9.115159211336195</v>
      </c>
      <c r="AH249" s="47">
        <v>8.8544950815088868</v>
      </c>
    </row>
    <row r="250" spans="1:34" x14ac:dyDescent="0.2">
      <c r="A250" s="23" t="s">
        <v>48</v>
      </c>
      <c r="B250" s="34"/>
      <c r="C250" s="70">
        <v>7697.5</v>
      </c>
      <c r="D250" s="70">
        <v>32421</v>
      </c>
      <c r="E250" s="70">
        <v>51646</v>
      </c>
      <c r="F250" s="70">
        <v>43793</v>
      </c>
      <c r="G250" s="70">
        <v>17471.926137353774</v>
      </c>
      <c r="H250" s="70">
        <v>17768.931506194866</v>
      </c>
      <c r="I250" s="70"/>
      <c r="J250" s="70"/>
      <c r="K250" s="71">
        <v>16922.325270473379</v>
      </c>
      <c r="L250" s="71">
        <v>28062.521162262779</v>
      </c>
      <c r="M250" s="71">
        <v>30336.88594606438</v>
      </c>
      <c r="N250" s="71">
        <v>30752.590563126909</v>
      </c>
      <c r="O250" s="71">
        <v>30678.28874770258</v>
      </c>
      <c r="P250" s="71">
        <v>30640.132243375283</v>
      </c>
      <c r="Q250" s="71">
        <v>30612.36352228644</v>
      </c>
      <c r="R250" s="71">
        <v>30581.436139532838</v>
      </c>
      <c r="T250" s="23" t="s">
        <v>48</v>
      </c>
      <c r="U250" s="46">
        <v>5.9544529793537704</v>
      </c>
      <c r="V250" s="46">
        <v>22.179086149957332</v>
      </c>
      <c r="W250" s="46">
        <v>29.520265674388828</v>
      </c>
      <c r="X250" s="46">
        <v>21.063630502146296</v>
      </c>
      <c r="Y250" s="67">
        <v>7.4650438968337651</v>
      </c>
      <c r="Z250" s="68">
        <v>6.9683997390849131</v>
      </c>
      <c r="AA250" s="47">
        <v>6.1438424888435952</v>
      </c>
      <c r="AB250" s="47">
        <v>9.4087459131985511</v>
      </c>
      <c r="AC250" s="47">
        <v>9.3388487230420942</v>
      </c>
      <c r="AD250" s="47">
        <v>8.7356539400349043</v>
      </c>
      <c r="AE250" s="47">
        <v>8.1082237646178754</v>
      </c>
      <c r="AF250" s="47">
        <v>7.6010471148484218</v>
      </c>
      <c r="AG250" s="47">
        <v>7.184007210188426</v>
      </c>
      <c r="AH250" s="47">
        <v>6.8324971319822341</v>
      </c>
    </row>
    <row r="251" spans="1:34" x14ac:dyDescent="0.2">
      <c r="A251" s="23" t="s">
        <v>49</v>
      </c>
      <c r="B251" s="34"/>
      <c r="C251" s="70">
        <v>-38</v>
      </c>
      <c r="D251" s="70">
        <v>-54</v>
      </c>
      <c r="E251" s="70">
        <v>192</v>
      </c>
      <c r="F251" s="70">
        <v>15.5</v>
      </c>
      <c r="G251" s="70">
        <v>-29.901414531013735</v>
      </c>
      <c r="H251" s="70">
        <v>21.747552564414086</v>
      </c>
      <c r="I251" s="70"/>
      <c r="J251" s="70"/>
      <c r="K251" s="71">
        <v>16.632874107832691</v>
      </c>
      <c r="L251" s="71">
        <v>20.703921796575731</v>
      </c>
      <c r="M251" s="71">
        <v>21.927315519719681</v>
      </c>
      <c r="N251" s="71">
        <v>22.321791214113325</v>
      </c>
      <c r="O251" s="71">
        <v>21.87198111842574</v>
      </c>
      <c r="P251" s="71">
        <v>21.791292308196503</v>
      </c>
      <c r="Q251" s="71">
        <v>21.725432667702957</v>
      </c>
      <c r="R251" s="71">
        <v>21.716963638932782</v>
      </c>
      <c r="T251" s="23" t="s">
        <v>49</v>
      </c>
      <c r="U251" s="46">
        <v>-5.1109616677874907</v>
      </c>
      <c r="V251" s="46">
        <v>-7.526132404181185</v>
      </c>
      <c r="W251" s="46">
        <v>25.902192242833046</v>
      </c>
      <c r="X251" s="46">
        <v>1.9940008976956307</v>
      </c>
      <c r="Y251" s="67">
        <v>-3.9725100848552679</v>
      </c>
      <c r="Z251" s="68">
        <v>2.9929471191231718</v>
      </c>
      <c r="AA251" s="47">
        <v>2.3369162949401501</v>
      </c>
      <c r="AB251" s="47">
        <v>2.9736553864200284</v>
      </c>
      <c r="AC251" s="47">
        <v>3.2113340205348466</v>
      </c>
      <c r="AD251" s="47">
        <v>3.3251058736096248</v>
      </c>
      <c r="AE251" s="47">
        <v>3.31069448656489</v>
      </c>
      <c r="AF251" s="47">
        <v>3.357926953373064</v>
      </c>
      <c r="AG251" s="47">
        <v>3.4062355641270288</v>
      </c>
      <c r="AH251" s="47">
        <v>3.4527286829564368</v>
      </c>
    </row>
    <row r="252" spans="1:34" x14ac:dyDescent="0.2">
      <c r="A252" s="23" t="s">
        <v>50</v>
      </c>
      <c r="B252" s="34"/>
      <c r="C252" s="70">
        <v>875</v>
      </c>
      <c r="D252" s="70">
        <v>5124</v>
      </c>
      <c r="E252" s="70">
        <v>7915</v>
      </c>
      <c r="F252" s="70">
        <v>6984</v>
      </c>
      <c r="G252" s="70">
        <v>4614.1698704918663</v>
      </c>
      <c r="H252" s="70">
        <v>4684.6023632027536</v>
      </c>
      <c r="I252" s="70"/>
      <c r="J252" s="70"/>
      <c r="K252" s="71">
        <v>3278.8485428783147</v>
      </c>
      <c r="L252" s="71">
        <v>6670.2019935199633</v>
      </c>
      <c r="M252" s="71">
        <v>7602.0554157520346</v>
      </c>
      <c r="N252" s="71">
        <v>7708.6615031665533</v>
      </c>
      <c r="O252" s="71">
        <v>7678.0748165315981</v>
      </c>
      <c r="P252" s="71">
        <v>7667.2303044534146</v>
      </c>
      <c r="Q252" s="71">
        <v>7659.7354521895841</v>
      </c>
      <c r="R252" s="71">
        <v>7651.7197929445192</v>
      </c>
      <c r="T252" s="23" t="s">
        <v>50</v>
      </c>
      <c r="U252" s="46">
        <v>3.0568486510563599</v>
      </c>
      <c r="V252" s="46">
        <v>16.418340863212535</v>
      </c>
      <c r="W252" s="46">
        <v>22.278986960529743</v>
      </c>
      <c r="X252" s="46">
        <v>17.305042213998348</v>
      </c>
      <c r="Y252" s="67">
        <v>10.393738596594069</v>
      </c>
      <c r="Z252" s="68">
        <v>9.7771430983901944</v>
      </c>
      <c r="AA252" s="47">
        <v>6.4313268478160692</v>
      </c>
      <c r="AB252" s="47">
        <v>12.231289052173512</v>
      </c>
      <c r="AC252" s="47">
        <v>12.803032133618421</v>
      </c>
      <c r="AD252" s="47">
        <v>11.960477959917545</v>
      </c>
      <c r="AE252" s="47">
        <v>11.086500029301604</v>
      </c>
      <c r="AF252" s="47">
        <v>10.407513633906365</v>
      </c>
      <c r="AG252" s="47">
        <v>9.849353095671038</v>
      </c>
      <c r="AH252" s="47">
        <v>9.3652959114125061</v>
      </c>
    </row>
  </sheetData>
  <mergeCells count="19">
    <mergeCell ref="C214:H214"/>
    <mergeCell ref="K214:R214"/>
    <mergeCell ref="U214:Z214"/>
    <mergeCell ref="AA214:AH214"/>
    <mergeCell ref="C130:H130"/>
    <mergeCell ref="K130:R130"/>
    <mergeCell ref="U130:Z130"/>
    <mergeCell ref="AA130:AH130"/>
    <mergeCell ref="C172:H172"/>
    <mergeCell ref="K172:R172"/>
    <mergeCell ref="U172:Z172"/>
    <mergeCell ref="AA172:AH172"/>
    <mergeCell ref="B4:H4"/>
    <mergeCell ref="I4:J4"/>
    <mergeCell ref="K4:R4"/>
    <mergeCell ref="B46:H46"/>
    <mergeCell ref="K46:R46"/>
    <mergeCell ref="C88:H88"/>
    <mergeCell ref="K88:R8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T2"/>
  <sheetViews>
    <sheetView workbookViewId="0">
      <selection activeCell="AR17" sqref="AR17"/>
    </sheetView>
  </sheetViews>
  <sheetFormatPr defaultRowHeight="15" x14ac:dyDescent="0.25"/>
  <cols>
    <col min="1" max="1" width="15.7109375" customWidth="1"/>
    <col min="2" max="46" width="10" bestFit="1" customWidth="1"/>
  </cols>
  <sheetData>
    <row r="1" spans="1:46" x14ac:dyDescent="0.25">
      <c r="A1" t="s">
        <v>3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>
        <v>2051</v>
      </c>
      <c r="AL1">
        <v>2052</v>
      </c>
      <c r="AM1">
        <v>2053</v>
      </c>
      <c r="AN1">
        <v>2054</v>
      </c>
      <c r="AO1">
        <v>2055</v>
      </c>
      <c r="AP1">
        <v>2056</v>
      </c>
      <c r="AQ1">
        <v>2057</v>
      </c>
      <c r="AR1">
        <v>2058</v>
      </c>
      <c r="AS1">
        <v>2059</v>
      </c>
      <c r="AT1">
        <v>2060</v>
      </c>
    </row>
    <row r="2" spans="1:46" x14ac:dyDescent="0.25">
      <c r="A2" t="s">
        <v>2</v>
      </c>
      <c r="B2" s="72">
        <f>'Population Forecast'!K6</f>
        <v>4001599.8232262963</v>
      </c>
      <c r="C2">
        <f>B2*EXP(LN((F2/B2)^(1/5)))</f>
        <v>4050490.5383868497</v>
      </c>
      <c r="D2">
        <f>C2*EXP(LN(($F2/$B2)^(1/5)))</f>
        <v>4099978.5901463893</v>
      </c>
      <c r="E2">
        <f>D2*EXP(LN(($F2/$B2)^(1/5)))</f>
        <v>4150071.2766393633</v>
      </c>
      <c r="F2" s="72">
        <f>'Population Forecast'!L6</f>
        <v>4252100.1932882797</v>
      </c>
      <c r="G2">
        <f>F2*EXP(LN((K2/F2)^(1/5)))</f>
        <v>4303654.8297082819</v>
      </c>
      <c r="H2">
        <f>G2*EXP(LN((K2/F2)^(1/5)))</f>
        <v>4355834.5408950066</v>
      </c>
      <c r="I2">
        <f>H2*EXP(LN((K2/F2)^(1/5)))</f>
        <v>4408646.9055744642</v>
      </c>
      <c r="J2">
        <f>I2*EXP(LN((K2/F2)^(1/5)))</f>
        <v>4462099.5943610128</v>
      </c>
      <c r="K2" s="72">
        <f>'Population Forecast'!M6</f>
        <v>4516200.3708714601</v>
      </c>
      <c r="L2">
        <f>K2*EXP(LN((P2/K2)^(1/5)))</f>
        <v>4565473.3502346957</v>
      </c>
      <c r="M2">
        <f>L2*EXP(LN((P2/K2)^(1/5)))</f>
        <v>4615283.91125861</v>
      </c>
      <c r="N2">
        <f>M2*EXP(LN((P2/K2)^(1/5)))</f>
        <v>4665637.9191059275</v>
      </c>
      <c r="O2">
        <f>N2*EXP(LN((P2/K2)^(1/5)))</f>
        <v>4716541.3029298997</v>
      </c>
      <c r="P2" s="72">
        <f>'Population Forecast'!N6</f>
        <v>4768000.0565724578</v>
      </c>
      <c r="Q2">
        <f>P2*EXP(LN((U2/P2)^(1/5)))</f>
        <v>4812597.9449016657</v>
      </c>
      <c r="R2">
        <f>Q2*EXP(LN((U2/P2)^(1/5)))</f>
        <v>4857612.983318924</v>
      </c>
      <c r="S2">
        <f>R2*EXP(LN((U2/P2)^(1/5)))</f>
        <v>4903049.07367256</v>
      </c>
      <c r="T2">
        <f>S2*EXP(LN((U2/P2)^(1/5)))</f>
        <v>4948910.1543071661</v>
      </c>
      <c r="U2" s="72">
        <f>'Population Forecast'!O6</f>
        <v>4995200.2004049709</v>
      </c>
      <c r="V2">
        <f>U2*EXP(LN((Z2/U2)^(1/5)))</f>
        <v>5036085.3273849413</v>
      </c>
      <c r="W2">
        <f>V2*EXP(LN((Z2/U2)^(1/5)))</f>
        <v>5077305.0943274973</v>
      </c>
      <c r="X2">
        <f>W2*EXP(LN((Z2/U2)^(1/5)))</f>
        <v>5118862.2402214305</v>
      </c>
      <c r="Y2">
        <f>X2*EXP(LN((Z2/U2)^(1/5)))</f>
        <v>5160759.5264738342</v>
      </c>
      <c r="Z2" s="72">
        <f>'Population Forecast'!P6</f>
        <v>5202999.7370935939</v>
      </c>
      <c r="AA2">
        <f>Z2*EXP(LN((AE2/Z2)^(1/5)))</f>
        <v>5241583.383444841</v>
      </c>
      <c r="AB2">
        <f>AA2*EXP(LN((AE2/Z2)^(1/5)))</f>
        <v>5280453.1527714832</v>
      </c>
      <c r="AC2">
        <f>AB2*EXP(LN((AE2/Z2)^(1/5)))</f>
        <v>5319611.1668625372</v>
      </c>
      <c r="AD2">
        <f>AC2*EXP(LN((AE2/Z2)^(1/5)))</f>
        <v>5359059.5632414734</v>
      </c>
      <c r="AE2" s="72">
        <f>'Population Forecast'!Q6</f>
        <v>5398800.4952828949</v>
      </c>
      <c r="AF2">
        <f>AE2*EXP(LN((AJ2/AE2)^(1/5)))</f>
        <v>5436218.160798124</v>
      </c>
      <c r="AG2">
        <f>AF2*EXP(LN((AJ2/AE2)^(1/5)))</f>
        <v>5473895.1583064198</v>
      </c>
      <c r="AH2">
        <f>AG2*EXP(LN((AJ2/AE2)^(1/5)))</f>
        <v>5511833.2851695819</v>
      </c>
      <c r="AI2">
        <f>AH2*EXP(LN((AJ2/AE2)^(1/5)))</f>
        <v>5550034.3512064507</v>
      </c>
      <c r="AJ2" s="72">
        <f>'Population Forecast'!R6</f>
        <v>5588500.1787792454</v>
      </c>
      <c r="AK2">
        <f>TREND($B2:$AJ2,$B1:$AJ1,AK1)</f>
        <v>5696119.6211389303</v>
      </c>
      <c r="AL2">
        <f>TREND($B2:$AJ2,$B1:$AJ1,AL1)</f>
        <v>5742404.0693273246</v>
      </c>
      <c r="AM2">
        <f t="shared" ref="AM2:AT2" si="0">TREND($B2:$AJ2,$B1:$AJ1,AM1)</f>
        <v>5788688.5175157338</v>
      </c>
      <c r="AN2">
        <f t="shared" si="0"/>
        <v>5834972.965704143</v>
      </c>
      <c r="AO2">
        <f t="shared" si="0"/>
        <v>5881257.4138925374</v>
      </c>
      <c r="AP2">
        <f t="shared" si="0"/>
        <v>5927541.8620809466</v>
      </c>
      <c r="AQ2">
        <f t="shared" si="0"/>
        <v>5973826.3102693558</v>
      </c>
      <c r="AR2">
        <f t="shared" si="0"/>
        <v>6020110.7584577501</v>
      </c>
      <c r="AS2">
        <f t="shared" si="0"/>
        <v>6066395.2066461593</v>
      </c>
      <c r="AT2">
        <f t="shared" si="0"/>
        <v>6112679.6548345536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Population Forecast</vt:lpstr>
      <vt:lpstr>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2019-06-04T23:20:21Z</dcterms:created>
  <dcterms:modified xsi:type="dcterms:W3CDTF">2020-07-10T16:47:32Z</dcterms:modified>
</cp:coreProperties>
</file>