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Lainie Rowland\Desktop\GitHub Repos\state-eps-data-repository\OR\io-model\DToPaSoVAbIC\"/>
    </mc:Choice>
  </mc:AlternateContent>
  <xr:revisionPtr revIDLastSave="0" documentId="8_{A9589FFF-27F8-4C37-9AB7-89D443D3BF97}" xr6:coauthVersionLast="47" xr6:coauthVersionMax="47" xr10:uidLastSave="{00000000-0000-0000-0000-000000000000}"/>
  <bookViews>
    <workbookView xWindow="380" yWindow="380" windowWidth="18270" windowHeight="10200" xr2:uid="{00000000-000D-0000-FFFF-FFFF00000000}"/>
  </bookViews>
  <sheets>
    <sheet name="About" sheetId="1" r:id="rId1"/>
    <sheet name="OECD VAL" sheetId="12" r:id="rId2"/>
    <sheet name="U.S. Data for ISIC Splits" sheetId="16" r:id="rId3"/>
    <sheet name="Split ISIC Code Shares" sheetId="14" r:id="rId4"/>
    <sheet name="DToPaSoVAbIC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12" i="16" l="1"/>
  <c r="R12" i="16" s="1"/>
  <c r="O12" i="16"/>
  <c r="N12" i="16" s="1"/>
  <c r="L12" i="16"/>
  <c r="K12" i="16" s="1"/>
  <c r="I12" i="16"/>
  <c r="H12" i="16" s="1"/>
  <c r="F12" i="16"/>
  <c r="E12" i="16"/>
  <c r="D12" i="16"/>
  <c r="C5" i="14" s="1"/>
  <c r="C12" i="16"/>
  <c r="S11" i="16"/>
  <c r="R11" i="16" s="1"/>
  <c r="O11" i="16"/>
  <c r="N11" i="16" s="1"/>
  <c r="L11" i="16"/>
  <c r="K11" i="16" s="1"/>
  <c r="I11" i="16"/>
  <c r="H11" i="16"/>
  <c r="F11" i="16"/>
  <c r="E11" i="16"/>
  <c r="D11" i="16"/>
  <c r="B4" i="14" s="1"/>
  <c r="C11" i="16"/>
  <c r="S10" i="16"/>
  <c r="R10" i="16" s="1"/>
  <c r="L3" i="14" s="1"/>
  <c r="P10" i="16"/>
  <c r="J3" i="14" s="1"/>
  <c r="O10" i="16"/>
  <c r="L10" i="16"/>
  <c r="K10" i="16" s="1"/>
  <c r="I10" i="16"/>
  <c r="G10" i="16" s="1"/>
  <c r="D3" i="14" s="1"/>
  <c r="H10" i="16"/>
  <c r="E3" i="14" s="1"/>
  <c r="F10" i="16"/>
  <c r="E10" i="16"/>
  <c r="D10" i="16"/>
  <c r="B3" i="14" s="1"/>
  <c r="C10" i="16"/>
  <c r="S9" i="16"/>
  <c r="O9" i="16"/>
  <c r="L9" i="16"/>
  <c r="K9" i="16" s="1"/>
  <c r="J9" i="16"/>
  <c r="I9" i="16"/>
  <c r="H9" i="16" s="1"/>
  <c r="G9" i="16"/>
  <c r="F9" i="16"/>
  <c r="D9" i="16" s="1"/>
  <c r="E9" i="16"/>
  <c r="C9" i="16"/>
  <c r="R7" i="16"/>
  <c r="R9" i="16" s="1"/>
  <c r="Q7" i="16"/>
  <c r="Q10" i="16" s="1"/>
  <c r="P7" i="16"/>
  <c r="P9" i="16" s="1"/>
  <c r="N7" i="16"/>
  <c r="N9" i="16" s="1"/>
  <c r="M7" i="16"/>
  <c r="M10" i="16" s="1"/>
  <c r="K7" i="16"/>
  <c r="J7" i="16"/>
  <c r="H7" i="16"/>
  <c r="G7" i="16"/>
  <c r="G12" i="16" s="1"/>
  <c r="D5" i="14" s="1"/>
  <c r="E7" i="16"/>
  <c r="D7" i="16"/>
  <c r="N6" i="16"/>
  <c r="M6" i="16"/>
  <c r="K6" i="16"/>
  <c r="G6" i="16"/>
  <c r="B5" i="14"/>
  <c r="C4" i="14"/>
  <c r="C3" i="14"/>
  <c r="G4" i="14" l="1"/>
  <c r="H3" i="14"/>
  <c r="K3" i="14"/>
  <c r="E5" i="14"/>
  <c r="N10" i="16"/>
  <c r="I3" i="14" s="1"/>
  <c r="M11" i="16"/>
  <c r="H4" i="14" s="1"/>
  <c r="Q2" i="2" s="1"/>
  <c r="M12" i="16"/>
  <c r="H5" i="14" s="1"/>
  <c r="G11" i="16"/>
  <c r="Q9" i="16"/>
  <c r="P11" i="16"/>
  <c r="J10" i="16"/>
  <c r="F3" i="14" s="1"/>
  <c r="Q11" i="16"/>
  <c r="K4" i="14" s="1"/>
  <c r="AA2" i="2" s="1"/>
  <c r="P12" i="16"/>
  <c r="J11" i="16"/>
  <c r="F4" i="14" s="1"/>
  <c r="O2" i="2" s="1"/>
  <c r="Q12" i="16"/>
  <c r="K5" i="14" s="1"/>
  <c r="M9" i="16"/>
  <c r="J12" i="16"/>
  <c r="F5" i="14" s="1"/>
  <c r="D2" i="2"/>
  <c r="C2" i="2"/>
  <c r="E2" i="2"/>
  <c r="F2" i="2"/>
  <c r="G2" i="2"/>
  <c r="H2" i="2"/>
  <c r="I2" i="2"/>
  <c r="J2" i="2"/>
  <c r="K2" i="2"/>
  <c r="N2" i="2"/>
  <c r="S2" i="2"/>
  <c r="T2" i="2"/>
  <c r="U2" i="2"/>
  <c r="V2" i="2"/>
  <c r="W2" i="2"/>
  <c r="X2" i="2"/>
  <c r="Y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B2" i="2"/>
  <c r="A1" i="12"/>
  <c r="P2" i="2" l="1"/>
  <c r="J4" i="14"/>
  <c r="Z2" i="2" s="1"/>
  <c r="I5" i="14"/>
  <c r="E4" i="14"/>
  <c r="M2" i="2" s="1"/>
  <c r="D4" i="14"/>
  <c r="L2" i="2" s="1"/>
  <c r="G3" i="14"/>
  <c r="G5" i="14"/>
  <c r="J5" i="14"/>
  <c r="I4" i="14"/>
  <c r="R2" i="2" s="1"/>
  <c r="L5" i="14"/>
  <c r="L4" i="14"/>
  <c r="AB2" i="2" l="1"/>
</calcChain>
</file>

<file path=xl/sharedStrings.xml><?xml version="1.0" encoding="utf-8"?>
<sst xmlns="http://schemas.openxmlformats.org/spreadsheetml/2006/main" count="1338" uniqueCount="1128">
  <si>
    <t>Source:</t>
  </si>
  <si>
    <t>OECD</t>
  </si>
  <si>
    <t>Notes</t>
  </si>
  <si>
    <t>Sorry, the query is too large to fit into the Excel cell. You will not be able to update your table with the .Stat Populator.</t>
  </si>
  <si>
    <t>Country</t>
  </si>
  <si>
    <t>USA: United States</t>
  </si>
  <si>
    <t>Time</t>
  </si>
  <si>
    <t>2015</t>
  </si>
  <si>
    <t>Unit</t>
  </si>
  <si>
    <t/>
  </si>
  <si>
    <t>ISIC 01T03</t>
  </si>
  <si>
    <t>ISIC 07T08</t>
  </si>
  <si>
    <t>ISIC 09</t>
  </si>
  <si>
    <t>ISIC 10T12</t>
  </si>
  <si>
    <t>ISIC 13T15</t>
  </si>
  <si>
    <t>ISIC 16</t>
  </si>
  <si>
    <t>ISIC 17T18</t>
  </si>
  <si>
    <t>ISIC 19</t>
  </si>
  <si>
    <t>ISIC 22</t>
  </si>
  <si>
    <t>ISIC 25</t>
  </si>
  <si>
    <t>ISIC 26</t>
  </si>
  <si>
    <t>ISIC 27</t>
  </si>
  <si>
    <t>ISIC 28</t>
  </si>
  <si>
    <t>ISIC 29</t>
  </si>
  <si>
    <t>ISIC 30</t>
  </si>
  <si>
    <t>ISIC 31T33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</si>
  <si>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</si>
  <si>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</si>
  <si>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</si>
  <si>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</si>
  <si>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</si>
  <si>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</si>
  <si>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</si>
  <si>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</si>
  <si>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</si>
  <si>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</si>
  <si>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</si>
  <si>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</si>
  <si>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</si>
  <si>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</si>
  <si>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ISIC 97T98</t>
  </si>
  <si>
    <t>Dataset: Input-Output Tables 2018 edition</t>
  </si>
  <si>
    <t>Variable</t>
  </si>
  <si>
    <t>US Dollar, Millions</t>
  </si>
  <si>
    <t>To: (sector in column)</t>
  </si>
  <si>
    <t>D01T03: Agriculture, forestry and fishing</t>
  </si>
  <si>
    <t>D05T06: Mining and extraction of energy producing products</t>
  </si>
  <si>
    <t>D07T08: Mining and quarrying of non-energy producing products</t>
  </si>
  <si>
    <t>D09: Mining support service activities</t>
  </si>
  <si>
    <t>D10T12: Food products, beverages and tobacco</t>
  </si>
  <si>
    <t>D13T15: Textiles, wearing apparel, leather and related products</t>
  </si>
  <si>
    <t>D16: Wood and products of wood and cork</t>
  </si>
  <si>
    <t>D17T18: Paper products and printing</t>
  </si>
  <si>
    <t>D19: Coke and refined petroleum products</t>
  </si>
  <si>
    <t>D20T21: Chemicals and pharmaceutical products</t>
  </si>
  <si>
    <t>D22: Rubber and plastic products</t>
  </si>
  <si>
    <t>D23: Other non-metallic mineral products</t>
  </si>
  <si>
    <t>D24: Basic metals</t>
  </si>
  <si>
    <t>D25: Fabricated metal products</t>
  </si>
  <si>
    <t>D26: Computer, electronic and optical products</t>
  </si>
  <si>
    <t>D27: Electrical equipment</t>
  </si>
  <si>
    <t>D28: Machinery and equipment, nec</t>
  </si>
  <si>
    <t>D29: Motor vehicles, trailers and semi-trailers</t>
  </si>
  <si>
    <t>D30: Other transport equipment</t>
  </si>
  <si>
    <t>D31T33: Other manufacturing; repair and installation of machinery and equipment</t>
  </si>
  <si>
    <t>D35T39: Electricity, gas, water supply, sewerage, waste and remediation services</t>
  </si>
  <si>
    <t>D41T43: Construction</t>
  </si>
  <si>
    <t>D45T47: Wholesale and retail trade; repair of motor vehicles</t>
  </si>
  <si>
    <t>D49T53: Transportation and storage</t>
  </si>
  <si>
    <t>D55T56: Accomodation and food services</t>
  </si>
  <si>
    <t>D58T60: Publishing, audiovisual and broadcasting activities</t>
  </si>
  <si>
    <t>D61: Telecommunications</t>
  </si>
  <si>
    <t>D62T63: IT and other information services</t>
  </si>
  <si>
    <t>D64T66: Financial and insurance activities</t>
  </si>
  <si>
    <t>D68: Real estate activities</t>
  </si>
  <si>
    <t>D69T82: Other business sector services</t>
  </si>
  <si>
    <t>D84: Public admin. and defence; compulsory social security</t>
  </si>
  <si>
    <t>D85: Education</t>
  </si>
  <si>
    <t>D86T88: Human health and social work</t>
  </si>
  <si>
    <t>D90T96: Arts, entertainment, recreation and other service activities</t>
  </si>
  <si>
    <t>D97T98: Private households with employed persons</t>
  </si>
  <si>
    <t>From: (sector in row)</t>
  </si>
  <si>
    <t>Input-Output Tables 2018 Edition (ISIC Rev. 4)</t>
  </si>
  <si>
    <t>We convert 2015 USD to 2012 USD with the following conversion factor:</t>
  </si>
  <si>
    <t>Unit: dimensionless (%)</t>
  </si>
  <si>
    <t>Currency Conversion</t>
  </si>
  <si>
    <t>2015 USD / 2012 USD</t>
  </si>
  <si>
    <t>VAL: Value added</t>
  </si>
  <si>
    <t>LABR: Compensation of employees</t>
  </si>
  <si>
    <t>OTXS: Other taxes less subsidies on production</t>
  </si>
  <si>
    <t>GOPS: Gross operating surplus and mixed income</t>
  </si>
  <si>
    <t>Data extracted on 03 Jun 2020 20:52 UTC (GMT) from OECD.Stat</t>
  </si>
  <si>
    <t>In the OECD "VAL" table, the value added is broken down into:</t>
  </si>
  <si>
    <t>Variable: VAL</t>
  </si>
  <si>
    <t>Taxes on Production</t>
  </si>
  <si>
    <t>This variable should include the fraction of value added by each ISIC code that</t>
  </si>
  <si>
    <t>goes toward domestic net taxes on production- e.g. taxes levied on businesses.</t>
  </si>
  <si>
    <t>This variable must not include workers' income taxes.</t>
  </si>
  <si>
    <t>That is handled separately in the model structure (see variable WMITR).</t>
  </si>
  <si>
    <t>https://stats.oecd.org/Index.aspx?DataSetCode=IOTSI4_2018</t>
  </si>
  <si>
    <t>DToPaSoVAbIC Domestic Taxes on Production as Share of Value Added by ISIC Code</t>
  </si>
  <si>
    <t>While OTXS should cover corporate income and related taxes on businesses,</t>
  </si>
  <si>
    <t>it does not appear to include any income taxes on the compensation</t>
  </si>
  <si>
    <t>Accordingly, it is what we need for this variable.</t>
  </si>
  <si>
    <t>Domestic Taxes as Share of Value Added</t>
  </si>
  <si>
    <t>of employees.  (The effective tax rates are far too low.)</t>
  </si>
  <si>
    <t>ISIC 20</t>
  </si>
  <si>
    <t>ISIC 21</t>
  </si>
  <si>
    <t>https://stats.oecd.org/Index.aspx?DataSetCode=STANI4_2020</t>
  </si>
  <si>
    <t>Chemicals</t>
  </si>
  <si>
    <t>Pharmaceuticals</t>
  </si>
  <si>
    <t>LABR</t>
  </si>
  <si>
    <t>OTXS</t>
  </si>
  <si>
    <t>GOPS</t>
  </si>
  <si>
    <t>Data for Year 2015</t>
  </si>
  <si>
    <t>Coal Mining</t>
  </si>
  <si>
    <t>Oil and gas extraction</t>
  </si>
  <si>
    <t>NAICS Code</t>
  </si>
  <si>
    <t>2121</t>
  </si>
  <si>
    <t>211</t>
  </si>
  <si>
    <t>ISIC Code</t>
  </si>
  <si>
    <t>05</t>
  </si>
  <si>
    <t>06</t>
  </si>
  <si>
    <t>Employment (EEs)</t>
  </si>
  <si>
    <t>https://www.bls.gov/ces/data/employment-and-earnings/2015/table1a_201512.pdf</t>
  </si>
  <si>
    <t>BEA</t>
  </si>
  <si>
    <t>Gross Output</t>
  </si>
  <si>
    <t>https://apps.bea.gov/industry/Release/XLS/UGdpxInd/GrossOutput.xlsx</t>
  </si>
  <si>
    <t>https://apps.bea.gov/industry/Release/XLS/GDPxInd/GrossOutput.xlsx</t>
  </si>
  <si>
    <t>Value Added</t>
  </si>
  <si>
    <t>https://apps.bea.gov/industry/Release/XLS/CompByInd/ComponentsOfVa.xlsx</t>
  </si>
  <si>
    <t>Compensation of employees</t>
  </si>
  <si>
    <t>Gross operating surplus</t>
  </si>
  <si>
    <t>U.S. Bureau of Labor Statistics</t>
  </si>
  <si>
    <t>Current Employment Statistics (Dec 2015 release)</t>
  </si>
  <si>
    <t>https://www.bls.gov/ces/data/employment-and-earnings/2015/home.htm</t>
  </si>
  <si>
    <t>Table B-1a</t>
  </si>
  <si>
    <t>Industry File Download</t>
  </si>
  <si>
    <t>https://apps.bea.gov/iTable/iTable.cfm?isuri=1&amp;reqid=151&amp;step=1</t>
  </si>
  <si>
    <t>Gross Output by Industry</t>
  </si>
  <si>
    <t>Underlying Detail: Gross Output by Industry</t>
  </si>
  <si>
    <t>Components of Value Added</t>
  </si>
  <si>
    <t>ISIC 05</t>
  </si>
  <si>
    <t>ISIC 06</t>
  </si>
  <si>
    <t>Coal mining</t>
  </si>
  <si>
    <t>Calculated values are italicized.  Non-italicized values come directly from source documents.</t>
  </si>
  <si>
    <t>Metric</t>
  </si>
  <si>
    <t>Source URL</t>
  </si>
  <si>
    <t>Source table</t>
  </si>
  <si>
    <t>All Mining other than Oil and Gas (inc. Coal)</t>
  </si>
  <si>
    <t>Chemicals and Pharmaceuticals</t>
  </si>
  <si>
    <t>Glass</t>
  </si>
  <si>
    <t>Cement and Other Nometallic Minerals</t>
  </si>
  <si>
    <t>All Nonmetallic Minerals</t>
  </si>
  <si>
    <t>Iron and steel</t>
  </si>
  <si>
    <t>Other metals</t>
  </si>
  <si>
    <t>All primary metals</t>
  </si>
  <si>
    <t>Electricity generation and distribution</t>
  </si>
  <si>
    <t>Energy pipelines and gas processing</t>
  </si>
  <si>
    <t>Water and waste</t>
  </si>
  <si>
    <t>All Utilities</t>
  </si>
  <si>
    <t>3251-3253, 3255-3259</t>
  </si>
  <si>
    <t>327 excl. 3272</t>
  </si>
  <si>
    <t>05 + 07T08</t>
  </si>
  <si>
    <t>20T21</t>
  </si>
  <si>
    <t>352T353</t>
  </si>
  <si>
    <t>36T39</t>
  </si>
  <si>
    <t>35T39</t>
  </si>
  <si>
    <t>B-1a</t>
  </si>
  <si>
    <t>Gross Output (detail level)</t>
  </si>
  <si>
    <t>U.Gross Output by Industry - Detail Level</t>
  </si>
  <si>
    <t>Taxes on production and imports, less subsidies</t>
  </si>
  <si>
    <t>[Millions of dollars]</t>
  </si>
  <si>
    <t>Annual data from 1997 to 2019</t>
  </si>
  <si>
    <t>Bureau of Economic Analysis</t>
  </si>
  <si>
    <t>Data published September 30, 2020</t>
  </si>
  <si>
    <t>File created Dec  8 2020  3:42PM</t>
  </si>
  <si>
    <t>2015 Data:</t>
  </si>
  <si>
    <t>Line</t>
  </si>
  <si>
    <t>EPS Industry Category</t>
  </si>
  <si>
    <t>Compensation of EEs</t>
  </si>
  <si>
    <t>1</t>
  </si>
  <si>
    <t>Oilseed farming</t>
  </si>
  <si>
    <t>All industries</t>
  </si>
  <si>
    <t>2</t>
  </si>
  <si>
    <t>Grain farming</t>
  </si>
  <si>
    <t xml:space="preserve">  Private industries</t>
  </si>
  <si>
    <t>3</t>
  </si>
  <si>
    <t>Vegetable and melon farming</t>
  </si>
  <si>
    <t xml:space="preserve">    Agriculture, forestry, fishing, and hunting</t>
  </si>
  <si>
    <t>4</t>
  </si>
  <si>
    <t>Fruit and tree nut farming</t>
  </si>
  <si>
    <t xml:space="preserve">        Farms</t>
  </si>
  <si>
    <t>5</t>
  </si>
  <si>
    <t>Greenhouse, nursery, and floriculture production</t>
  </si>
  <si>
    <t xml:space="preserve">        Forestry, fishing, and related activities</t>
  </si>
  <si>
    <t>6</t>
  </si>
  <si>
    <t>Other crop farming</t>
  </si>
  <si>
    <t xml:space="preserve">    Mining</t>
  </si>
  <si>
    <t>7</t>
  </si>
  <si>
    <t>Dairy cattle and milk production</t>
  </si>
  <si>
    <t xml:space="preserve">        Oil and gas extraction</t>
  </si>
  <si>
    <t>8</t>
  </si>
  <si>
    <t>Beef cattle ranching and farming, including feedlots and dual-purpose ranching and farming</t>
  </si>
  <si>
    <t xml:space="preserve">        Mining, except oil and gas</t>
  </si>
  <si>
    <t>9</t>
  </si>
  <si>
    <t>Poultry and egg production</t>
  </si>
  <si>
    <t xml:space="preserve">        Support activities for mining</t>
  </si>
  <si>
    <t>10</t>
  </si>
  <si>
    <t>Animal production, except cattle and poultry and eggs</t>
  </si>
  <si>
    <t xml:space="preserve">    Utilities</t>
  </si>
  <si>
    <t>11</t>
  </si>
  <si>
    <t>Forestry and logging</t>
  </si>
  <si>
    <t xml:space="preserve">    Construction</t>
  </si>
  <si>
    <t>12</t>
  </si>
  <si>
    <t>Fishing, hunting and trapping</t>
  </si>
  <si>
    <t xml:space="preserve">    Manufacturing</t>
  </si>
  <si>
    <t>13</t>
  </si>
  <si>
    <t>Support activities for agriculture and forestry</t>
  </si>
  <si>
    <t xml:space="preserve">      Durable goods</t>
  </si>
  <si>
    <t>14</t>
  </si>
  <si>
    <t>oil and gas extraction</t>
  </si>
  <si>
    <t xml:space="preserve">        Wood products</t>
  </si>
  <si>
    <t>15</t>
  </si>
  <si>
    <t>coal mining</t>
  </si>
  <si>
    <t xml:space="preserve">        Nonmetallic mineral products</t>
  </si>
  <si>
    <t>16</t>
  </si>
  <si>
    <t>Copper, nickel, lead, and zinc mining</t>
  </si>
  <si>
    <t xml:space="preserve">        Primary metals</t>
  </si>
  <si>
    <t>17</t>
  </si>
  <si>
    <t>Iron, gold, silver, and other metal ore mining</t>
  </si>
  <si>
    <t xml:space="preserve">        Fabricated metal products</t>
  </si>
  <si>
    <t>18</t>
  </si>
  <si>
    <t>Stone mining and quarrying</t>
  </si>
  <si>
    <t xml:space="preserve">        Machinery</t>
  </si>
  <si>
    <t>19</t>
  </si>
  <si>
    <t>Other nonmetallic mineral mining and quarrying</t>
  </si>
  <si>
    <t xml:space="preserve">        Computer and electronic products</t>
  </si>
  <si>
    <t>20</t>
  </si>
  <si>
    <t>Drilling oil and gas wells</t>
  </si>
  <si>
    <t xml:space="preserve">        Electrical equipment, appliances, and components</t>
  </si>
  <si>
    <t>21</t>
  </si>
  <si>
    <t>Other support activities for mining</t>
  </si>
  <si>
    <t xml:space="preserve">        Motor vehicles, bodies and trailers, and parts</t>
  </si>
  <si>
    <t>22</t>
  </si>
  <si>
    <t>Hydroelectric power generation</t>
  </si>
  <si>
    <t>electricity generation and distribution</t>
  </si>
  <si>
    <t xml:space="preserve">        Other transportation equipment</t>
  </si>
  <si>
    <t>23</t>
  </si>
  <si>
    <t>Fossil fuel electric power generation</t>
  </si>
  <si>
    <t xml:space="preserve">        Furniture and related products</t>
  </si>
  <si>
    <t>24</t>
  </si>
  <si>
    <t>Nuclear electric power generation</t>
  </si>
  <si>
    <t xml:space="preserve">        Miscellaneous manufacturing</t>
  </si>
  <si>
    <t>25</t>
  </si>
  <si>
    <t>Solar electric power generation</t>
  </si>
  <si>
    <t xml:space="preserve">      Nondurable goods</t>
  </si>
  <si>
    <t>26</t>
  </si>
  <si>
    <t>Wind electric power generation</t>
  </si>
  <si>
    <t xml:space="preserve">        Food and beverage and tobacco products</t>
  </si>
  <si>
    <t>27</t>
  </si>
  <si>
    <t>Geothermal electric power generation</t>
  </si>
  <si>
    <t xml:space="preserve">        Textile mills and textile product mills</t>
  </si>
  <si>
    <t>28</t>
  </si>
  <si>
    <t>Biomass electric power generation</t>
  </si>
  <si>
    <t xml:space="preserve">        Apparel and leather and allied products</t>
  </si>
  <si>
    <t>29</t>
  </si>
  <si>
    <t>Other electric power generation</t>
  </si>
  <si>
    <t xml:space="preserve">        Paper products</t>
  </si>
  <si>
    <t>30</t>
  </si>
  <si>
    <t>Electric bulk power transmission and control</t>
  </si>
  <si>
    <t xml:space="preserve">        Printing and related support activities</t>
  </si>
  <si>
    <t>31</t>
  </si>
  <si>
    <t>Electric power distribution</t>
  </si>
  <si>
    <t xml:space="preserve">        Petroleum and coal products</t>
  </si>
  <si>
    <t>32</t>
  </si>
  <si>
    <t>Natural gas distribution</t>
  </si>
  <si>
    <t>energy pipelines and gas processing</t>
  </si>
  <si>
    <t xml:space="preserve">        Chemical products</t>
  </si>
  <si>
    <t>33</t>
  </si>
  <si>
    <t>Water, sewage and other systems</t>
  </si>
  <si>
    <t>water and waste</t>
  </si>
  <si>
    <t xml:space="preserve">        Plastics and rubber products</t>
  </si>
  <si>
    <t>34</t>
  </si>
  <si>
    <t>Health care structures</t>
  </si>
  <si>
    <t xml:space="preserve">    Wholesale trade</t>
  </si>
  <si>
    <t>35</t>
  </si>
  <si>
    <t>Educational and vocational structures</t>
  </si>
  <si>
    <t xml:space="preserve">    Retail trade</t>
  </si>
  <si>
    <t>36</t>
  </si>
  <si>
    <t>Nonresidential maintenance and repair</t>
  </si>
  <si>
    <t xml:space="preserve">    Transportation and warehousing</t>
  </si>
  <si>
    <t>37</t>
  </si>
  <si>
    <t>Residential maintenance and repair</t>
  </si>
  <si>
    <t xml:space="preserve">      Air transportation</t>
  </si>
  <si>
    <t>38</t>
  </si>
  <si>
    <t>Office and commercial structures</t>
  </si>
  <si>
    <t xml:space="preserve">      Rail transportation</t>
  </si>
  <si>
    <t>39</t>
  </si>
  <si>
    <t>Multifamily residential structures</t>
  </si>
  <si>
    <t xml:space="preserve">      Water transportation</t>
  </si>
  <si>
    <t>40</t>
  </si>
  <si>
    <t>Other residential structures</t>
  </si>
  <si>
    <t xml:space="preserve">      Truck transportation</t>
  </si>
  <si>
    <t>41</t>
  </si>
  <si>
    <t>Manufacturing structures</t>
  </si>
  <si>
    <t xml:space="preserve">      Transit and ground passenger transportation</t>
  </si>
  <si>
    <t>42</t>
  </si>
  <si>
    <t>Other nonresidential structures</t>
  </si>
  <si>
    <t xml:space="preserve">      Pipeline transportation</t>
  </si>
  <si>
    <t>43</t>
  </si>
  <si>
    <t>Power and communication structures</t>
  </si>
  <si>
    <t xml:space="preserve">      Other transportation and support activities</t>
  </si>
  <si>
    <t>44</t>
  </si>
  <si>
    <t>Single-family residential structures</t>
  </si>
  <si>
    <t xml:space="preserve">      Warehousing and storage</t>
  </si>
  <si>
    <t>45</t>
  </si>
  <si>
    <t>Transportation structures and highways and streets</t>
  </si>
  <si>
    <t xml:space="preserve">    Information</t>
  </si>
  <si>
    <t>46</t>
  </si>
  <si>
    <t>Sawmills and wood preservation</t>
  </si>
  <si>
    <t xml:space="preserve">      Publishing industries, except internet (includes software)</t>
  </si>
  <si>
    <t>47</t>
  </si>
  <si>
    <t>Veneer, plywood, and engineered wood product manufacturing</t>
  </si>
  <si>
    <t xml:space="preserve">      Motion picture and sound recording industries</t>
  </si>
  <si>
    <t>48</t>
  </si>
  <si>
    <t>Millwork</t>
  </si>
  <si>
    <t xml:space="preserve">      Broadcasting and telecommunications</t>
  </si>
  <si>
    <t>49</t>
  </si>
  <si>
    <t>All other wood product manufacturing</t>
  </si>
  <si>
    <t xml:space="preserve">      Data processing, internet publishing, and other information services</t>
  </si>
  <si>
    <t>50</t>
  </si>
  <si>
    <t>Clay product and refractory manufacturing</t>
  </si>
  <si>
    <t>other non-metallic minerals</t>
  </si>
  <si>
    <t xml:space="preserve">    Finance, insurance, real estate, rental, and leasing</t>
  </si>
  <si>
    <t>51</t>
  </si>
  <si>
    <t>Glass and glass product manufacturing</t>
  </si>
  <si>
    <t>glass</t>
  </si>
  <si>
    <t xml:space="preserve">      Finance and insurance</t>
  </si>
  <si>
    <t>52</t>
  </si>
  <si>
    <t>Cement manufacturing</t>
  </si>
  <si>
    <t xml:space="preserve">        Federal Reserve banks, credit intermediation, and related activities</t>
  </si>
  <si>
    <t>53</t>
  </si>
  <si>
    <t>Ready-mix concrete manufacturing</t>
  </si>
  <si>
    <t xml:space="preserve">        Securities, commodity contracts, and investments</t>
  </si>
  <si>
    <t>54</t>
  </si>
  <si>
    <t>Concrete pipe, brick, and block manufacturing</t>
  </si>
  <si>
    <t xml:space="preserve">        Insurance carriers and related activities</t>
  </si>
  <si>
    <t>55</t>
  </si>
  <si>
    <t>Other concrete product manufacturing</t>
  </si>
  <si>
    <t xml:space="preserve">        Funds, trusts, and other financial vehicles</t>
  </si>
  <si>
    <t>56</t>
  </si>
  <si>
    <t>Lime and gypsum product manufacturing</t>
  </si>
  <si>
    <t xml:space="preserve">      Real estate and rental and leasing</t>
  </si>
  <si>
    <t>57</t>
  </si>
  <si>
    <t>Abrasive product manufacturing</t>
  </si>
  <si>
    <t xml:space="preserve">        Real estate</t>
  </si>
  <si>
    <t>58</t>
  </si>
  <si>
    <t>Cut stone and stone product manufacturing</t>
  </si>
  <si>
    <t xml:space="preserve">        Rental and leasing services and lessors of intangible assets</t>
  </si>
  <si>
    <t>59</t>
  </si>
  <si>
    <t>Ground or treated mineral and earth manufacturing</t>
  </si>
  <si>
    <t xml:space="preserve">    Professional and business services</t>
  </si>
  <si>
    <t>60</t>
  </si>
  <si>
    <t>Mineral wool manufacturing</t>
  </si>
  <si>
    <t xml:space="preserve">      Professional, scientific, and technical services</t>
  </si>
  <si>
    <t>61</t>
  </si>
  <si>
    <t>Miscellaneous nonmetallic mineral products</t>
  </si>
  <si>
    <t xml:space="preserve">        Legal services</t>
  </si>
  <si>
    <t>62</t>
  </si>
  <si>
    <t>Iron and steel mills and ferroalloy manufacturing</t>
  </si>
  <si>
    <t>iron and steel</t>
  </si>
  <si>
    <t xml:space="preserve">        Computer systems design and related services</t>
  </si>
  <si>
    <t>63</t>
  </si>
  <si>
    <t>Steel product manufacturing from purchased steel</t>
  </si>
  <si>
    <t xml:space="preserve">        Miscellaneous professional, scientific, and technical services</t>
  </si>
  <si>
    <t>64</t>
  </si>
  <si>
    <t>Secondary smelting and alloying of aluminum</t>
  </si>
  <si>
    <t>other metals</t>
  </si>
  <si>
    <t xml:space="preserve">      Management of companies and enterprises</t>
  </si>
  <si>
    <t>65</t>
  </si>
  <si>
    <t>Alumina refining and primary aluminum production</t>
  </si>
  <si>
    <t xml:space="preserve">      Administrative and waste management services</t>
  </si>
  <si>
    <t>66</t>
  </si>
  <si>
    <t>Aluminum product manufacturing from purchased aluminum</t>
  </si>
  <si>
    <t xml:space="preserve">        Administrative and support services</t>
  </si>
  <si>
    <t>67</t>
  </si>
  <si>
    <t>Nonferrous Metal (except Aluminum) Smelting and Refining</t>
  </si>
  <si>
    <t xml:space="preserve">        Waste management and remediation services</t>
  </si>
  <si>
    <t>68</t>
  </si>
  <si>
    <t>Copper rolling, drawing, extruding and alloying</t>
  </si>
  <si>
    <t xml:space="preserve">    Educational services, health care, and social assistance</t>
  </si>
  <si>
    <t>69</t>
  </si>
  <si>
    <t>Nonferrous metal (except copper and aluminum) rolling, drawing, extruding and alloying</t>
  </si>
  <si>
    <t xml:space="preserve">      Educational services</t>
  </si>
  <si>
    <t>70</t>
  </si>
  <si>
    <t>Ferrous metal foundries</t>
  </si>
  <si>
    <t xml:space="preserve">      Health care and social assistance</t>
  </si>
  <si>
    <t>71</t>
  </si>
  <si>
    <t>Nonferrous metal foundries</t>
  </si>
  <si>
    <t xml:space="preserve">        Ambulatory health care services</t>
  </si>
  <si>
    <t>72</t>
  </si>
  <si>
    <t>Custom roll forming</t>
  </si>
  <si>
    <t xml:space="preserve">        Hospitals and nursing and residential care facilities</t>
  </si>
  <si>
    <t>73</t>
  </si>
  <si>
    <t>All other forging, stamping, and sintering</t>
  </si>
  <si>
    <t xml:space="preserve">        Social assistance</t>
  </si>
  <si>
    <t>74</t>
  </si>
  <si>
    <t>Metal crown, closure, and other metal stamping (except automotive)</t>
  </si>
  <si>
    <t xml:space="preserve">    Arts, entertainment, recreation, accommodation, and food services</t>
  </si>
  <si>
    <t>75</t>
  </si>
  <si>
    <t>Cutlery and handtool manufacturing</t>
  </si>
  <si>
    <t xml:space="preserve">      Arts, entertainment, and recreation</t>
  </si>
  <si>
    <t>76</t>
  </si>
  <si>
    <t>Plate work and fabricated structural product manufacturing</t>
  </si>
  <si>
    <t xml:space="preserve">        Performing arts, spectator sports, museums, and related activities</t>
  </si>
  <si>
    <t>77</t>
  </si>
  <si>
    <t>Ornamental and architectural metal products manufacturing</t>
  </si>
  <si>
    <t xml:space="preserve">        Amusements, gambling, and recreation industries</t>
  </si>
  <si>
    <t>78</t>
  </si>
  <si>
    <t>Power boiler and heat exchanger manufacturing</t>
  </si>
  <si>
    <t xml:space="preserve">      Accommodation and food services</t>
  </si>
  <si>
    <t>79</t>
  </si>
  <si>
    <t>Metal tank (heavy gauge) manufacturing</t>
  </si>
  <si>
    <t xml:space="preserve">        Accommodation</t>
  </si>
  <si>
    <t>80</t>
  </si>
  <si>
    <t>Metal can, box, and other metal container (light gauge) manufacturing</t>
  </si>
  <si>
    <t xml:space="preserve">        Food services and drinking places</t>
  </si>
  <si>
    <t>81</t>
  </si>
  <si>
    <t>Hardware manufacturing</t>
  </si>
  <si>
    <t xml:space="preserve">    Other services, except government</t>
  </si>
  <si>
    <t>82</t>
  </si>
  <si>
    <t>Spring and wire product manufacturing</t>
  </si>
  <si>
    <t xml:space="preserve">  Government</t>
  </si>
  <si>
    <t>83</t>
  </si>
  <si>
    <t>Machine shops</t>
  </si>
  <si>
    <t xml:space="preserve">      Federal</t>
  </si>
  <si>
    <t>84</t>
  </si>
  <si>
    <t>Turned product and screw, nut, and bolt manufacturing</t>
  </si>
  <si>
    <t xml:space="preserve">        Federal general government</t>
  </si>
  <si>
    <t>.....</t>
  </si>
  <si>
    <t>85</t>
  </si>
  <si>
    <t>Coating, engraving, heat treating and allied activities</t>
  </si>
  <si>
    <t xml:space="preserve">        Federal government enterprises</t>
  </si>
  <si>
    <t>86</t>
  </si>
  <si>
    <t>Plumbing fixture fitting and trim manufacturing</t>
  </si>
  <si>
    <t xml:space="preserve">      State and local</t>
  </si>
  <si>
    <t>87</t>
  </si>
  <si>
    <t>Valve and fittings other than plumbing</t>
  </si>
  <si>
    <t xml:space="preserve">        State and local general government</t>
  </si>
  <si>
    <t>88</t>
  </si>
  <si>
    <t>Ball and roller bearing manufacturing</t>
  </si>
  <si>
    <t xml:space="preserve">        State and local government enterprises</t>
  </si>
  <si>
    <t>89</t>
  </si>
  <si>
    <t>Fabricated pipe and pipe fitting manufacturing</t>
  </si>
  <si>
    <t>Addenda:</t>
  </si>
  <si>
    <t>90</t>
  </si>
  <si>
    <t>Ammunition, arms, ordnance, and accessories manufacturing</t>
  </si>
  <si>
    <t xml:space="preserve">  Private goods-producing industries\1\</t>
  </si>
  <si>
    <t>91</t>
  </si>
  <si>
    <t>Other fabricated metal manufacturing</t>
  </si>
  <si>
    <t xml:space="preserve">  Private services-producing industries\2\</t>
  </si>
  <si>
    <t>92</t>
  </si>
  <si>
    <t>Farm machinery and equipment manufacturing</t>
  </si>
  <si>
    <t>93</t>
  </si>
  <si>
    <t>Lawn and garden equipment manufacturing</t>
  </si>
  <si>
    <t>94</t>
  </si>
  <si>
    <t>Construction machinery manufacturing</t>
  </si>
  <si>
    <t>95</t>
  </si>
  <si>
    <t>Mining and oil and gas field machinery manufacturing</t>
  </si>
  <si>
    <t>96</t>
  </si>
  <si>
    <t>Semiconductor machinery manufacturing</t>
  </si>
  <si>
    <t>97</t>
  </si>
  <si>
    <t>Other industrial machinery manufacturing</t>
  </si>
  <si>
    <t>98</t>
  </si>
  <si>
    <t>Optical instrument and lens manufacturing</t>
  </si>
  <si>
    <t>99</t>
  </si>
  <si>
    <t>Photographic and photocopying equipment manufacturing</t>
  </si>
  <si>
    <t>100</t>
  </si>
  <si>
    <t>Other commercial and service industry machinery manufacturing</t>
  </si>
  <si>
    <t>101</t>
  </si>
  <si>
    <t>Heating equipment (except warm air furnaces) manufacturing</t>
  </si>
  <si>
    <t>102</t>
  </si>
  <si>
    <t>Air conditioning, refrigeration, and warm air heating equipment manufacturing</t>
  </si>
  <si>
    <t>103</t>
  </si>
  <si>
    <t>Industrial and commercial fan and blower and air purification equipment manufacturing</t>
  </si>
  <si>
    <t>104</t>
  </si>
  <si>
    <t>Industrial mold manufacturing</t>
  </si>
  <si>
    <t>105</t>
  </si>
  <si>
    <t>Special tool, die, jig, and fixture manufacturing</t>
  </si>
  <si>
    <t>106</t>
  </si>
  <si>
    <t>Machine tool manufacturing</t>
  </si>
  <si>
    <t>107</t>
  </si>
  <si>
    <t>Cutting and machine tool accessory, rolling mill, and other metalworking machinery manufacturing</t>
  </si>
  <si>
    <t>108</t>
  </si>
  <si>
    <t>Turbine and turbine generator set units manufacturing</t>
  </si>
  <si>
    <t>109</t>
  </si>
  <si>
    <t>Speed changer, industrial high-speed drive, and gear manufacturing</t>
  </si>
  <si>
    <t>110</t>
  </si>
  <si>
    <t>Mechanical power transmission equipment manufacturing</t>
  </si>
  <si>
    <t>111</t>
  </si>
  <si>
    <t>Other engine equipment manufacturing</t>
  </si>
  <si>
    <t>112</t>
  </si>
  <si>
    <t>Air and gas compressor manufacturing</t>
  </si>
  <si>
    <t>113</t>
  </si>
  <si>
    <t>Pump and pumping equipment manufacturing</t>
  </si>
  <si>
    <t>114</t>
  </si>
  <si>
    <t>Material handling equipment manufacturing</t>
  </si>
  <si>
    <t>115</t>
  </si>
  <si>
    <t>Power-driven handtool manufacturing</t>
  </si>
  <si>
    <t>116</t>
  </si>
  <si>
    <t>Packaging machinery manufacturing</t>
  </si>
  <si>
    <t>117</t>
  </si>
  <si>
    <t>Industrial process furnace and oven manufacturing</t>
  </si>
  <si>
    <t>118</t>
  </si>
  <si>
    <t>Other general purpose machinery manufacturing</t>
  </si>
  <si>
    <t>119</t>
  </si>
  <si>
    <t>Fluid power process machinery</t>
  </si>
  <si>
    <t>120</t>
  </si>
  <si>
    <t>Electronic computer manufacturing</t>
  </si>
  <si>
    <t>121</t>
  </si>
  <si>
    <t>Computer storage device manufacturing</t>
  </si>
  <si>
    <t>122</t>
  </si>
  <si>
    <t>Computer terminals and other computer peripheral equipment manufacturing</t>
  </si>
  <si>
    <t>123</t>
  </si>
  <si>
    <t>Telephone apparatus manufacturing</t>
  </si>
  <si>
    <t>124</t>
  </si>
  <si>
    <t>Broadcast and wireless communications equipment</t>
  </si>
  <si>
    <t>125</t>
  </si>
  <si>
    <t>Other communications equipment manufacturing</t>
  </si>
  <si>
    <t>126</t>
  </si>
  <si>
    <t>Semiconductor and related device manufacturing</t>
  </si>
  <si>
    <t>127</t>
  </si>
  <si>
    <t>Printed circuit assembly (electronic assembly) manufacturing</t>
  </si>
  <si>
    <t>128</t>
  </si>
  <si>
    <t>Other electronic component manufacturing</t>
  </si>
  <si>
    <t>129</t>
  </si>
  <si>
    <t>Electromedical and electrotherapeutic apparatus manufacturing</t>
  </si>
  <si>
    <t>130</t>
  </si>
  <si>
    <t>Search, detection, and navigation instruments manufacturing</t>
  </si>
  <si>
    <t>131</t>
  </si>
  <si>
    <t>Automatic environmental control manufacturing</t>
  </si>
  <si>
    <t>132</t>
  </si>
  <si>
    <t>Industrial process variable instruments manufacturing</t>
  </si>
  <si>
    <t>133</t>
  </si>
  <si>
    <t>Totalizing fluid meter and counting device manufacturing</t>
  </si>
  <si>
    <t>134</t>
  </si>
  <si>
    <t>Electricity and signal testing instruments manufacturing</t>
  </si>
  <si>
    <t>135</t>
  </si>
  <si>
    <t>Analytical laboratory instrument manufacturing</t>
  </si>
  <si>
    <t>136</t>
  </si>
  <si>
    <t>Irradiation apparatus manufacturing</t>
  </si>
  <si>
    <t>137</t>
  </si>
  <si>
    <t>Watch, clock, and other measuring and controlling device manufacturing</t>
  </si>
  <si>
    <t>138</t>
  </si>
  <si>
    <t>Audio and video equipment manufacturing</t>
  </si>
  <si>
    <t>139</t>
  </si>
  <si>
    <t>Manufacturing and reproducing magnetic and optical media</t>
  </si>
  <si>
    <t>140</t>
  </si>
  <si>
    <t>Electric lamp bulb and part manufacturing</t>
  </si>
  <si>
    <t>141</t>
  </si>
  <si>
    <t>Lighting fixture manufacturing</t>
  </si>
  <si>
    <t>142</t>
  </si>
  <si>
    <t>Small electrical appliance manufacturing</t>
  </si>
  <si>
    <t>143</t>
  </si>
  <si>
    <t>Household cooking appliance manufacturing</t>
  </si>
  <si>
    <t>144</t>
  </si>
  <si>
    <t>Household refrigerator and home freezer manufacturing</t>
  </si>
  <si>
    <t>145</t>
  </si>
  <si>
    <t>Household laundry equipment manufacturing</t>
  </si>
  <si>
    <t>146</t>
  </si>
  <si>
    <t>Other major household appliance manufacturing</t>
  </si>
  <si>
    <t>147</t>
  </si>
  <si>
    <t>Power, distribution, and specialty transformer manufacturing</t>
  </si>
  <si>
    <t>148</t>
  </si>
  <si>
    <t>Motor and generator manufacturing</t>
  </si>
  <si>
    <t>149</t>
  </si>
  <si>
    <t>Switchgear and switchboard apparatus manufacturing</t>
  </si>
  <si>
    <t>150</t>
  </si>
  <si>
    <t>Relay and industrial control manufacturing</t>
  </si>
  <si>
    <t>151</t>
  </si>
  <si>
    <t>Storage battery manufacturing</t>
  </si>
  <si>
    <t>152</t>
  </si>
  <si>
    <t>Primary battery manufacturing</t>
  </si>
  <si>
    <t>153</t>
  </si>
  <si>
    <t>Communication and energy wire and cable manufacturing</t>
  </si>
  <si>
    <t>154</t>
  </si>
  <si>
    <t>Wiring device manufacturing</t>
  </si>
  <si>
    <t>155</t>
  </si>
  <si>
    <t>Carbon and graphite product manufacturing</t>
  </si>
  <si>
    <t>156</t>
  </si>
  <si>
    <t>All other miscellaneous electrical equipment and component manufacturing</t>
  </si>
  <si>
    <t>157</t>
  </si>
  <si>
    <t>Automobile manufacturing</t>
  </si>
  <si>
    <t>158</t>
  </si>
  <si>
    <t>Light truck and utility vehicle manufacturing</t>
  </si>
  <si>
    <t>159</t>
  </si>
  <si>
    <t>Heavy duty truck manufacturing</t>
  </si>
  <si>
    <t>160</t>
  </si>
  <si>
    <t>Motor vehicle body manufacturing</t>
  </si>
  <si>
    <t>161</t>
  </si>
  <si>
    <t>Truck trailer manufacturing</t>
  </si>
  <si>
    <t>162</t>
  </si>
  <si>
    <t>Motor home manufacturing</t>
  </si>
  <si>
    <t>163</t>
  </si>
  <si>
    <t>Travel trailer and camper manufacturing</t>
  </si>
  <si>
    <t>164</t>
  </si>
  <si>
    <t>Motor vehicle gasoline engine and engine parts manufacturing</t>
  </si>
  <si>
    <t>165</t>
  </si>
  <si>
    <t>Motor vehicle electrical and electronic equipment manufacturing</t>
  </si>
  <si>
    <t>166</t>
  </si>
  <si>
    <t>Motor vehicle transmission and power train parts manufacturing</t>
  </si>
  <si>
    <t>167</t>
  </si>
  <si>
    <t>Motor vehicle seating and interior trim manufacturing</t>
  </si>
  <si>
    <t>168</t>
  </si>
  <si>
    <t>Motor vehicle metal stamping</t>
  </si>
  <si>
    <t>169</t>
  </si>
  <si>
    <t>Other Motor Vehicle Parts Manufacturing</t>
  </si>
  <si>
    <t>170</t>
  </si>
  <si>
    <t>Motor vehicle steering, suspension component (except spring), and brake systems manufacturing</t>
  </si>
  <si>
    <t>171</t>
  </si>
  <si>
    <t>Aircraft manufacturing</t>
  </si>
  <si>
    <t>172</t>
  </si>
  <si>
    <t>Aircraft engine and engine parts manufacturing</t>
  </si>
  <si>
    <t>173</t>
  </si>
  <si>
    <t>Other aircraft parts and auxiliary equipment manufacturing</t>
  </si>
  <si>
    <t>174</t>
  </si>
  <si>
    <t>Guided missile and space vehicle manufacturing</t>
  </si>
  <si>
    <t>175</t>
  </si>
  <si>
    <t>Propulsion units and parts for space vehicles and guided missiles</t>
  </si>
  <si>
    <t>176</t>
  </si>
  <si>
    <t>Railroad rolling stock manufacturing</t>
  </si>
  <si>
    <t>177</t>
  </si>
  <si>
    <t>Ship building and repairing</t>
  </si>
  <si>
    <t>178</t>
  </si>
  <si>
    <t>Boat building</t>
  </si>
  <si>
    <t>179</t>
  </si>
  <si>
    <t>Motorcycle, bicycle, and parts manufacturing</t>
  </si>
  <si>
    <t>180</t>
  </si>
  <si>
    <t>Military armored vehicle, tank, and tank component manufacturing</t>
  </si>
  <si>
    <t>181</t>
  </si>
  <si>
    <t>All other transportation equipment manufacturing</t>
  </si>
  <si>
    <t>182</t>
  </si>
  <si>
    <t>Wood kitchen cabinet and countertop manufacturing</t>
  </si>
  <si>
    <t>183</t>
  </si>
  <si>
    <t>Upholstered household furniture manufacturing</t>
  </si>
  <si>
    <t>184</t>
  </si>
  <si>
    <t>Nonupholstered wood household furniture manufacturing</t>
  </si>
  <si>
    <t>185</t>
  </si>
  <si>
    <t>Institutional furniture manufacturing</t>
  </si>
  <si>
    <t>186</t>
  </si>
  <si>
    <t>Other household nonupholstered furniture</t>
  </si>
  <si>
    <t>187</t>
  </si>
  <si>
    <t>Showcase, partition, shelving, and locker manufacturing</t>
  </si>
  <si>
    <t>188</t>
  </si>
  <si>
    <t>Office furniture and custom architectural woodwork and millwork manufacturing</t>
  </si>
  <si>
    <t>189</t>
  </si>
  <si>
    <t>Other furniture related product manufacturing</t>
  </si>
  <si>
    <t>190</t>
  </si>
  <si>
    <t>Surgical and medical instrument manufacturing</t>
  </si>
  <si>
    <t>191</t>
  </si>
  <si>
    <t>Surgical appliance and supplies manufacturing</t>
  </si>
  <si>
    <t>192</t>
  </si>
  <si>
    <t>Dental equipment and supplies manufacturing</t>
  </si>
  <si>
    <t>193</t>
  </si>
  <si>
    <t>Ophthalmic goods manufacturing</t>
  </si>
  <si>
    <t>194</t>
  </si>
  <si>
    <t>Dental laboratories</t>
  </si>
  <si>
    <t>195</t>
  </si>
  <si>
    <t>Jewelry and silverware manufacturing</t>
  </si>
  <si>
    <t>196</t>
  </si>
  <si>
    <t>Sporting and athletic goods manufacturing</t>
  </si>
  <si>
    <t>197</t>
  </si>
  <si>
    <t>Doll, toy, and game manufacturing</t>
  </si>
  <si>
    <t>198</t>
  </si>
  <si>
    <t>Office supplies (except paper) manufacturing</t>
  </si>
  <si>
    <t>199</t>
  </si>
  <si>
    <t>Sign manufacturing</t>
  </si>
  <si>
    <t>200</t>
  </si>
  <si>
    <t>All other miscellaneous manufacturing</t>
  </si>
  <si>
    <t>201</t>
  </si>
  <si>
    <t>Dog and cat food manufacturing</t>
  </si>
  <si>
    <t>202</t>
  </si>
  <si>
    <t>Other animal food manufacturing</t>
  </si>
  <si>
    <t>203</t>
  </si>
  <si>
    <t>Flour milling and malt manufacturing</t>
  </si>
  <si>
    <t>204</t>
  </si>
  <si>
    <t>Wet corn milling</t>
  </si>
  <si>
    <t>205</t>
  </si>
  <si>
    <t>Fats and oils refining and blending</t>
  </si>
  <si>
    <t>206</t>
  </si>
  <si>
    <t>Soybean and other oilseed processing</t>
  </si>
  <si>
    <t>207</t>
  </si>
  <si>
    <t>Breakfast cereal manufacturing</t>
  </si>
  <si>
    <t>208</t>
  </si>
  <si>
    <t>Sugar and confectionery product manufacturing</t>
  </si>
  <si>
    <t>209</t>
  </si>
  <si>
    <t>Frozen food manufacturing</t>
  </si>
  <si>
    <t>210</t>
  </si>
  <si>
    <t>Fruit and vegetable canning, pickling, and drying</t>
  </si>
  <si>
    <t>Cheese manufacturing</t>
  </si>
  <si>
    <t>212</t>
  </si>
  <si>
    <t>Dry, condensed, and evaporated dairy product manufacturing</t>
  </si>
  <si>
    <t>213</t>
  </si>
  <si>
    <t>Fluid milk and butter manufacturing</t>
  </si>
  <si>
    <t>214</t>
  </si>
  <si>
    <t>Ice cream and frozen dessert manufacturing</t>
  </si>
  <si>
    <t>215</t>
  </si>
  <si>
    <t>Poultry processing</t>
  </si>
  <si>
    <t>216</t>
  </si>
  <si>
    <t>Animal (except poultry) slaughtering, rendering, and processing</t>
  </si>
  <si>
    <t>217</t>
  </si>
  <si>
    <t>Seafood product preparation and packaging</t>
  </si>
  <si>
    <t>218</t>
  </si>
  <si>
    <t>Bread and bakery product manufacturing</t>
  </si>
  <si>
    <t>219</t>
  </si>
  <si>
    <t>Cookie, cracker, pasta, and tortilla manufacturing</t>
  </si>
  <si>
    <t>220</t>
  </si>
  <si>
    <t>Snack food manufacturing</t>
  </si>
  <si>
    <t>221</t>
  </si>
  <si>
    <t>Coffee and tea manufacturing</t>
  </si>
  <si>
    <t>222</t>
  </si>
  <si>
    <t>Flavoring syrup and concentrate manufacturing</t>
  </si>
  <si>
    <t>223</t>
  </si>
  <si>
    <t>Seasoning and dressing manufacturing</t>
  </si>
  <si>
    <t>224</t>
  </si>
  <si>
    <t>All other food manufacturing</t>
  </si>
  <si>
    <t>225</t>
  </si>
  <si>
    <t>Soft drink and ice manufacturing</t>
  </si>
  <si>
    <t>226</t>
  </si>
  <si>
    <t>Breweries</t>
  </si>
  <si>
    <t>227</t>
  </si>
  <si>
    <t>Wineries</t>
  </si>
  <si>
    <t>228</t>
  </si>
  <si>
    <t>Distilleries</t>
  </si>
  <si>
    <t>229</t>
  </si>
  <si>
    <t>Tobacco product manufacturing</t>
  </si>
  <si>
    <t>230</t>
  </si>
  <si>
    <t>Fiber, yarn, and thread mills</t>
  </si>
  <si>
    <t>231</t>
  </si>
  <si>
    <t>Fabric mills</t>
  </si>
  <si>
    <t>232</t>
  </si>
  <si>
    <t>Textile and fabric finishing and fabric coating mills</t>
  </si>
  <si>
    <t>233</t>
  </si>
  <si>
    <t>Carpet and rug mills</t>
  </si>
  <si>
    <t>234</t>
  </si>
  <si>
    <t>Curtain and linen mills</t>
  </si>
  <si>
    <t>235</t>
  </si>
  <si>
    <t>Other textile product mills</t>
  </si>
  <si>
    <t>236</t>
  </si>
  <si>
    <t>Apparel manufacturing</t>
  </si>
  <si>
    <t>237</t>
  </si>
  <si>
    <t>Leather and allied product manufacturing</t>
  </si>
  <si>
    <t>238</t>
  </si>
  <si>
    <t>Pulp mills</t>
  </si>
  <si>
    <t>239</t>
  </si>
  <si>
    <t>Paper mills</t>
  </si>
  <si>
    <t>240</t>
  </si>
  <si>
    <t>Paperboard mills</t>
  </si>
  <si>
    <t>241</t>
  </si>
  <si>
    <t>Paperboard container manufacturing</t>
  </si>
  <si>
    <t>242</t>
  </si>
  <si>
    <t>Paper Bag and Coated and Treated Paper Manufacturing</t>
  </si>
  <si>
    <t>243</t>
  </si>
  <si>
    <t>Stationery product manufacturing</t>
  </si>
  <si>
    <t>244</t>
  </si>
  <si>
    <t>Sanitary paper product manufacturing</t>
  </si>
  <si>
    <t>245</t>
  </si>
  <si>
    <t>All other converted paper product manufacturing</t>
  </si>
  <si>
    <t>246</t>
  </si>
  <si>
    <t>Printing</t>
  </si>
  <si>
    <t>247</t>
  </si>
  <si>
    <t>Support activities for printing</t>
  </si>
  <si>
    <t>248</t>
  </si>
  <si>
    <t>Petroleum refineries</t>
  </si>
  <si>
    <t>249</t>
  </si>
  <si>
    <t>Asphalt paving mixture and block manufacturing</t>
  </si>
  <si>
    <t>250</t>
  </si>
  <si>
    <t>Asphalt shingle and coating materials manufacturing</t>
  </si>
  <si>
    <t>251</t>
  </si>
  <si>
    <t>Other petroleum and coal products manufacturing</t>
  </si>
  <si>
    <t>252</t>
  </si>
  <si>
    <t>Petrochemical manufacturing</t>
  </si>
  <si>
    <t>253</t>
  </si>
  <si>
    <t>Industrial gas manufacturing</t>
  </si>
  <si>
    <t>254</t>
  </si>
  <si>
    <t>Synthetic dye and pigment manufacturing</t>
  </si>
  <si>
    <t>255</t>
  </si>
  <si>
    <t>Other Basic Inorganic Chemical Manufacturing</t>
  </si>
  <si>
    <t>256</t>
  </si>
  <si>
    <t>Other basic organic chemical manufacturing</t>
  </si>
  <si>
    <t>257</t>
  </si>
  <si>
    <t>Plastics material and resin manufacturing</t>
  </si>
  <si>
    <t>258</t>
  </si>
  <si>
    <t>Synthetic rubber and artificial and synthetic fibers and filaments manufacturing</t>
  </si>
  <si>
    <t>259</t>
  </si>
  <si>
    <t>Medicinal and botanical manufacturing</t>
  </si>
  <si>
    <t>260</t>
  </si>
  <si>
    <t>Pharmaceutical preparation manufacturing</t>
  </si>
  <si>
    <t>261</t>
  </si>
  <si>
    <t>In-vitro diagnostic substance manufacturing</t>
  </si>
  <si>
    <t>262</t>
  </si>
  <si>
    <t>Biological product (except diagnostic) manufacturing</t>
  </si>
  <si>
    <t>263</t>
  </si>
  <si>
    <t>Fertilizer manufacturing</t>
  </si>
  <si>
    <t>264</t>
  </si>
  <si>
    <t>Pesticide and other agricultural chemical manufacturing</t>
  </si>
  <si>
    <t>265</t>
  </si>
  <si>
    <t>Paint and coating manufacturing</t>
  </si>
  <si>
    <t>266</t>
  </si>
  <si>
    <t>Adhesive manufacturing</t>
  </si>
  <si>
    <t>267</t>
  </si>
  <si>
    <t>Soap and cleaning compound manufacturing</t>
  </si>
  <si>
    <t>268</t>
  </si>
  <si>
    <t>Toilet preparation manufacturing</t>
  </si>
  <si>
    <t>269</t>
  </si>
  <si>
    <t>Printing ink manufacturing</t>
  </si>
  <si>
    <t>270</t>
  </si>
  <si>
    <t>All other chemical product and preparation manufacturing</t>
  </si>
  <si>
    <t>271</t>
  </si>
  <si>
    <t>Plastics packaging materials and unlaminated film and sheet manufacturing</t>
  </si>
  <si>
    <t>272</t>
  </si>
  <si>
    <t>Plastics pipe, pipe fitting, and unlaminated profile shape manufacturing</t>
  </si>
  <si>
    <t>273</t>
  </si>
  <si>
    <t>Laminated plastics plate, sheet (except packaging), and shape manufacturing</t>
  </si>
  <si>
    <t>274</t>
  </si>
  <si>
    <t>Polystyrene foam product manufacturing</t>
  </si>
  <si>
    <t>275</t>
  </si>
  <si>
    <t>Urethane and other foam product (except polystyrene) manufacturing</t>
  </si>
  <si>
    <t>276</t>
  </si>
  <si>
    <t>Plastics bottle manufacturing</t>
  </si>
  <si>
    <t>277</t>
  </si>
  <si>
    <t>Other plastics product manufacturing</t>
  </si>
  <si>
    <t>278</t>
  </si>
  <si>
    <t>Tire manufacturing</t>
  </si>
  <si>
    <t>279</t>
  </si>
  <si>
    <t>Rubber and plastics hoses and belting manufacturing</t>
  </si>
  <si>
    <t>280</t>
  </si>
  <si>
    <t>Other rubber product manufacturing</t>
  </si>
  <si>
    <t>281</t>
  </si>
  <si>
    <t>Motor vehicle and motor vehicle parts and supplies</t>
  </si>
  <si>
    <t>282</t>
  </si>
  <si>
    <t>Professional and commercial equipment and supplies</t>
  </si>
  <si>
    <t>283</t>
  </si>
  <si>
    <t>Household appliances and electrical and electronic goods</t>
  </si>
  <si>
    <t>284</t>
  </si>
  <si>
    <t>Machinery, equipment, and supplies</t>
  </si>
  <si>
    <t>285</t>
  </si>
  <si>
    <t>Other durable goods merchant wholesalers</t>
  </si>
  <si>
    <t>286</t>
  </si>
  <si>
    <t>Drugs and druggists' sundries</t>
  </si>
  <si>
    <t>287</t>
  </si>
  <si>
    <t>Grocery and related product wholesalers</t>
  </si>
  <si>
    <t>288</t>
  </si>
  <si>
    <t>Petroleum and petroleum products</t>
  </si>
  <si>
    <t>289</t>
  </si>
  <si>
    <t>Other nondurable goods merchant wholesalers</t>
  </si>
  <si>
    <t>290</t>
  </si>
  <si>
    <t>Wholesale electronic markets and agents and brokers</t>
  </si>
  <si>
    <t>291</t>
  </si>
  <si>
    <t>Customs duties</t>
  </si>
  <si>
    <t>292</t>
  </si>
  <si>
    <t>Motor vehicle and parts dealers</t>
  </si>
  <si>
    <t>293</t>
  </si>
  <si>
    <t>Food and beverage stores</t>
  </si>
  <si>
    <t>294</t>
  </si>
  <si>
    <t>General merchandise stores</t>
  </si>
  <si>
    <t>295</t>
  </si>
  <si>
    <t>Building material and garden equipment and supplies dealers</t>
  </si>
  <si>
    <t>296</t>
  </si>
  <si>
    <t>Health and personal care stores</t>
  </si>
  <si>
    <t>297</t>
  </si>
  <si>
    <t>Gasoline stations</t>
  </si>
  <si>
    <t>298</t>
  </si>
  <si>
    <t>Clothing and clothing accessories stores</t>
  </si>
  <si>
    <t>299</t>
  </si>
  <si>
    <t>Nonstore retailers</t>
  </si>
  <si>
    <t>300</t>
  </si>
  <si>
    <t>Furniture and home furnishings stores</t>
  </si>
  <si>
    <t>301</t>
  </si>
  <si>
    <t>Electronics and appliance stores</t>
  </si>
  <si>
    <t>302</t>
  </si>
  <si>
    <t>Sporting goods, hobby, book, and music stores</t>
  </si>
  <si>
    <t>303</t>
  </si>
  <si>
    <t>Miscellaneous store retailers</t>
  </si>
  <si>
    <t>304</t>
  </si>
  <si>
    <t>Air transportation</t>
  </si>
  <si>
    <t>305</t>
  </si>
  <si>
    <t>Rail transportation</t>
  </si>
  <si>
    <t>306</t>
  </si>
  <si>
    <t>Water transportation</t>
  </si>
  <si>
    <t>307</t>
  </si>
  <si>
    <t>Truck transportation</t>
  </si>
  <si>
    <t>308</t>
  </si>
  <si>
    <t>Transit and ground passenger transportation</t>
  </si>
  <si>
    <t>309</t>
  </si>
  <si>
    <t>Pipeline transportation</t>
  </si>
  <si>
    <t>310</t>
  </si>
  <si>
    <t>Scenic and sightseeing transportation and support activities for transportation</t>
  </si>
  <si>
    <t>311</t>
  </si>
  <si>
    <t>Couriers and messengers</t>
  </si>
  <si>
    <t>312</t>
  </si>
  <si>
    <t>Warehousing and storage</t>
  </si>
  <si>
    <t>313</t>
  </si>
  <si>
    <t>Newspaper publishers</t>
  </si>
  <si>
    <t>314</t>
  </si>
  <si>
    <t>Periodical Publishers</t>
  </si>
  <si>
    <t>315</t>
  </si>
  <si>
    <t>Book publishers</t>
  </si>
  <si>
    <t>316</t>
  </si>
  <si>
    <t>Directory, mailing list, and other publishers</t>
  </si>
  <si>
    <t>317</t>
  </si>
  <si>
    <t>Software publishers</t>
  </si>
  <si>
    <t>318</t>
  </si>
  <si>
    <t>Motion picture and video industries</t>
  </si>
  <si>
    <t>319</t>
  </si>
  <si>
    <t>Sound recording industries</t>
  </si>
  <si>
    <t>320</t>
  </si>
  <si>
    <t>Radio and television broadcasting</t>
  </si>
  <si>
    <t>321</t>
  </si>
  <si>
    <t>Cable and other subscription programming</t>
  </si>
  <si>
    <t>322</t>
  </si>
  <si>
    <t>Wired telecommunications carriers</t>
  </si>
  <si>
    <t>323</t>
  </si>
  <si>
    <t>Wireless telecommunications carriers (except satellite)</t>
  </si>
  <si>
    <t>324</t>
  </si>
  <si>
    <t>Satellite, telecommunications resellers, and all other telecommunications</t>
  </si>
  <si>
    <t>325</t>
  </si>
  <si>
    <t>Data processing, hosting, and related services</t>
  </si>
  <si>
    <t>326</t>
  </si>
  <si>
    <t>Internet publishing and broadcasting and Web search portals</t>
  </si>
  <si>
    <t>327</t>
  </si>
  <si>
    <t>News syndicates, libraries, archives and all other information services</t>
  </si>
  <si>
    <t>328</t>
  </si>
  <si>
    <t>Nondepository credit intermediation and related activities</t>
  </si>
  <si>
    <t>329</t>
  </si>
  <si>
    <t>Monetary authorities and depository credit intermediation</t>
  </si>
  <si>
    <t>330</t>
  </si>
  <si>
    <t>Other financial investment activities</t>
  </si>
  <si>
    <t>331</t>
  </si>
  <si>
    <t>Securities and commodity contracts intermediation and brokerage</t>
  </si>
  <si>
    <t>332</t>
  </si>
  <si>
    <t>Direct life insurance carriers</t>
  </si>
  <si>
    <t>333</t>
  </si>
  <si>
    <t>Insurance carriers, except direct life insurance</t>
  </si>
  <si>
    <t>334</t>
  </si>
  <si>
    <t>Insurance agencies, brokerages, and related activities</t>
  </si>
  <si>
    <t>335</t>
  </si>
  <si>
    <t>Funds, trusts, and other financial vehicles</t>
  </si>
  <si>
    <t>336</t>
  </si>
  <si>
    <t>Owner-occupied housing</t>
  </si>
  <si>
    <t>337</t>
  </si>
  <si>
    <t>Tenant-occupied housing</t>
  </si>
  <si>
    <t>338</t>
  </si>
  <si>
    <t>Other real estate</t>
  </si>
  <si>
    <t>339</t>
  </si>
  <si>
    <t>Automotive equipment rental and leasing</t>
  </si>
  <si>
    <t>340</t>
  </si>
  <si>
    <t>Commercial and industrial machinery and equipment rental and leasing</t>
  </si>
  <si>
    <t>341</t>
  </si>
  <si>
    <t>General and consumer goods rental</t>
  </si>
  <si>
    <t>342</t>
  </si>
  <si>
    <t>Lessors of nonfinancial intangible assets</t>
  </si>
  <si>
    <t>343</t>
  </si>
  <si>
    <t>Legal services</t>
  </si>
  <si>
    <t>344</t>
  </si>
  <si>
    <t>Custom computer programming services</t>
  </si>
  <si>
    <t>345</t>
  </si>
  <si>
    <t>Computer systems design services</t>
  </si>
  <si>
    <t>346</t>
  </si>
  <si>
    <t>Other computer related services, including facilities management</t>
  </si>
  <si>
    <t>347</t>
  </si>
  <si>
    <t>Accounting, tax preparation, bookkeeping, and payroll services</t>
  </si>
  <si>
    <t>348</t>
  </si>
  <si>
    <t>Architectural, engineering, and related services</t>
  </si>
  <si>
    <t>349</t>
  </si>
  <si>
    <t>Management consulting services</t>
  </si>
  <si>
    <t>350</t>
  </si>
  <si>
    <t>Environmental and other technical consulting services</t>
  </si>
  <si>
    <t>351</t>
  </si>
  <si>
    <t>Scientific research and development services</t>
  </si>
  <si>
    <t>352</t>
  </si>
  <si>
    <t>Advertising, public relations, and related services</t>
  </si>
  <si>
    <t>353</t>
  </si>
  <si>
    <t>Specialized design services</t>
  </si>
  <si>
    <t>354</t>
  </si>
  <si>
    <t>Photographic services</t>
  </si>
  <si>
    <t>355</t>
  </si>
  <si>
    <t>Veterinary services</t>
  </si>
  <si>
    <t>356</t>
  </si>
  <si>
    <t>All other miscellaneous professional, scientific, and technical services</t>
  </si>
  <si>
    <t>357</t>
  </si>
  <si>
    <t>Management of companies and enterprises</t>
  </si>
  <si>
    <t>358</t>
  </si>
  <si>
    <t>Employment services</t>
  </si>
  <si>
    <t>359</t>
  </si>
  <si>
    <t>Services to buildings and dwellings</t>
  </si>
  <si>
    <t>360</t>
  </si>
  <si>
    <t>Office administrative services</t>
  </si>
  <si>
    <t>361</t>
  </si>
  <si>
    <t>Facilities support services</t>
  </si>
  <si>
    <t>362</t>
  </si>
  <si>
    <t>Business support services</t>
  </si>
  <si>
    <t>363</t>
  </si>
  <si>
    <t>Travel arrangement and reservation services</t>
  </si>
  <si>
    <t>364</t>
  </si>
  <si>
    <t>Investigation and security services</t>
  </si>
  <si>
    <t>365</t>
  </si>
  <si>
    <t>Other support services</t>
  </si>
  <si>
    <t>366</t>
  </si>
  <si>
    <t>Waste management and remediation services</t>
  </si>
  <si>
    <t>367</t>
  </si>
  <si>
    <t>Elementary and secondary schools</t>
  </si>
  <si>
    <t>368</t>
  </si>
  <si>
    <t>Junior colleges, colleges, universities, and professional schools</t>
  </si>
  <si>
    <t>369</t>
  </si>
  <si>
    <t>Other educational services</t>
  </si>
  <si>
    <t>370</t>
  </si>
  <si>
    <t>Offices of physicians</t>
  </si>
  <si>
    <t>371</t>
  </si>
  <si>
    <t>Offices of dentists</t>
  </si>
  <si>
    <t>372</t>
  </si>
  <si>
    <t>Offices of other health practitioners</t>
  </si>
  <si>
    <t>373</t>
  </si>
  <si>
    <t>Outpatient care centers</t>
  </si>
  <si>
    <t>374</t>
  </si>
  <si>
    <t>Medical and diagnostic laboratories</t>
  </si>
  <si>
    <t>375</t>
  </si>
  <si>
    <t>Home health care services</t>
  </si>
  <si>
    <t>376</t>
  </si>
  <si>
    <t>Other ambulatory health care services</t>
  </si>
  <si>
    <t>377</t>
  </si>
  <si>
    <t>Hospitals</t>
  </si>
  <si>
    <t>378</t>
  </si>
  <si>
    <t>Nursing and community care facilities</t>
  </si>
  <si>
    <t>379</t>
  </si>
  <si>
    <t>Residential mental health, substance abuse, and other residential care facilities</t>
  </si>
  <si>
    <t>380</t>
  </si>
  <si>
    <t>Individual and family services</t>
  </si>
  <si>
    <t>381</t>
  </si>
  <si>
    <t>Child day care services</t>
  </si>
  <si>
    <t>382</t>
  </si>
  <si>
    <t>Community food, housing, and other relief services, including rehabilitation services</t>
  </si>
  <si>
    <t>383</t>
  </si>
  <si>
    <t>Performing arts companies</t>
  </si>
  <si>
    <t>384</t>
  </si>
  <si>
    <t>Spectator sports</t>
  </si>
  <si>
    <t>385</t>
  </si>
  <si>
    <t>Independent artists, writers, and performers</t>
  </si>
  <si>
    <t>386</t>
  </si>
  <si>
    <t>Promoters of performing arts and sports and agents for public figures</t>
  </si>
  <si>
    <t>387</t>
  </si>
  <si>
    <t>Museums, historical sites, zoos, and parks</t>
  </si>
  <si>
    <t>388</t>
  </si>
  <si>
    <t>Amusement parks and arcades</t>
  </si>
  <si>
    <t>389</t>
  </si>
  <si>
    <t>Gambling industries (except casino hotels)</t>
  </si>
  <si>
    <t>390</t>
  </si>
  <si>
    <t>Other amusement and recreation industries</t>
  </si>
  <si>
    <t>391</t>
  </si>
  <si>
    <t>Accommodation</t>
  </si>
  <si>
    <t>392</t>
  </si>
  <si>
    <t>Full-service restaurants</t>
  </si>
  <si>
    <t>393</t>
  </si>
  <si>
    <t>Limited-service restaurants</t>
  </si>
  <si>
    <t>394</t>
  </si>
  <si>
    <t>All other food and drinking places</t>
  </si>
  <si>
    <t>395</t>
  </si>
  <si>
    <t>Automotive repair and maintenance</t>
  </si>
  <si>
    <t>396</t>
  </si>
  <si>
    <t>Electronic and precision equipment repair and maintenance</t>
  </si>
  <si>
    <t>397</t>
  </si>
  <si>
    <t>Commercial and industrial machinery and equipment repair and maintenance</t>
  </si>
  <si>
    <t>398</t>
  </si>
  <si>
    <t>Personal and household goods repair and maintenance</t>
  </si>
  <si>
    <t>399</t>
  </si>
  <si>
    <t>Personal care services</t>
  </si>
  <si>
    <t>400</t>
  </si>
  <si>
    <t>Death care services</t>
  </si>
  <si>
    <t>401</t>
  </si>
  <si>
    <t>Dry-cleaning and laundry services</t>
  </si>
  <si>
    <t>402</t>
  </si>
  <si>
    <t>Other personal services</t>
  </si>
  <si>
    <t>403</t>
  </si>
  <si>
    <t>Religious organizations</t>
  </si>
  <si>
    <t>404</t>
  </si>
  <si>
    <t>Grantmaking, giving, and social advocacy organizations</t>
  </si>
  <si>
    <t>405</t>
  </si>
  <si>
    <t>Civic, social, professional, and similar organizations</t>
  </si>
  <si>
    <t>406</t>
  </si>
  <si>
    <t>Private households</t>
  </si>
  <si>
    <t>407</t>
  </si>
  <si>
    <t>Federal general government (defense)</t>
  </si>
  <si>
    <t>408</t>
  </si>
  <si>
    <t>Federal general government (nondefense)</t>
  </si>
  <si>
    <t>409</t>
  </si>
  <si>
    <t>Postal service</t>
  </si>
  <si>
    <t>410</t>
  </si>
  <si>
    <t>Federal electric utilities</t>
  </si>
  <si>
    <t>411</t>
  </si>
  <si>
    <t>Other federal government enterprises</t>
  </si>
  <si>
    <t>412</t>
  </si>
  <si>
    <t>State and local government educational services</t>
  </si>
  <si>
    <t>413</t>
  </si>
  <si>
    <t>State and local government hospitals and health services</t>
  </si>
  <si>
    <t>414</t>
  </si>
  <si>
    <t>State and local government other services</t>
  </si>
  <si>
    <t>415</t>
  </si>
  <si>
    <t>State and local government passenger transit</t>
  </si>
  <si>
    <t>416</t>
  </si>
  <si>
    <t>State and local government electric utilities</t>
  </si>
  <si>
    <t>417</t>
  </si>
  <si>
    <t>Other state and local government enterprises</t>
  </si>
  <si>
    <t>ISIC 231</t>
  </si>
  <si>
    <t>ISIC 239</t>
  </si>
  <si>
    <t>ISIC 351</t>
  </si>
  <si>
    <t>ISIC 352T353</t>
  </si>
  <si>
    <t>ISIC 36T39</t>
  </si>
  <si>
    <t>ISIC 241</t>
  </si>
  <si>
    <t>ISIC 242</t>
  </si>
  <si>
    <t>ISIC Code Splits</t>
  </si>
  <si>
    <t>We divide up various ISIC codes that need to be disaggregated in the EPS using data</t>
  </si>
  <si>
    <t>from BLS and BEA publications for the U.S.  Data for various other countries that can</t>
  </si>
  <si>
    <t>help with some of these splits, such as chemicals (ISIC 20) and pharmaceuticals (ISIC 21),</t>
  </si>
  <si>
    <t>can be found in the OECD's "STAN Database for Structural Analysis," variable EMPN, at:</t>
  </si>
  <si>
    <t>chemicals</t>
  </si>
  <si>
    <t>pharmaceuticals</t>
  </si>
  <si>
    <t>Oregon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</si>
</sst>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_ ;\-#,##0.0\ "/>
    <numFmt numFmtId="165" formatCode="0.000"/>
    <numFmt numFmtId="166" formatCode="0.0000E+00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8"/>
      <color indexed="9"/>
      <name val="Verdana"/>
      <family val="2"/>
    </font>
    <font>
      <u/>
      <sz val="8"/>
      <color indexed="9"/>
      <name val="Verdana"/>
      <family val="2"/>
    </font>
    <font>
      <sz val="8"/>
      <color indexed="9"/>
      <name val="Verdana"/>
      <family val="2"/>
    </font>
    <font>
      <b/>
      <sz val="8"/>
      <name val="Verdana"/>
      <family val="2"/>
    </font>
    <font>
      <b/>
      <sz val="9"/>
      <color indexed="10"/>
      <name val="Courier New"/>
      <family val="3"/>
    </font>
    <font>
      <sz val="8"/>
      <name val="Verdana"/>
      <family val="2"/>
    </font>
    <font>
      <u/>
      <sz val="8"/>
      <name val="Verdana"/>
      <family val="2"/>
    </font>
    <font>
      <i/>
      <sz val="11"/>
      <color theme="1"/>
      <name val="Calibri"/>
      <family val="2"/>
      <scheme val="minor"/>
    </font>
    <font>
      <sz val="10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/>
    <xf numFmtId="0" fontId="14" fillId="0" borderId="0"/>
  </cellStyleXfs>
  <cellXfs count="86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right"/>
    </xf>
    <xf numFmtId="0" fontId="4" fillId="0" borderId="1" xfId="2" applyFont="1" applyBorder="1"/>
    <xf numFmtId="0" fontId="3" fillId="0" borderId="0" xfId="2"/>
    <xf numFmtId="0" fontId="5" fillId="0" borderId="1" xfId="2" applyFont="1" applyBorder="1" applyAlignment="1">
      <alignment horizontal="left" wrapText="1"/>
    </xf>
    <xf numFmtId="0" fontId="8" fillId="3" borderId="1" xfId="2" applyFont="1" applyFill="1" applyBorder="1" applyAlignment="1">
      <alignment horizontal="center" vertical="top" wrapText="1"/>
    </xf>
    <xf numFmtId="0" fontId="9" fillId="4" borderId="1" xfId="2" applyFont="1" applyFill="1" applyBorder="1" applyAlignment="1">
      <alignment wrapText="1"/>
    </xf>
    <xf numFmtId="0" fontId="10" fillId="5" borderId="1" xfId="2" applyFont="1" applyFill="1" applyBorder="1" applyAlignment="1">
      <alignment horizontal="center"/>
    </xf>
    <xf numFmtId="0" fontId="11" fillId="4" borderId="1" xfId="2" applyFont="1" applyFill="1" applyBorder="1" applyAlignment="1">
      <alignment vertical="top" wrapText="1"/>
    </xf>
    <xf numFmtId="164" fontId="4" fillId="0" borderId="1" xfId="2" applyNumberFormat="1" applyFont="1" applyBorder="1" applyAlignment="1">
      <alignment horizontal="right"/>
    </xf>
    <xf numFmtId="164" fontId="4" fillId="6" borderId="1" xfId="2" applyNumberFormat="1" applyFont="1" applyFill="1" applyBorder="1" applyAlignment="1">
      <alignment horizontal="right"/>
    </xf>
    <xf numFmtId="0" fontId="12" fillId="0" borderId="0" xfId="2" applyFont="1" applyAlignment="1">
      <alignment horizontal="left"/>
    </xf>
    <xf numFmtId="0" fontId="13" fillId="0" borderId="0" xfId="0" applyFont="1" applyAlignment="1">
      <alignment horizontal="left"/>
    </xf>
    <xf numFmtId="165" fontId="0" fillId="0" borderId="0" xfId="0" applyNumberFormat="1"/>
    <xf numFmtId="0" fontId="0" fillId="0" borderId="0" xfId="0" applyAlignment="1">
      <alignment horizontal="right" wrapText="1"/>
    </xf>
    <xf numFmtId="0" fontId="1" fillId="7" borderId="0" xfId="0" applyFont="1" applyFill="1"/>
    <xf numFmtId="0" fontId="1" fillId="0" borderId="0" xfId="0" applyFont="1" applyAlignment="1">
      <alignment horizontal="right"/>
    </xf>
    <xf numFmtId="0" fontId="0" fillId="0" borderId="0" xfId="0" quotePrefix="1" applyAlignment="1">
      <alignment horizontal="right"/>
    </xf>
    <xf numFmtId="11" fontId="0" fillId="0" borderId="0" xfId="0" applyNumberFormat="1"/>
    <xf numFmtId="11" fontId="0" fillId="0" borderId="0" xfId="0" applyNumberFormat="1" applyAlignment="1">
      <alignment horizontal="right"/>
    </xf>
    <xf numFmtId="11" fontId="13" fillId="0" borderId="0" xfId="0" applyNumberFormat="1" applyFont="1"/>
    <xf numFmtId="0" fontId="13" fillId="0" borderId="0" xfId="0" applyFont="1"/>
    <xf numFmtId="0" fontId="1" fillId="7" borderId="5" xfId="0" applyFont="1" applyFill="1" applyBorder="1" applyAlignment="1">
      <alignment wrapText="1"/>
    </xf>
    <xf numFmtId="0" fontId="1" fillId="7" borderId="6" xfId="0" applyFont="1" applyFill="1" applyBorder="1" applyAlignment="1">
      <alignment wrapText="1"/>
    </xf>
    <xf numFmtId="0" fontId="1" fillId="7" borderId="6" xfId="0" applyFont="1" applyFill="1" applyBorder="1" applyAlignment="1">
      <alignment horizontal="right" wrapText="1"/>
    </xf>
    <xf numFmtId="0" fontId="1" fillId="7" borderId="5" xfId="0" applyFont="1" applyFill="1" applyBorder="1" applyAlignment="1">
      <alignment horizontal="right" wrapText="1"/>
    </xf>
    <xf numFmtId="0" fontId="0" fillId="0" borderId="0" xfId="0" applyAlignment="1">
      <alignment wrapText="1"/>
    </xf>
    <xf numFmtId="0" fontId="0" fillId="0" borderId="7" xfId="0" applyBorder="1"/>
    <xf numFmtId="0" fontId="0" fillId="0" borderId="7" xfId="0" quotePrefix="1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7" xfId="0" applyBorder="1" applyAlignment="1">
      <alignment horizontal="left"/>
    </xf>
    <xf numFmtId="166" fontId="0" fillId="0" borderId="0" xfId="0" applyNumberFormat="1"/>
    <xf numFmtId="11" fontId="0" fillId="0" borderId="7" xfId="0" applyNumberFormat="1" applyBorder="1" applyAlignment="1">
      <alignment horizontal="right"/>
    </xf>
    <xf numFmtId="11" fontId="0" fillId="0" borderId="7" xfId="0" applyNumberFormat="1" applyBorder="1"/>
    <xf numFmtId="11" fontId="13" fillId="0" borderId="0" xfId="0" applyNumberFormat="1" applyFont="1" applyAlignment="1">
      <alignment horizontal="right"/>
    </xf>
    <xf numFmtId="0" fontId="0" fillId="0" borderId="7" xfId="0" applyBorder="1" applyAlignment="1">
      <alignment horizontal="left" indent="2"/>
    </xf>
    <xf numFmtId="0" fontId="0" fillId="7" borderId="0" xfId="0" applyFill="1"/>
    <xf numFmtId="0" fontId="1" fillId="7" borderId="0" xfId="0" applyFont="1" applyFill="1" applyAlignment="1">
      <alignment horizontal="right"/>
    </xf>
    <xf numFmtId="0" fontId="1" fillId="7" borderId="0" xfId="0" applyFont="1" applyFill="1" applyAlignment="1">
      <alignment horizontal="right" wrapText="1"/>
    </xf>
    <xf numFmtId="0" fontId="1" fillId="7" borderId="0" xfId="0" applyFont="1" applyFill="1" applyAlignment="1">
      <alignment horizontal="right" wrapText="1" indent="2"/>
    </xf>
    <xf numFmtId="3" fontId="0" fillId="0" borderId="0" xfId="0" applyNumberFormat="1" applyAlignment="1">
      <alignment horizontal="right"/>
    </xf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8" borderId="0" xfId="0" applyFill="1"/>
    <xf numFmtId="0" fontId="0" fillId="14" borderId="0" xfId="0" applyFill="1"/>
    <xf numFmtId="0" fontId="0" fillId="15" borderId="0" xfId="0" applyFill="1"/>
    <xf numFmtId="0" fontId="0" fillId="0" borderId="10" xfId="0" applyBorder="1" applyAlignment="1">
      <alignment horizontal="right"/>
    </xf>
    <xf numFmtId="0" fontId="0" fillId="0" borderId="11" xfId="0" applyBorder="1" applyAlignment="1">
      <alignment horizontal="right"/>
    </xf>
    <xf numFmtId="0" fontId="0" fillId="0" borderId="10" xfId="0" applyNumberFormat="1" applyBorder="1"/>
    <xf numFmtId="0" fontId="0" fillId="0" borderId="11" xfId="0" applyNumberFormat="1" applyBorder="1"/>
    <xf numFmtId="0" fontId="0" fillId="0" borderId="12" xfId="0" applyNumberFormat="1" applyBorder="1"/>
    <xf numFmtId="0" fontId="0" fillId="0" borderId="13" xfId="0" applyNumberFormat="1" applyBorder="1"/>
    <xf numFmtId="0" fontId="1" fillId="0" borderId="8" xfId="0" applyFont="1" applyFill="1" applyBorder="1" applyAlignment="1">
      <alignment horizontal="right" wrapText="1"/>
    </xf>
    <xf numFmtId="0" fontId="1" fillId="0" borderId="9" xfId="0" applyFont="1" applyFill="1" applyBorder="1" applyAlignment="1">
      <alignment horizontal="right" wrapText="1"/>
    </xf>
    <xf numFmtId="0" fontId="1" fillId="0" borderId="14" xfId="0" applyFont="1" applyFill="1" applyBorder="1" applyAlignment="1">
      <alignment horizontal="right" wrapText="1"/>
    </xf>
    <xf numFmtId="0" fontId="0" fillId="0" borderId="0" xfId="0" applyBorder="1" applyAlignment="1">
      <alignment horizontal="right"/>
    </xf>
    <xf numFmtId="0" fontId="0" fillId="0" borderId="0" xfId="0" applyBorder="1"/>
    <xf numFmtId="0" fontId="0" fillId="0" borderId="0" xfId="0" applyNumberFormat="1" applyBorder="1"/>
    <xf numFmtId="0" fontId="0" fillId="0" borderId="15" xfId="0" applyNumberFormat="1" applyBorder="1"/>
    <xf numFmtId="0" fontId="1" fillId="0" borderId="0" xfId="0" applyFont="1" applyFill="1" applyBorder="1" applyAlignment="1">
      <alignment horizontal="right"/>
    </xf>
    <xf numFmtId="0" fontId="1" fillId="0" borderId="8" xfId="0" applyFont="1" applyFill="1" applyBorder="1" applyAlignment="1">
      <alignment horizontal="right"/>
    </xf>
    <xf numFmtId="0" fontId="1" fillId="0" borderId="9" xfId="0" applyFont="1" applyFill="1" applyBorder="1" applyAlignment="1">
      <alignment horizontal="right"/>
    </xf>
    <xf numFmtId="0" fontId="0" fillId="8" borderId="8" xfId="0" applyFill="1" applyBorder="1" applyAlignment="1">
      <alignment horizontal="right"/>
    </xf>
    <xf numFmtId="0" fontId="0" fillId="8" borderId="9" xfId="0" applyFill="1" applyBorder="1" applyAlignment="1">
      <alignment horizontal="right"/>
    </xf>
    <xf numFmtId="165" fontId="0" fillId="8" borderId="12" xfId="0" applyNumberFormat="1" applyFill="1" applyBorder="1"/>
    <xf numFmtId="165" fontId="0" fillId="8" borderId="13" xfId="0" applyNumberFormat="1" applyFill="1" applyBorder="1"/>
    <xf numFmtId="165" fontId="0" fillId="8" borderId="15" xfId="0" applyNumberFormat="1" applyFill="1" applyBorder="1"/>
    <xf numFmtId="0" fontId="0" fillId="8" borderId="14" xfId="0" applyFill="1" applyBorder="1" applyAlignment="1">
      <alignment horizontal="right"/>
    </xf>
    <xf numFmtId="0" fontId="0" fillId="0" borderId="0" xfId="0" applyAlignment="1">
      <alignment horizontal="left" indent="1"/>
    </xf>
    <xf numFmtId="14" fontId="0" fillId="0" borderId="0" xfId="0" applyNumberFormat="1"/>
    <xf numFmtId="0" fontId="6" fillId="2" borderId="2" xfId="2" applyFont="1" applyFill="1" applyBorder="1" applyAlignment="1">
      <alignment horizontal="right" vertical="top" wrapText="1"/>
    </xf>
    <xf numFmtId="0" fontId="6" fillId="2" borderId="3" xfId="2" applyFont="1" applyFill="1" applyBorder="1" applyAlignment="1">
      <alignment horizontal="right" vertical="top" wrapText="1"/>
    </xf>
    <xf numFmtId="0" fontId="8" fillId="2" borderId="2" xfId="2" applyFont="1" applyFill="1" applyBorder="1" applyAlignment="1">
      <alignment vertical="top" wrapText="1"/>
    </xf>
    <xf numFmtId="0" fontId="8" fillId="2" borderId="4" xfId="2" applyFont="1" applyFill="1" applyBorder="1" applyAlignment="1">
      <alignment vertical="top" wrapText="1"/>
    </xf>
    <xf numFmtId="0" fontId="8" fillId="2" borderId="3" xfId="2" applyFont="1" applyFill="1" applyBorder="1" applyAlignment="1">
      <alignment vertical="top" wrapText="1"/>
    </xf>
    <xf numFmtId="0" fontId="6" fillId="3" borderId="2" xfId="2" applyFont="1" applyFill="1" applyBorder="1" applyAlignment="1">
      <alignment horizontal="right" vertical="center" wrapText="1"/>
    </xf>
    <xf numFmtId="0" fontId="6" fillId="3" borderId="3" xfId="2" applyFont="1" applyFill="1" applyBorder="1" applyAlignment="1">
      <alignment horizontal="right" vertical="center" wrapText="1"/>
    </xf>
    <xf numFmtId="0" fontId="7" fillId="2" borderId="2" xfId="2" applyFont="1" applyFill="1" applyBorder="1" applyAlignment="1">
      <alignment vertical="top" wrapText="1"/>
    </xf>
    <xf numFmtId="0" fontId="7" fillId="2" borderId="4" xfId="2" applyFont="1" applyFill="1" applyBorder="1" applyAlignment="1">
      <alignment vertical="top" wrapText="1"/>
    </xf>
    <xf numFmtId="0" fontId="7" fillId="2" borderId="3" xfId="2" applyFont="1" applyFill="1" applyBorder="1" applyAlignment="1">
      <alignment vertical="top" wrapText="1"/>
    </xf>
  </cellXfs>
  <cellStyles count="4">
    <cellStyle name="Hyperlink" xfId="1" builtinId="8"/>
    <cellStyle name="Normal" xfId="0" builtinId="0"/>
    <cellStyle name="Normal 2" xfId="2" xr:uid="{3ADF3FF5-E4D2-4BC8-9960-7408DCCB591E}"/>
    <cellStyle name="Normal 3" xfId="3" xr:uid="{E7A904CB-E0BE-4FC5-AF33-5102F6195B0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stats.oecd.org/Index.aspx?DataSetCode=STANI4_2020" TargetMode="External"/><Relationship Id="rId2" Type="http://schemas.openxmlformats.org/officeDocument/2006/relationships/hyperlink" Target="https://apps.bea.gov/iTable/iTable.cfm?isuri=1&amp;reqid=151&amp;step=1" TargetMode="External"/><Relationship Id="rId1" Type="http://schemas.openxmlformats.org/officeDocument/2006/relationships/hyperlink" Target="https://stats.oecd.org/Index.aspx?DataSetCode=IOTSI4_2018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stats-3.oecd.org/index.aspx?DatasetCode=IOTSI4_2018" TargetMode="External"/><Relationship Id="rId2" Type="http://schemas.openxmlformats.org/officeDocument/2006/relationships/hyperlink" Target="http://localhost/OECDStat_Metadata/ShowMetadata.ashx?Dataset=IOTSI4_2018&amp;Coords=%5bVAR%5d.%5bVAL%5d&amp;ShowOnWeb=true&amp;Lang=en" TargetMode="External"/><Relationship Id="rId1" Type="http://schemas.openxmlformats.org/officeDocument/2006/relationships/hyperlink" Target="http://localhost/OECDStat_Metadata/ShowMetadata.ashx?Dataset=IOTSI4_2018&amp;ShowOnWeb=true&amp;Lang=en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apps.bea.gov/industry/Release/XLS/UGdpxInd/GrossOutput.xlsx" TargetMode="External"/><Relationship Id="rId2" Type="http://schemas.openxmlformats.org/officeDocument/2006/relationships/hyperlink" Target="https://apps.bea.gov/industry/Release/XLS/CompByInd/ComponentsOfVa.xlsx" TargetMode="External"/><Relationship Id="rId1" Type="http://schemas.openxmlformats.org/officeDocument/2006/relationships/hyperlink" Target="https://www.bls.gov/ces/data/employment-and-earnings/2015/table1a_201512.pdf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apps.bea.gov/industry/Release/XLS/GDPxInd/GrossOutput.xlsx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9"/>
  <sheetViews>
    <sheetView tabSelected="1" workbookViewId="0"/>
  </sheetViews>
  <sheetFormatPr defaultRowHeight="14.5" x14ac:dyDescent="0.35"/>
  <cols>
    <col min="2" max="2" width="77.54296875" customWidth="1"/>
  </cols>
  <sheetData>
    <row r="1" spans="1:3" x14ac:dyDescent="0.35">
      <c r="A1" s="1" t="s">
        <v>100</v>
      </c>
      <c r="B1" t="s">
        <v>1127</v>
      </c>
      <c r="C1" s="75">
        <v>44516</v>
      </c>
    </row>
    <row r="3" spans="1:3" x14ac:dyDescent="0.35">
      <c r="A3" s="1" t="s">
        <v>0</v>
      </c>
      <c r="B3" s="18" t="s">
        <v>94</v>
      </c>
    </row>
    <row r="4" spans="1:3" x14ac:dyDescent="0.35">
      <c r="B4" t="s">
        <v>1</v>
      </c>
    </row>
    <row r="5" spans="1:3" x14ac:dyDescent="0.35">
      <c r="B5" s="2">
        <v>2018</v>
      </c>
    </row>
    <row r="6" spans="1:3" x14ac:dyDescent="0.35">
      <c r="B6" t="s">
        <v>82</v>
      </c>
    </row>
    <row r="7" spans="1:3" x14ac:dyDescent="0.35">
      <c r="B7" s="3" t="s">
        <v>99</v>
      </c>
    </row>
    <row r="8" spans="1:3" x14ac:dyDescent="0.35">
      <c r="B8" t="s">
        <v>93</v>
      </c>
    </row>
    <row r="10" spans="1:3" x14ac:dyDescent="0.35">
      <c r="B10" s="18" t="s">
        <v>1120</v>
      </c>
    </row>
    <row r="11" spans="1:3" x14ac:dyDescent="0.35">
      <c r="B11" t="s">
        <v>133</v>
      </c>
    </row>
    <row r="12" spans="1:3" x14ac:dyDescent="0.35">
      <c r="B12" s="2">
        <v>2015</v>
      </c>
    </row>
    <row r="13" spans="1:3" x14ac:dyDescent="0.35">
      <c r="B13" t="s">
        <v>134</v>
      </c>
    </row>
    <row r="14" spans="1:3" x14ac:dyDescent="0.35">
      <c r="B14" s="3" t="s">
        <v>135</v>
      </c>
    </row>
    <row r="15" spans="1:3" x14ac:dyDescent="0.35">
      <c r="B15" t="s">
        <v>136</v>
      </c>
    </row>
    <row r="17" spans="1:2" x14ac:dyDescent="0.35">
      <c r="B17" t="s">
        <v>125</v>
      </c>
    </row>
    <row r="18" spans="1:2" x14ac:dyDescent="0.35">
      <c r="B18" s="2">
        <v>2020</v>
      </c>
    </row>
    <row r="19" spans="1:2" x14ac:dyDescent="0.35">
      <c r="B19" t="s">
        <v>137</v>
      </c>
    </row>
    <row r="20" spans="1:2" x14ac:dyDescent="0.35">
      <c r="B20" s="3" t="s">
        <v>138</v>
      </c>
    </row>
    <row r="21" spans="1:2" x14ac:dyDescent="0.35">
      <c r="B21" s="74" t="s">
        <v>139</v>
      </c>
    </row>
    <row r="22" spans="1:2" x14ac:dyDescent="0.35">
      <c r="B22" s="74" t="s">
        <v>140</v>
      </c>
    </row>
    <row r="23" spans="1:2" x14ac:dyDescent="0.35">
      <c r="B23" s="74" t="s">
        <v>141</v>
      </c>
    </row>
    <row r="25" spans="1:2" x14ac:dyDescent="0.35">
      <c r="A25" s="1" t="s">
        <v>2</v>
      </c>
    </row>
    <row r="26" spans="1:2" x14ac:dyDescent="0.35">
      <c r="A26" t="s">
        <v>95</v>
      </c>
    </row>
    <row r="27" spans="1:2" x14ac:dyDescent="0.35">
      <c r="A27" t="s">
        <v>96</v>
      </c>
    </row>
    <row r="28" spans="1:2" x14ac:dyDescent="0.35">
      <c r="A28" s="1" t="s">
        <v>97</v>
      </c>
    </row>
    <row r="29" spans="1:2" x14ac:dyDescent="0.35">
      <c r="A29" s="1" t="s">
        <v>98</v>
      </c>
    </row>
    <row r="31" spans="1:2" x14ac:dyDescent="0.35">
      <c r="A31" t="s">
        <v>92</v>
      </c>
    </row>
    <row r="32" spans="1:2" x14ac:dyDescent="0.35">
      <c r="B32" t="s">
        <v>88</v>
      </c>
    </row>
    <row r="33" spans="1:2" x14ac:dyDescent="0.35">
      <c r="B33" t="s">
        <v>89</v>
      </c>
    </row>
    <row r="34" spans="1:2" x14ac:dyDescent="0.35">
      <c r="B34" t="s">
        <v>90</v>
      </c>
    </row>
    <row r="36" spans="1:2" x14ac:dyDescent="0.35">
      <c r="A36" t="s">
        <v>101</v>
      </c>
    </row>
    <row r="37" spans="1:2" x14ac:dyDescent="0.35">
      <c r="A37" t="s">
        <v>102</v>
      </c>
    </row>
    <row r="38" spans="1:2" x14ac:dyDescent="0.35">
      <c r="A38" t="s">
        <v>105</v>
      </c>
    </row>
    <row r="39" spans="1:2" x14ac:dyDescent="0.35">
      <c r="A39" t="s">
        <v>103</v>
      </c>
    </row>
    <row r="41" spans="1:2" x14ac:dyDescent="0.35">
      <c r="A41" t="s">
        <v>1121</v>
      </c>
    </row>
    <row r="42" spans="1:2" x14ac:dyDescent="0.35">
      <c r="A42" t="s">
        <v>1122</v>
      </c>
    </row>
    <row r="43" spans="1:2" x14ac:dyDescent="0.35">
      <c r="A43" t="s">
        <v>1123</v>
      </c>
    </row>
    <row r="44" spans="1:2" x14ac:dyDescent="0.35">
      <c r="A44" t="s">
        <v>1124</v>
      </c>
    </row>
    <row r="45" spans="1:2" x14ac:dyDescent="0.35">
      <c r="A45" s="3" t="s">
        <v>108</v>
      </c>
    </row>
    <row r="47" spans="1:2" x14ac:dyDescent="0.35">
      <c r="A47" s="1" t="s">
        <v>85</v>
      </c>
    </row>
    <row r="48" spans="1:2" x14ac:dyDescent="0.35">
      <c r="A48" t="s">
        <v>83</v>
      </c>
    </row>
    <row r="49" spans="1:2" x14ac:dyDescent="0.35">
      <c r="A49" s="16">
        <v>0.9686815713640794</v>
      </c>
      <c r="B49" t="s">
        <v>86</v>
      </c>
    </row>
  </sheetData>
  <hyperlinks>
    <hyperlink ref="B7" r:id="rId1" xr:uid="{08759D76-7BB6-457A-8AB6-5DD1F0937482}"/>
    <hyperlink ref="B20" r:id="rId2" xr:uid="{F3556511-F288-4D2B-B2CA-B58C233BE9A0}"/>
    <hyperlink ref="A45" r:id="rId3" xr:uid="{EA28878B-6689-4364-850A-8364807961A8}"/>
  </hyperlinks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A05A9-5EF4-439D-BB96-CB75B2819958}">
  <dimension ref="A1:AL12"/>
  <sheetViews>
    <sheetView showGridLines="0" topLeftCell="A2" workbookViewId="0">
      <selection activeCell="A2" sqref="A2"/>
    </sheetView>
  </sheetViews>
  <sheetFormatPr defaultColWidth="9.1796875" defaultRowHeight="12.5" x14ac:dyDescent="0.25"/>
  <cols>
    <col min="1" max="1" width="27.453125" style="6" customWidth="1"/>
    <col min="2" max="2" width="2.453125" style="6" customWidth="1"/>
    <col min="3" max="24" width="9.26953125" style="6" bestFit="1" customWidth="1"/>
    <col min="25" max="25" width="9.54296875" style="6" bestFit="1" customWidth="1"/>
    <col min="26" max="31" width="9.26953125" style="6" bestFit="1" customWidth="1"/>
    <col min="32" max="34" width="9.54296875" style="6" bestFit="1" customWidth="1"/>
    <col min="35" max="35" width="9.26953125" style="6" bestFit="1" customWidth="1"/>
    <col min="36" max="36" width="9.54296875" style="6" bestFit="1" customWidth="1"/>
    <col min="37" max="38" width="9.26953125" style="6" bestFit="1" customWidth="1"/>
    <col min="39" max="16384" width="9.1796875" style="6"/>
  </cols>
  <sheetData>
    <row r="1" spans="1:38" hidden="1" x14ac:dyDescent="0.25">
      <c r="A1" s="5" t="e">
        <f ca="1">DotStatQuery(B1)</f>
        <v>#NAME?</v>
      </c>
      <c r="B1" s="5" t="s">
        <v>3</v>
      </c>
    </row>
    <row r="2" spans="1:38" ht="23" x14ac:dyDescent="0.25">
      <c r="A2" s="7" t="s">
        <v>41</v>
      </c>
    </row>
    <row r="3" spans="1:38" x14ac:dyDescent="0.25">
      <c r="A3" s="76" t="s">
        <v>42</v>
      </c>
      <c r="B3" s="77"/>
      <c r="C3" s="83" t="s">
        <v>87</v>
      </c>
      <c r="D3" s="84"/>
      <c r="E3" s="84"/>
      <c r="F3" s="84"/>
      <c r="G3" s="84"/>
      <c r="H3" s="84"/>
      <c r="I3" s="84"/>
      <c r="J3" s="84"/>
      <c r="K3" s="84"/>
      <c r="L3" s="84"/>
      <c r="M3" s="84"/>
      <c r="N3" s="84"/>
      <c r="O3" s="84"/>
      <c r="P3" s="84"/>
      <c r="Q3" s="84"/>
      <c r="R3" s="84"/>
      <c r="S3" s="84"/>
      <c r="T3" s="84"/>
      <c r="U3" s="84"/>
      <c r="V3" s="84"/>
      <c r="W3" s="84"/>
      <c r="X3" s="84"/>
      <c r="Y3" s="84"/>
      <c r="Z3" s="84"/>
      <c r="AA3" s="84"/>
      <c r="AB3" s="84"/>
      <c r="AC3" s="84"/>
      <c r="AD3" s="84"/>
      <c r="AE3" s="84"/>
      <c r="AF3" s="84"/>
      <c r="AG3" s="84"/>
      <c r="AH3" s="84"/>
      <c r="AI3" s="84"/>
      <c r="AJ3" s="84"/>
      <c r="AK3" s="84"/>
      <c r="AL3" s="85"/>
    </row>
    <row r="4" spans="1:38" x14ac:dyDescent="0.25">
      <c r="A4" s="76" t="s">
        <v>4</v>
      </c>
      <c r="B4" s="77"/>
      <c r="C4" s="78" t="s">
        <v>5</v>
      </c>
      <c r="D4" s="79"/>
      <c r="E4" s="79"/>
      <c r="F4" s="79"/>
      <c r="G4" s="79"/>
      <c r="H4" s="79"/>
      <c r="I4" s="79"/>
      <c r="J4" s="79"/>
      <c r="K4" s="79"/>
      <c r="L4" s="79"/>
      <c r="M4" s="79"/>
      <c r="N4" s="79"/>
      <c r="O4" s="79"/>
      <c r="P4" s="79"/>
      <c r="Q4" s="79"/>
      <c r="R4" s="79"/>
      <c r="S4" s="79"/>
      <c r="T4" s="79"/>
      <c r="U4" s="79"/>
      <c r="V4" s="79"/>
      <c r="W4" s="79"/>
      <c r="X4" s="79"/>
      <c r="Y4" s="79"/>
      <c r="Z4" s="79"/>
      <c r="AA4" s="79"/>
      <c r="AB4" s="79"/>
      <c r="AC4" s="79"/>
      <c r="AD4" s="79"/>
      <c r="AE4" s="79"/>
      <c r="AF4" s="79"/>
      <c r="AG4" s="79"/>
      <c r="AH4" s="79"/>
      <c r="AI4" s="79"/>
      <c r="AJ4" s="79"/>
      <c r="AK4" s="79"/>
      <c r="AL4" s="80"/>
    </row>
    <row r="5" spans="1:38" x14ac:dyDescent="0.25">
      <c r="A5" s="76" t="s">
        <v>6</v>
      </c>
      <c r="B5" s="77"/>
      <c r="C5" s="78" t="s">
        <v>7</v>
      </c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79"/>
      <c r="AG5" s="79"/>
      <c r="AH5" s="79"/>
      <c r="AI5" s="79"/>
      <c r="AJ5" s="79"/>
      <c r="AK5" s="79"/>
      <c r="AL5" s="80"/>
    </row>
    <row r="6" spans="1:38" x14ac:dyDescent="0.25">
      <c r="A6" s="76" t="s">
        <v>8</v>
      </c>
      <c r="B6" s="77"/>
      <c r="C6" s="78" t="s">
        <v>43</v>
      </c>
      <c r="D6" s="79"/>
      <c r="E6" s="79"/>
      <c r="F6" s="79"/>
      <c r="G6" s="79"/>
      <c r="H6" s="79"/>
      <c r="I6" s="79"/>
      <c r="J6" s="79"/>
      <c r="K6" s="79"/>
      <c r="L6" s="79"/>
      <c r="M6" s="79"/>
      <c r="N6" s="79"/>
      <c r="O6" s="79"/>
      <c r="P6" s="79"/>
      <c r="Q6" s="79"/>
      <c r="R6" s="79"/>
      <c r="S6" s="79"/>
      <c r="T6" s="79"/>
      <c r="U6" s="79"/>
      <c r="V6" s="79"/>
      <c r="W6" s="79"/>
      <c r="X6" s="79"/>
      <c r="Y6" s="79"/>
      <c r="Z6" s="79"/>
      <c r="AA6" s="79"/>
      <c r="AB6" s="79"/>
      <c r="AC6" s="79"/>
      <c r="AD6" s="79"/>
      <c r="AE6" s="79"/>
      <c r="AF6" s="79"/>
      <c r="AG6" s="79"/>
      <c r="AH6" s="79"/>
      <c r="AI6" s="79"/>
      <c r="AJ6" s="79"/>
      <c r="AK6" s="79"/>
      <c r="AL6" s="80"/>
    </row>
    <row r="7" spans="1:38" ht="100" x14ac:dyDescent="0.25">
      <c r="A7" s="81" t="s">
        <v>44</v>
      </c>
      <c r="B7" s="82"/>
      <c r="C7" s="8" t="s">
        <v>45</v>
      </c>
      <c r="D7" s="8" t="s">
        <v>46</v>
      </c>
      <c r="E7" s="8" t="s">
        <v>47</v>
      </c>
      <c r="F7" s="8" t="s">
        <v>48</v>
      </c>
      <c r="G7" s="8" t="s">
        <v>49</v>
      </c>
      <c r="H7" s="8" t="s">
        <v>50</v>
      </c>
      <c r="I7" s="8" t="s">
        <v>51</v>
      </c>
      <c r="J7" s="8" t="s">
        <v>52</v>
      </c>
      <c r="K7" s="8" t="s">
        <v>53</v>
      </c>
      <c r="L7" s="8" t="s">
        <v>54</v>
      </c>
      <c r="M7" s="8" t="s">
        <v>55</v>
      </c>
      <c r="N7" s="8" t="s">
        <v>56</v>
      </c>
      <c r="O7" s="8" t="s">
        <v>57</v>
      </c>
      <c r="P7" s="8" t="s">
        <v>58</v>
      </c>
      <c r="Q7" s="8" t="s">
        <v>59</v>
      </c>
      <c r="R7" s="8" t="s">
        <v>60</v>
      </c>
      <c r="S7" s="8" t="s">
        <v>61</v>
      </c>
      <c r="T7" s="8" t="s">
        <v>62</v>
      </c>
      <c r="U7" s="8" t="s">
        <v>63</v>
      </c>
      <c r="V7" s="8" t="s">
        <v>64</v>
      </c>
      <c r="W7" s="8" t="s">
        <v>65</v>
      </c>
      <c r="X7" s="8" t="s">
        <v>66</v>
      </c>
      <c r="Y7" s="8" t="s">
        <v>67</v>
      </c>
      <c r="Z7" s="8" t="s">
        <v>68</v>
      </c>
      <c r="AA7" s="8" t="s">
        <v>69</v>
      </c>
      <c r="AB7" s="8" t="s">
        <v>70</v>
      </c>
      <c r="AC7" s="8" t="s">
        <v>71</v>
      </c>
      <c r="AD7" s="8" t="s">
        <v>72</v>
      </c>
      <c r="AE7" s="8" t="s">
        <v>73</v>
      </c>
      <c r="AF7" s="8" t="s">
        <v>74</v>
      </c>
      <c r="AG7" s="8" t="s">
        <v>75</v>
      </c>
      <c r="AH7" s="8" t="s">
        <v>76</v>
      </c>
      <c r="AI7" s="8" t="s">
        <v>77</v>
      </c>
      <c r="AJ7" s="8" t="s">
        <v>78</v>
      </c>
      <c r="AK7" s="8" t="s">
        <v>79</v>
      </c>
      <c r="AL7" s="8" t="s">
        <v>80</v>
      </c>
    </row>
    <row r="8" spans="1:38" ht="13" x14ac:dyDescent="0.3">
      <c r="A8" s="9" t="s">
        <v>81</v>
      </c>
      <c r="B8" s="10" t="s">
        <v>9</v>
      </c>
      <c r="C8" s="10" t="s">
        <v>9</v>
      </c>
      <c r="D8" s="10" t="s">
        <v>9</v>
      </c>
      <c r="E8" s="10" t="s">
        <v>9</v>
      </c>
      <c r="F8" s="10" t="s">
        <v>9</v>
      </c>
      <c r="G8" s="10" t="s">
        <v>9</v>
      </c>
      <c r="H8" s="10" t="s">
        <v>9</v>
      </c>
      <c r="I8" s="10" t="s">
        <v>9</v>
      </c>
      <c r="J8" s="10" t="s">
        <v>9</v>
      </c>
      <c r="K8" s="10" t="s">
        <v>9</v>
      </c>
      <c r="L8" s="10" t="s">
        <v>9</v>
      </c>
      <c r="M8" s="10" t="s">
        <v>9</v>
      </c>
      <c r="N8" s="10" t="s">
        <v>9</v>
      </c>
      <c r="O8" s="10" t="s">
        <v>9</v>
      </c>
      <c r="P8" s="10" t="s">
        <v>9</v>
      </c>
      <c r="Q8" s="10" t="s">
        <v>9</v>
      </c>
      <c r="R8" s="10" t="s">
        <v>9</v>
      </c>
      <c r="S8" s="10" t="s">
        <v>9</v>
      </c>
      <c r="T8" s="10" t="s">
        <v>9</v>
      </c>
      <c r="U8" s="10" t="s">
        <v>9</v>
      </c>
      <c r="V8" s="10" t="s">
        <v>9</v>
      </c>
      <c r="W8" s="10" t="s">
        <v>9</v>
      </c>
      <c r="X8" s="10" t="s">
        <v>9</v>
      </c>
      <c r="Y8" s="10" t="s">
        <v>9</v>
      </c>
      <c r="Z8" s="10" t="s">
        <v>9</v>
      </c>
      <c r="AA8" s="10" t="s">
        <v>9</v>
      </c>
      <c r="AB8" s="10" t="s">
        <v>9</v>
      </c>
      <c r="AC8" s="10" t="s">
        <v>9</v>
      </c>
      <c r="AD8" s="10" t="s">
        <v>9</v>
      </c>
      <c r="AE8" s="10" t="s">
        <v>9</v>
      </c>
      <c r="AF8" s="10" t="s">
        <v>9</v>
      </c>
      <c r="AG8" s="10" t="s">
        <v>9</v>
      </c>
      <c r="AH8" s="10" t="s">
        <v>9</v>
      </c>
      <c r="AI8" s="10" t="s">
        <v>9</v>
      </c>
      <c r="AJ8" s="10" t="s">
        <v>9</v>
      </c>
      <c r="AK8" s="10" t="s">
        <v>9</v>
      </c>
      <c r="AL8" s="10" t="s">
        <v>9</v>
      </c>
    </row>
    <row r="9" spans="1:38" ht="13" x14ac:dyDescent="0.3">
      <c r="A9" s="11" t="s">
        <v>88</v>
      </c>
      <c r="B9" s="10" t="s">
        <v>9</v>
      </c>
      <c r="C9" s="12">
        <v>55762.913999999997</v>
      </c>
      <c r="D9" s="12">
        <v>43448.684999999998</v>
      </c>
      <c r="E9" s="12">
        <v>13619.199000000001</v>
      </c>
      <c r="F9" s="12">
        <v>32724.688999999998</v>
      </c>
      <c r="G9" s="12">
        <v>107945.851</v>
      </c>
      <c r="H9" s="12">
        <v>19871.938999999998</v>
      </c>
      <c r="I9" s="12">
        <v>19701.955999999998</v>
      </c>
      <c r="J9" s="12">
        <v>55695.152000000002</v>
      </c>
      <c r="K9" s="12">
        <v>18474.415000000001</v>
      </c>
      <c r="L9" s="12">
        <v>101057.93399999999</v>
      </c>
      <c r="M9" s="12">
        <v>49588.167000000001</v>
      </c>
      <c r="N9" s="12">
        <v>28867.79</v>
      </c>
      <c r="O9" s="12">
        <v>31522.32</v>
      </c>
      <c r="P9" s="12">
        <v>96161.3</v>
      </c>
      <c r="Q9" s="12">
        <v>138134.10399999999</v>
      </c>
      <c r="R9" s="12">
        <v>34122.231</v>
      </c>
      <c r="S9" s="12">
        <v>90491.687000000005</v>
      </c>
      <c r="T9" s="12">
        <v>68236.228000000003</v>
      </c>
      <c r="U9" s="12">
        <v>79237.048999999999</v>
      </c>
      <c r="V9" s="12">
        <v>73046.581000000006</v>
      </c>
      <c r="W9" s="12">
        <v>102871.541</v>
      </c>
      <c r="X9" s="12">
        <v>457892.09399999998</v>
      </c>
      <c r="Y9" s="12">
        <v>1128200.969</v>
      </c>
      <c r="Z9" s="12">
        <v>370328.18099999998</v>
      </c>
      <c r="AA9" s="12">
        <v>340904.28499999997</v>
      </c>
      <c r="AB9" s="12">
        <v>204032.84700000001</v>
      </c>
      <c r="AC9" s="12">
        <v>85985.093999999997</v>
      </c>
      <c r="AD9" s="12">
        <v>295720.277</v>
      </c>
      <c r="AE9" s="12">
        <v>750363.10699999996</v>
      </c>
      <c r="AF9" s="12">
        <v>102329.803</v>
      </c>
      <c r="AG9" s="12">
        <v>1362903.388</v>
      </c>
      <c r="AH9" s="12">
        <v>1221115.0360000001</v>
      </c>
      <c r="AI9" s="12">
        <v>865699.73199999996</v>
      </c>
      <c r="AJ9" s="12">
        <v>1075469.9820000001</v>
      </c>
      <c r="AK9" s="12">
        <v>319976.05200000003</v>
      </c>
      <c r="AL9" s="12">
        <v>21351.7</v>
      </c>
    </row>
    <row r="10" spans="1:38" ht="20" x14ac:dyDescent="0.3">
      <c r="A10" s="11" t="s">
        <v>89</v>
      </c>
      <c r="B10" s="10" t="s">
        <v>9</v>
      </c>
      <c r="C10" s="13">
        <v>11926.959000000001</v>
      </c>
      <c r="D10" s="13">
        <v>22236.446</v>
      </c>
      <c r="E10" s="13">
        <v>2311.3110000000001</v>
      </c>
      <c r="F10" s="13">
        <v>2083.9670000000001</v>
      </c>
      <c r="G10" s="13">
        <v>8024.6</v>
      </c>
      <c r="H10" s="13">
        <v>879.298</v>
      </c>
      <c r="I10" s="13">
        <v>685.69600000000003</v>
      </c>
      <c r="J10" s="13">
        <v>2510.3229999999999</v>
      </c>
      <c r="K10" s="13">
        <v>3395.3620000000001</v>
      </c>
      <c r="L10" s="13">
        <v>13100.214</v>
      </c>
      <c r="M10" s="13">
        <v>1731.2860000000001</v>
      </c>
      <c r="N10" s="13">
        <v>1464.0450000000001</v>
      </c>
      <c r="O10" s="13">
        <v>2420.8139999999999</v>
      </c>
      <c r="P10" s="13">
        <v>2833.9189999999999</v>
      </c>
      <c r="Q10" s="13">
        <v>7170.7039999999997</v>
      </c>
      <c r="R10" s="13">
        <v>1134.489</v>
      </c>
      <c r="S10" s="13">
        <v>3331.6779999999999</v>
      </c>
      <c r="T10" s="13">
        <v>2995.89</v>
      </c>
      <c r="U10" s="13">
        <v>2412.7809999999999</v>
      </c>
      <c r="V10" s="13">
        <v>2228.652</v>
      </c>
      <c r="W10" s="13">
        <v>40723.43</v>
      </c>
      <c r="X10" s="13">
        <v>8240.8019999999997</v>
      </c>
      <c r="Y10" s="13">
        <v>54949.025999999998</v>
      </c>
      <c r="Z10" s="13">
        <v>14802.977999999999</v>
      </c>
      <c r="AA10" s="13">
        <v>23748.665000000001</v>
      </c>
      <c r="AB10" s="13">
        <v>8516.9699999999993</v>
      </c>
      <c r="AC10" s="13">
        <v>8862.1890000000003</v>
      </c>
      <c r="AD10" s="13">
        <v>3501.547</v>
      </c>
      <c r="AE10" s="13">
        <v>41900.949000000001</v>
      </c>
      <c r="AF10" s="13">
        <v>238841.57800000001</v>
      </c>
      <c r="AG10" s="13">
        <v>30684.764999999999</v>
      </c>
      <c r="AH10" s="13">
        <v>11907.353999999999</v>
      </c>
      <c r="AI10" s="13">
        <v>35650.364000000001</v>
      </c>
      <c r="AJ10" s="13">
        <v>25367.348000000002</v>
      </c>
      <c r="AK10" s="13">
        <v>13906.24</v>
      </c>
      <c r="AL10" s="13">
        <v>0</v>
      </c>
    </row>
    <row r="11" spans="1:38" ht="20" x14ac:dyDescent="0.3">
      <c r="A11" s="11" t="s">
        <v>90</v>
      </c>
      <c r="B11" s="10" t="s">
        <v>9</v>
      </c>
      <c r="C11" s="12">
        <v>126190.226</v>
      </c>
      <c r="D11" s="12">
        <v>158772.66899999999</v>
      </c>
      <c r="E11" s="12">
        <v>25249.19</v>
      </c>
      <c r="F11" s="12">
        <v>17093.544000000002</v>
      </c>
      <c r="G11" s="12">
        <v>132476.84899999999</v>
      </c>
      <c r="H11" s="12">
        <v>6881.4629999999997</v>
      </c>
      <c r="I11" s="12">
        <v>8716.348</v>
      </c>
      <c r="J11" s="12">
        <v>38432.625</v>
      </c>
      <c r="K11" s="12">
        <v>136601.02299999999</v>
      </c>
      <c r="L11" s="12">
        <v>261826.25099999999</v>
      </c>
      <c r="M11" s="12">
        <v>28535.546999999999</v>
      </c>
      <c r="N11" s="12">
        <v>21073.465</v>
      </c>
      <c r="O11" s="12">
        <v>21699.766</v>
      </c>
      <c r="P11" s="12">
        <v>47785.78</v>
      </c>
      <c r="Q11" s="12">
        <v>133207.19099999999</v>
      </c>
      <c r="R11" s="12">
        <v>21061.68</v>
      </c>
      <c r="S11" s="12">
        <v>53386.635000000002</v>
      </c>
      <c r="T11" s="12">
        <v>89287.180999999997</v>
      </c>
      <c r="U11" s="12">
        <v>52498.97</v>
      </c>
      <c r="V11" s="12">
        <v>37863.368000000002</v>
      </c>
      <c r="W11" s="12">
        <v>162146.12899999999</v>
      </c>
      <c r="X11" s="12">
        <v>273780.80300000001</v>
      </c>
      <c r="Y11" s="12">
        <v>661673.90500000003</v>
      </c>
      <c r="Z11" s="12">
        <v>192958.041</v>
      </c>
      <c r="AA11" s="12">
        <v>120207.05</v>
      </c>
      <c r="AB11" s="12">
        <v>222554.883</v>
      </c>
      <c r="AC11" s="12">
        <v>186381.41699999999</v>
      </c>
      <c r="AD11" s="12">
        <v>74944.076000000001</v>
      </c>
      <c r="AE11" s="12">
        <v>538286.24399999995</v>
      </c>
      <c r="AF11" s="12">
        <v>1835216.919</v>
      </c>
      <c r="AG11" s="12">
        <v>643188.54799999995</v>
      </c>
      <c r="AH11" s="12">
        <v>317682.31</v>
      </c>
      <c r="AI11" s="12">
        <v>66144.604000000007</v>
      </c>
      <c r="AJ11" s="12">
        <v>183358.17</v>
      </c>
      <c r="AK11" s="12">
        <v>133749.90900000001</v>
      </c>
      <c r="AL11" s="12">
        <v>0</v>
      </c>
    </row>
    <row r="12" spans="1:38" x14ac:dyDescent="0.25">
      <c r="A12" s="14" t="s">
        <v>91</v>
      </c>
    </row>
  </sheetData>
  <mergeCells count="9">
    <mergeCell ref="A6:B6"/>
    <mergeCell ref="C6:AL6"/>
    <mergeCell ref="A7:B7"/>
    <mergeCell ref="A3:B3"/>
    <mergeCell ref="C3:AL3"/>
    <mergeCell ref="A4:B4"/>
    <mergeCell ref="C4:AL4"/>
    <mergeCell ref="A5:B5"/>
    <mergeCell ref="C5:AL5"/>
  </mergeCells>
  <hyperlinks>
    <hyperlink ref="A2" r:id="rId1" display="http://localhost/OECDStat_Metadata/ShowMetadata.ashx?Dataset=IOTSI4_2018&amp;ShowOnWeb=true&amp;Lang=en" xr:uid="{4BD8A92A-72AB-40B8-AA8E-E586984C163B}"/>
    <hyperlink ref="C3" r:id="rId2" display="http://localhost/OECDStat_Metadata/ShowMetadata.ashx?Dataset=IOTSI4_2018&amp;Coords=[VAR].[VAL]&amp;ShowOnWeb=true&amp;Lang=en" xr:uid="{3CF70634-1B71-4900-84CF-E78B822B3BE4}"/>
    <hyperlink ref="A12" r:id="rId3" display="https://stats-3.oecd.org/index.aspx?DatasetCode=IOTSI4_2018" xr:uid="{8EED0287-6082-4234-AD70-A42CF32C6108}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D8A9B-1CFE-473B-80AA-EF67FFD0B3B9}">
  <dimension ref="A1:S443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4.5" x14ac:dyDescent="0.35"/>
  <cols>
    <col min="1" max="1" width="48.26953125" customWidth="1"/>
    <col min="2" max="2" width="21.7265625" customWidth="1"/>
    <col min="3" max="3" width="40.1796875" customWidth="1"/>
    <col min="4" max="4" width="20.26953125" customWidth="1"/>
    <col min="5" max="5" width="24.1796875" customWidth="1"/>
    <col min="6" max="6" width="21.453125" customWidth="1"/>
    <col min="7" max="9" width="20.81640625" customWidth="1"/>
    <col min="10" max="10" width="19.81640625" customWidth="1"/>
    <col min="11" max="11" width="23.453125" customWidth="1"/>
    <col min="12" max="12" width="22.453125" customWidth="1"/>
    <col min="13" max="13" width="20.26953125" customWidth="1"/>
    <col min="14" max="15" width="18.453125" customWidth="1"/>
    <col min="16" max="16" width="23" customWidth="1"/>
    <col min="17" max="17" width="20.81640625" customWidth="1"/>
    <col min="18" max="18" width="19.1796875" customWidth="1"/>
    <col min="19" max="19" width="16.54296875" customWidth="1"/>
  </cols>
  <sheetData>
    <row r="1" spans="1:19" x14ac:dyDescent="0.35">
      <c r="A1" s="1" t="s">
        <v>114</v>
      </c>
    </row>
    <row r="2" spans="1:19" x14ac:dyDescent="0.35">
      <c r="A2" s="24" t="s">
        <v>145</v>
      </c>
    </row>
    <row r="3" spans="1:19" s="29" customFormat="1" ht="29.5" thickBot="1" x14ac:dyDescent="0.4">
      <c r="A3" s="25" t="s">
        <v>146</v>
      </c>
      <c r="B3" s="26" t="s">
        <v>147</v>
      </c>
      <c r="C3" s="25" t="s">
        <v>148</v>
      </c>
      <c r="D3" s="27" t="s">
        <v>115</v>
      </c>
      <c r="E3" s="27" t="s">
        <v>116</v>
      </c>
      <c r="F3" s="28" t="s">
        <v>149</v>
      </c>
      <c r="G3" s="27" t="s">
        <v>109</v>
      </c>
      <c r="H3" s="27" t="s">
        <v>110</v>
      </c>
      <c r="I3" s="28" t="s">
        <v>150</v>
      </c>
      <c r="J3" s="27" t="s">
        <v>151</v>
      </c>
      <c r="K3" s="27" t="s">
        <v>152</v>
      </c>
      <c r="L3" s="28" t="s">
        <v>153</v>
      </c>
      <c r="M3" s="27" t="s">
        <v>154</v>
      </c>
      <c r="N3" s="27" t="s">
        <v>155</v>
      </c>
      <c r="O3" s="28" t="s">
        <v>156</v>
      </c>
      <c r="P3" s="27" t="s">
        <v>157</v>
      </c>
      <c r="Q3" s="27" t="s">
        <v>158</v>
      </c>
      <c r="R3" s="27" t="s">
        <v>159</v>
      </c>
      <c r="S3" s="28" t="s">
        <v>160</v>
      </c>
    </row>
    <row r="4" spans="1:19" ht="15" thickTop="1" x14ac:dyDescent="0.35">
      <c r="A4" s="30" t="s">
        <v>117</v>
      </c>
      <c r="C4" s="30"/>
      <c r="D4" s="20" t="s">
        <v>118</v>
      </c>
      <c r="E4" s="20" t="s">
        <v>119</v>
      </c>
      <c r="F4" s="31">
        <v>212</v>
      </c>
      <c r="G4" s="20" t="s">
        <v>161</v>
      </c>
      <c r="H4" s="20">
        <v>3254</v>
      </c>
      <c r="I4" s="31">
        <v>325</v>
      </c>
      <c r="J4" s="4">
        <v>3272</v>
      </c>
      <c r="K4" s="4" t="s">
        <v>162</v>
      </c>
      <c r="L4" s="32"/>
      <c r="O4" s="30"/>
      <c r="S4" s="30"/>
    </row>
    <row r="5" spans="1:19" x14ac:dyDescent="0.35">
      <c r="A5" s="30" t="s">
        <v>120</v>
      </c>
      <c r="C5" s="30"/>
      <c r="D5" s="20" t="s">
        <v>121</v>
      </c>
      <c r="E5" s="20" t="s">
        <v>122</v>
      </c>
      <c r="F5" s="31" t="s">
        <v>163</v>
      </c>
      <c r="G5" s="20">
        <v>20</v>
      </c>
      <c r="H5" s="20">
        <v>21</v>
      </c>
      <c r="I5" s="31" t="s">
        <v>164</v>
      </c>
      <c r="J5" s="4">
        <v>231</v>
      </c>
      <c r="K5" s="4">
        <v>239</v>
      </c>
      <c r="L5" s="32">
        <v>23</v>
      </c>
      <c r="M5">
        <v>241</v>
      </c>
      <c r="N5">
        <v>242</v>
      </c>
      <c r="O5" s="30">
        <v>24</v>
      </c>
      <c r="P5" s="4">
        <v>351</v>
      </c>
      <c r="Q5" s="4" t="s">
        <v>165</v>
      </c>
      <c r="R5" s="4" t="s">
        <v>166</v>
      </c>
      <c r="S5" s="32" t="s">
        <v>167</v>
      </c>
    </row>
    <row r="6" spans="1:19" x14ac:dyDescent="0.35">
      <c r="A6" s="30" t="s">
        <v>123</v>
      </c>
      <c r="B6" s="3" t="s">
        <v>124</v>
      </c>
      <c r="C6" s="30" t="s">
        <v>168</v>
      </c>
      <c r="D6">
        <v>64800</v>
      </c>
      <c r="E6">
        <v>185400</v>
      </c>
      <c r="F6" s="30"/>
      <c r="G6">
        <f>815300-284200</f>
        <v>531100</v>
      </c>
      <c r="H6">
        <v>284200</v>
      </c>
      <c r="I6" s="30"/>
      <c r="J6">
        <v>93600</v>
      </c>
      <c r="K6">
        <f>404500-93600</f>
        <v>310900</v>
      </c>
      <c r="L6" s="30"/>
      <c r="M6">
        <f>83700+59200+66600</f>
        <v>209500</v>
      </c>
      <c r="N6">
        <f>62100+62700+57600</f>
        <v>182400</v>
      </c>
      <c r="O6" s="30"/>
      <c r="P6">
        <v>397500</v>
      </c>
      <c r="Q6">
        <v>119700</v>
      </c>
      <c r="R6">
        <v>50300</v>
      </c>
      <c r="S6" s="30"/>
    </row>
    <row r="7" spans="1:19" x14ac:dyDescent="0.35">
      <c r="A7" s="33" t="s">
        <v>169</v>
      </c>
      <c r="B7" s="3" t="s">
        <v>127</v>
      </c>
      <c r="C7" s="30" t="s">
        <v>170</v>
      </c>
      <c r="D7" s="21">
        <f>D41*10^6</f>
        <v>40135000000</v>
      </c>
      <c r="E7" s="21">
        <f>D40*10^6</f>
        <v>268953000000</v>
      </c>
      <c r="F7" s="30"/>
      <c r="G7">
        <f>SUM(D278:D284,D289:D296)*10^6</f>
        <v>515925000000</v>
      </c>
      <c r="H7">
        <f>SUM(D285:D288)*10^6</f>
        <v>269601000000</v>
      </c>
      <c r="I7" s="30"/>
      <c r="J7" s="34">
        <f>D77*10^6</f>
        <v>25886000000</v>
      </c>
      <c r="K7" s="34">
        <f>SUM(D76,D78:D87)*10^6</f>
        <v>93232000000</v>
      </c>
      <c r="L7" s="30"/>
      <c r="M7" s="34">
        <f>SUM(D88:D89,D96)*10^6</f>
        <v>127020000000</v>
      </c>
      <c r="N7">
        <f>SUM(D90:D95,D97)*10^6</f>
        <v>100094000000</v>
      </c>
      <c r="O7" s="30"/>
      <c r="P7" s="34">
        <f>SUM(D48:D57)*10^6</f>
        <v>413205000000</v>
      </c>
      <c r="Q7" s="34">
        <f>D58*10^6</f>
        <v>86048000000</v>
      </c>
      <c r="R7" s="34">
        <f>SUM(D59,D392)*10^6</f>
        <v>104319000000</v>
      </c>
      <c r="S7" s="30"/>
    </row>
    <row r="8" spans="1:19" x14ac:dyDescent="0.35">
      <c r="A8" s="33" t="s">
        <v>126</v>
      </c>
      <c r="B8" s="3" t="s">
        <v>128</v>
      </c>
      <c r="C8" s="30" t="s">
        <v>139</v>
      </c>
      <c r="D8" s="21"/>
      <c r="E8" s="22">
        <v>268953000000</v>
      </c>
      <c r="F8" s="35">
        <v>106189000000</v>
      </c>
      <c r="G8" s="22"/>
      <c r="H8" s="22"/>
      <c r="I8" s="35">
        <v>785526000000</v>
      </c>
      <c r="L8" s="36">
        <v>119118000000</v>
      </c>
      <c r="O8" s="36">
        <v>227114000000</v>
      </c>
      <c r="S8" s="36">
        <v>513760000000</v>
      </c>
    </row>
    <row r="9" spans="1:19" x14ac:dyDescent="0.35">
      <c r="A9" s="33" t="s">
        <v>129</v>
      </c>
      <c r="B9" s="3" t="s">
        <v>130</v>
      </c>
      <c r="C9" s="30" t="str">
        <f>A9</f>
        <v>Value Added</v>
      </c>
      <c r="D9" s="23">
        <f>$F9*($D$7/$F$8)</f>
        <v>18895640697.24736</v>
      </c>
      <c r="E9" s="22">
        <f>I33*10^6</f>
        <v>158231000000</v>
      </c>
      <c r="F9" s="35">
        <f>I34*10^6</f>
        <v>49994000000</v>
      </c>
      <c r="G9" s="37">
        <f>$I9*(G$7/$I$8)</f>
        <v>218698327521.9407</v>
      </c>
      <c r="H9" s="37">
        <f>$I9*(H$7/$I$8)</f>
        <v>114282672478.05928</v>
      </c>
      <c r="I9" s="35">
        <f>I58*10^6</f>
        <v>332981000000</v>
      </c>
      <c r="J9" s="37">
        <f>$L9*(J$7/$L$8)</f>
        <v>11878596400.208197</v>
      </c>
      <c r="K9" s="37">
        <f>$L9*(K$7/$L$8)</f>
        <v>42782403599.791801</v>
      </c>
      <c r="L9" s="36">
        <f>I41*10^6</f>
        <v>54661000000</v>
      </c>
      <c r="M9" s="37">
        <f>$O9*(M$7/$O$8)</f>
        <v>33593628398.073215</v>
      </c>
      <c r="N9" s="37">
        <f>$O9*(N$7/$O$8)</f>
        <v>26472371601.926785</v>
      </c>
      <c r="O9" s="36">
        <f>I42*10^6</f>
        <v>60066000000</v>
      </c>
      <c r="P9" s="37">
        <f t="shared" ref="P9:R12" si="0">$S9*(P$7/$S$8)</f>
        <v>240665210526.3158</v>
      </c>
      <c r="Q9" s="37">
        <f t="shared" si="0"/>
        <v>50117399439.426971</v>
      </c>
      <c r="R9" s="37">
        <f>$S9*(R$7/$S$8)</f>
        <v>60759076237.932114</v>
      </c>
      <c r="S9" s="36">
        <f>I36*10^6</f>
        <v>299232000000</v>
      </c>
    </row>
    <row r="10" spans="1:19" x14ac:dyDescent="0.35">
      <c r="A10" s="38" t="s">
        <v>131</v>
      </c>
      <c r="C10" s="30" t="str">
        <f t="shared" ref="C10:C12" si="1">A10</f>
        <v>Compensation of employees</v>
      </c>
      <c r="D10" s="23">
        <f t="shared" ref="D10:D12" si="2">$F10*($D$7/$F$8)</f>
        <v>6824034739.9448147</v>
      </c>
      <c r="E10" s="22">
        <f>J33*10^6</f>
        <v>38814000000</v>
      </c>
      <c r="F10" s="35">
        <f>J34*10^6</f>
        <v>18055000000</v>
      </c>
      <c r="G10" s="37">
        <f t="shared" ref="G10:H12" si="3">$I10*(G$7/$I$8)</f>
        <v>65995493274.57016</v>
      </c>
      <c r="H10" s="37">
        <f t="shared" si="3"/>
        <v>34486506725.42984</v>
      </c>
      <c r="I10" s="35">
        <f>J58*10^6</f>
        <v>100482000000</v>
      </c>
      <c r="J10" s="37">
        <f t="shared" ref="J10:K12" si="4">$L10*(J$7/$L$8)</f>
        <v>5884861062.1400633</v>
      </c>
      <c r="K10" s="37">
        <f t="shared" si="4"/>
        <v>21195138937.859936</v>
      </c>
      <c r="L10" s="36">
        <f>J41*10^6</f>
        <v>27080000000</v>
      </c>
      <c r="M10" s="37">
        <f t="shared" ref="M10:N12" si="5">$O10*(M$7/$O$8)</f>
        <v>17693337795.116112</v>
      </c>
      <c r="N10" s="37">
        <f t="shared" si="5"/>
        <v>13942662204.883892</v>
      </c>
      <c r="O10" s="36">
        <f>J42*10^6</f>
        <v>31636000000</v>
      </c>
      <c r="P10" s="37">
        <f t="shared" si="0"/>
        <v>62434361842.105263</v>
      </c>
      <c r="Q10" s="37">
        <f t="shared" si="0"/>
        <v>13001662535.035814</v>
      </c>
      <c r="R10" s="37">
        <f t="shared" si="0"/>
        <v>15762370235.129244</v>
      </c>
      <c r="S10" s="36">
        <f>J36*10^6</f>
        <v>77628000000</v>
      </c>
    </row>
    <row r="11" spans="1:19" x14ac:dyDescent="0.35">
      <c r="A11" s="38" t="s">
        <v>171</v>
      </c>
      <c r="C11" s="30" t="str">
        <f t="shared" si="1"/>
        <v>Taxes on production and imports, less subsidies</v>
      </c>
      <c r="D11" s="23">
        <f t="shared" si="2"/>
        <v>1877696183.220484</v>
      </c>
      <c r="E11" s="22">
        <f>K33*10^6</f>
        <v>32690000000</v>
      </c>
      <c r="F11" s="35">
        <f>K34*10^6</f>
        <v>4968000000</v>
      </c>
      <c r="G11" s="37">
        <f t="shared" si="3"/>
        <v>10700409789.109463</v>
      </c>
      <c r="H11" s="37">
        <f t="shared" si="3"/>
        <v>5591590210.8905363</v>
      </c>
      <c r="I11" s="35">
        <f>K58*10^6</f>
        <v>16292000000</v>
      </c>
      <c r="J11" s="37">
        <f t="shared" si="4"/>
        <v>314235934.11575079</v>
      </c>
      <c r="K11" s="37">
        <f t="shared" si="4"/>
        <v>1131764065.8842492</v>
      </c>
      <c r="L11" s="36">
        <f>K41*10^6</f>
        <v>1446000000</v>
      </c>
      <c r="M11" s="37">
        <f t="shared" si="5"/>
        <v>1388688764.2329404</v>
      </c>
      <c r="N11" s="37">
        <f t="shared" si="5"/>
        <v>1094311235.7670598</v>
      </c>
      <c r="O11" s="36">
        <f>K42*10^6</f>
        <v>2483000000</v>
      </c>
      <c r="P11" s="37">
        <f t="shared" si="0"/>
        <v>47461149671.052628</v>
      </c>
      <c r="Q11" s="37">
        <f t="shared" si="0"/>
        <v>9883561445.0326996</v>
      </c>
      <c r="R11" s="37">
        <f t="shared" si="0"/>
        <v>11982187225.552788</v>
      </c>
      <c r="S11" s="36">
        <f>K36*10^6</f>
        <v>59011000000</v>
      </c>
    </row>
    <row r="12" spans="1:19" x14ac:dyDescent="0.35">
      <c r="A12" s="38" t="s">
        <v>132</v>
      </c>
      <c r="C12" s="30" t="str">
        <f t="shared" si="1"/>
        <v>Gross operating surplus</v>
      </c>
      <c r="D12" s="23">
        <f t="shared" si="2"/>
        <v>10193909774.08206</v>
      </c>
      <c r="E12" s="22">
        <f>L33*10^6</f>
        <v>86727000000</v>
      </c>
      <c r="F12" s="35">
        <f>L34*10^6</f>
        <v>26971000000</v>
      </c>
      <c r="G12" s="37">
        <f t="shared" si="3"/>
        <v>142001767669.05234</v>
      </c>
      <c r="H12" s="37">
        <f t="shared" si="3"/>
        <v>74204232330.947662</v>
      </c>
      <c r="I12" s="35">
        <f>L58*10^6</f>
        <v>216206000000</v>
      </c>
      <c r="J12" s="37">
        <f t="shared" si="4"/>
        <v>5679499403.952384</v>
      </c>
      <c r="K12" s="37">
        <f t="shared" si="4"/>
        <v>20455500596.047615</v>
      </c>
      <c r="L12" s="36">
        <f>L41*10^6</f>
        <v>26135000000</v>
      </c>
      <c r="M12" s="37">
        <f t="shared" si="5"/>
        <v>14511601838.724167</v>
      </c>
      <c r="N12" s="37">
        <f t="shared" si="5"/>
        <v>11435398161.275835</v>
      </c>
      <c r="O12" s="36">
        <f>L42*10^6</f>
        <v>25947000000</v>
      </c>
      <c r="P12" s="37">
        <f t="shared" si="0"/>
        <v>130769699013.1579</v>
      </c>
      <c r="Q12" s="37">
        <f t="shared" si="0"/>
        <v>27232175459.358456</v>
      </c>
      <c r="R12" s="37">
        <f t="shared" si="0"/>
        <v>33014518777.25008</v>
      </c>
      <c r="S12" s="36">
        <f>L36*10^6</f>
        <v>162593000000</v>
      </c>
    </row>
    <row r="19" spans="2:14" x14ac:dyDescent="0.35">
      <c r="B19" s="1" t="s">
        <v>170</v>
      </c>
    </row>
    <row r="20" spans="2:14" x14ac:dyDescent="0.35">
      <c r="B20" t="s">
        <v>172</v>
      </c>
    </row>
    <row r="21" spans="2:14" x14ac:dyDescent="0.35">
      <c r="B21" t="s">
        <v>173</v>
      </c>
    </row>
    <row r="22" spans="2:14" x14ac:dyDescent="0.35">
      <c r="B22" t="s">
        <v>174</v>
      </c>
    </row>
    <row r="23" spans="2:14" x14ac:dyDescent="0.35">
      <c r="B23" t="s">
        <v>175</v>
      </c>
    </row>
    <row r="24" spans="2:14" x14ac:dyDescent="0.35">
      <c r="B24" t="s">
        <v>176</v>
      </c>
    </row>
    <row r="25" spans="2:14" x14ac:dyDescent="0.35">
      <c r="G25" s="1" t="s">
        <v>177</v>
      </c>
      <c r="H25" s="1" t="s">
        <v>172</v>
      </c>
    </row>
    <row r="26" spans="2:14" ht="29" x14ac:dyDescent="0.35">
      <c r="B26" s="18" t="s">
        <v>178</v>
      </c>
      <c r="C26" s="39"/>
      <c r="D26" s="40" t="s">
        <v>7</v>
      </c>
      <c r="E26" s="18" t="s">
        <v>179</v>
      </c>
      <c r="G26" s="39" t="s">
        <v>178</v>
      </c>
      <c r="H26" s="39"/>
      <c r="I26" s="41" t="s">
        <v>129</v>
      </c>
      <c r="J26" s="41" t="s">
        <v>180</v>
      </c>
      <c r="K26" s="41" t="s">
        <v>171</v>
      </c>
      <c r="L26" s="42" t="s">
        <v>132</v>
      </c>
    </row>
    <row r="27" spans="2:14" x14ac:dyDescent="0.35">
      <c r="B27" t="s">
        <v>181</v>
      </c>
      <c r="C27" t="s">
        <v>182</v>
      </c>
      <c r="D27" s="43">
        <v>34314</v>
      </c>
      <c r="G27" t="s">
        <v>181</v>
      </c>
      <c r="H27" t="s">
        <v>183</v>
      </c>
      <c r="I27" s="43">
        <v>18238301</v>
      </c>
      <c r="J27" s="43">
        <v>9709535</v>
      </c>
      <c r="K27" s="43">
        <v>1217959</v>
      </c>
      <c r="L27" s="43">
        <v>7310806</v>
      </c>
    </row>
    <row r="28" spans="2:14" x14ac:dyDescent="0.35">
      <c r="B28" t="s">
        <v>184</v>
      </c>
      <c r="C28" t="s">
        <v>185</v>
      </c>
      <c r="D28" s="43">
        <v>61876</v>
      </c>
      <c r="G28" t="s">
        <v>184</v>
      </c>
      <c r="H28" t="s">
        <v>186</v>
      </c>
      <c r="I28" s="43">
        <v>15898859</v>
      </c>
      <c r="J28" s="43">
        <v>7863213</v>
      </c>
      <c r="K28" s="43">
        <v>1242490</v>
      </c>
      <c r="L28" s="43">
        <v>6793156</v>
      </c>
      <c r="N28" s="21"/>
    </row>
    <row r="29" spans="2:14" x14ac:dyDescent="0.35">
      <c r="B29" t="s">
        <v>187</v>
      </c>
      <c r="C29" t="s">
        <v>188</v>
      </c>
      <c r="D29" s="43">
        <v>19404</v>
      </c>
      <c r="G29" t="s">
        <v>187</v>
      </c>
      <c r="H29" t="s">
        <v>189</v>
      </c>
      <c r="I29" s="43">
        <v>182283</v>
      </c>
      <c r="J29" s="43">
        <v>50616</v>
      </c>
      <c r="K29" s="43">
        <v>2314</v>
      </c>
      <c r="L29" s="43">
        <v>129354</v>
      </c>
      <c r="N29" s="21"/>
    </row>
    <row r="30" spans="2:14" x14ac:dyDescent="0.35">
      <c r="B30" t="s">
        <v>190</v>
      </c>
      <c r="C30" t="s">
        <v>191</v>
      </c>
      <c r="D30" s="43">
        <v>28308</v>
      </c>
      <c r="G30" t="s">
        <v>190</v>
      </c>
      <c r="H30" t="s">
        <v>192</v>
      </c>
      <c r="I30" s="43">
        <v>147384</v>
      </c>
      <c r="J30" s="43">
        <v>27205</v>
      </c>
      <c r="K30" s="43">
        <v>789</v>
      </c>
      <c r="L30" s="43">
        <v>119390</v>
      </c>
      <c r="N30" s="21"/>
    </row>
    <row r="31" spans="2:14" x14ac:dyDescent="0.35">
      <c r="B31" t="s">
        <v>193</v>
      </c>
      <c r="C31" t="s">
        <v>194</v>
      </c>
      <c r="D31" s="43">
        <v>22098</v>
      </c>
      <c r="G31" t="s">
        <v>193</v>
      </c>
      <c r="H31" t="s">
        <v>195</v>
      </c>
      <c r="I31" s="43">
        <v>34899</v>
      </c>
      <c r="J31" s="43">
        <v>23410</v>
      </c>
      <c r="K31" s="43">
        <v>1525</v>
      </c>
      <c r="L31" s="43">
        <v>9964</v>
      </c>
    </row>
    <row r="32" spans="2:14" x14ac:dyDescent="0.35">
      <c r="B32" t="s">
        <v>196</v>
      </c>
      <c r="C32" t="s">
        <v>197</v>
      </c>
      <c r="D32" s="43">
        <v>22767</v>
      </c>
      <c r="G32" t="s">
        <v>196</v>
      </c>
      <c r="H32" t="s">
        <v>198</v>
      </c>
      <c r="I32" s="43">
        <v>261774</v>
      </c>
      <c r="J32" s="43">
        <v>91867</v>
      </c>
      <c r="K32" s="43">
        <v>40072</v>
      </c>
      <c r="L32" s="43">
        <v>129835</v>
      </c>
    </row>
    <row r="33" spans="2:12" x14ac:dyDescent="0.35">
      <c r="B33" t="s">
        <v>199</v>
      </c>
      <c r="C33" t="s">
        <v>200</v>
      </c>
      <c r="D33" s="43">
        <v>36867</v>
      </c>
      <c r="G33" t="s">
        <v>199</v>
      </c>
      <c r="H33" s="44" t="s">
        <v>201</v>
      </c>
      <c r="I33" s="43">
        <v>158231</v>
      </c>
      <c r="J33" s="43">
        <v>38814</v>
      </c>
      <c r="K33" s="43">
        <v>32690</v>
      </c>
      <c r="L33" s="43">
        <v>86727</v>
      </c>
    </row>
    <row r="34" spans="2:12" x14ac:dyDescent="0.35">
      <c r="B34" t="s">
        <v>202</v>
      </c>
      <c r="C34" t="s">
        <v>203</v>
      </c>
      <c r="D34" s="43">
        <v>93695</v>
      </c>
      <c r="G34" t="s">
        <v>202</v>
      </c>
      <c r="H34" s="44" t="s">
        <v>204</v>
      </c>
      <c r="I34" s="43">
        <v>49994</v>
      </c>
      <c r="J34" s="43">
        <v>18055</v>
      </c>
      <c r="K34" s="43">
        <v>4968</v>
      </c>
      <c r="L34" s="43">
        <v>26971</v>
      </c>
    </row>
    <row r="35" spans="2:12" x14ac:dyDescent="0.35">
      <c r="B35" t="s">
        <v>205</v>
      </c>
      <c r="C35" t="s">
        <v>206</v>
      </c>
      <c r="D35" s="43">
        <v>50423</v>
      </c>
      <c r="G35" t="s">
        <v>205</v>
      </c>
      <c r="H35" t="s">
        <v>207</v>
      </c>
      <c r="I35" s="43">
        <v>53550</v>
      </c>
      <c r="J35" s="43">
        <v>34998</v>
      </c>
      <c r="K35" s="43">
        <v>2415</v>
      </c>
      <c r="L35" s="43">
        <v>16137</v>
      </c>
    </row>
    <row r="36" spans="2:12" x14ac:dyDescent="0.35">
      <c r="B36" t="s">
        <v>208</v>
      </c>
      <c r="C36" t="s">
        <v>209</v>
      </c>
      <c r="D36" s="43">
        <v>36649</v>
      </c>
      <c r="G36" t="s">
        <v>208</v>
      </c>
      <c r="H36" s="44" t="s">
        <v>210</v>
      </c>
      <c r="I36" s="43">
        <v>299232</v>
      </c>
      <c r="J36" s="43">
        <v>77628</v>
      </c>
      <c r="K36" s="43">
        <v>59011</v>
      </c>
      <c r="L36" s="43">
        <v>162593</v>
      </c>
    </row>
    <row r="37" spans="2:12" x14ac:dyDescent="0.35">
      <c r="B37" t="s">
        <v>211</v>
      </c>
      <c r="C37" t="s">
        <v>212</v>
      </c>
      <c r="D37" s="43">
        <v>21437</v>
      </c>
      <c r="G37" t="s">
        <v>211</v>
      </c>
      <c r="H37" t="s">
        <v>213</v>
      </c>
      <c r="I37" s="43">
        <v>694943</v>
      </c>
      <c r="J37" s="43">
        <v>458477</v>
      </c>
      <c r="K37" s="43">
        <v>8976</v>
      </c>
      <c r="L37" s="43">
        <v>227490</v>
      </c>
    </row>
    <row r="38" spans="2:12" x14ac:dyDescent="0.35">
      <c r="B38" t="s">
        <v>214</v>
      </c>
      <c r="C38" t="s">
        <v>215</v>
      </c>
      <c r="D38" s="43">
        <v>8667</v>
      </c>
      <c r="G38" t="s">
        <v>214</v>
      </c>
      <c r="H38" t="s">
        <v>216</v>
      </c>
      <c r="I38" s="43">
        <v>2129592</v>
      </c>
      <c r="J38" s="43">
        <v>1006425</v>
      </c>
      <c r="K38" s="43">
        <v>85526</v>
      </c>
      <c r="L38" s="43">
        <v>1037641</v>
      </c>
    </row>
    <row r="39" spans="2:12" x14ac:dyDescent="0.35">
      <c r="B39" t="s">
        <v>217</v>
      </c>
      <c r="C39" t="s">
        <v>218</v>
      </c>
      <c r="D39" s="43">
        <v>23422</v>
      </c>
      <c r="G39" t="s">
        <v>217</v>
      </c>
      <c r="H39" t="s">
        <v>219</v>
      </c>
      <c r="I39" s="43">
        <v>1183755</v>
      </c>
      <c r="J39" s="43">
        <v>662696</v>
      </c>
      <c r="K39" s="43">
        <v>30260</v>
      </c>
      <c r="L39" s="43">
        <v>490800</v>
      </c>
    </row>
    <row r="40" spans="2:12" x14ac:dyDescent="0.35">
      <c r="B40" t="s">
        <v>220</v>
      </c>
      <c r="C40" s="45" t="s">
        <v>116</v>
      </c>
      <c r="D40" s="43">
        <v>268953</v>
      </c>
      <c r="E40" t="s">
        <v>221</v>
      </c>
      <c r="G40" t="s">
        <v>220</v>
      </c>
      <c r="H40" t="s">
        <v>222</v>
      </c>
      <c r="I40" s="43">
        <v>32485</v>
      </c>
      <c r="J40" s="43">
        <v>20428</v>
      </c>
      <c r="K40" s="43">
        <v>704</v>
      </c>
      <c r="L40" s="43">
        <v>11353</v>
      </c>
    </row>
    <row r="41" spans="2:12" x14ac:dyDescent="0.35">
      <c r="B41" t="s">
        <v>223</v>
      </c>
      <c r="C41" s="46" t="s">
        <v>144</v>
      </c>
      <c r="D41" s="43">
        <v>40135</v>
      </c>
      <c r="E41" t="s">
        <v>224</v>
      </c>
      <c r="G41" t="s">
        <v>223</v>
      </c>
      <c r="H41" s="44" t="s">
        <v>225</v>
      </c>
      <c r="I41" s="43">
        <v>54661</v>
      </c>
      <c r="J41" s="43">
        <v>27080</v>
      </c>
      <c r="K41" s="43">
        <v>1446</v>
      </c>
      <c r="L41" s="43">
        <v>26135</v>
      </c>
    </row>
    <row r="42" spans="2:12" x14ac:dyDescent="0.35">
      <c r="B42" t="s">
        <v>226</v>
      </c>
      <c r="C42" t="s">
        <v>227</v>
      </c>
      <c r="D42" s="43">
        <v>11643</v>
      </c>
      <c r="G42" t="s">
        <v>226</v>
      </c>
      <c r="H42" s="44" t="s">
        <v>228</v>
      </c>
      <c r="I42" s="43">
        <v>60066</v>
      </c>
      <c r="J42" s="43">
        <v>31636</v>
      </c>
      <c r="K42" s="43">
        <v>2483</v>
      </c>
      <c r="L42" s="43">
        <v>25947</v>
      </c>
    </row>
    <row r="43" spans="2:12" x14ac:dyDescent="0.35">
      <c r="B43" t="s">
        <v>229</v>
      </c>
      <c r="C43" t="s">
        <v>230</v>
      </c>
      <c r="D43" s="43">
        <v>14089</v>
      </c>
      <c r="G43" t="s">
        <v>229</v>
      </c>
      <c r="H43" t="s">
        <v>231</v>
      </c>
      <c r="I43" s="43">
        <v>147361</v>
      </c>
      <c r="J43" s="43">
        <v>97092</v>
      </c>
      <c r="K43" s="43">
        <v>3374</v>
      </c>
      <c r="L43" s="43">
        <v>46896</v>
      </c>
    </row>
    <row r="44" spans="2:12" x14ac:dyDescent="0.35">
      <c r="B44" t="s">
        <v>232</v>
      </c>
      <c r="C44" t="s">
        <v>233</v>
      </c>
      <c r="D44" s="43">
        <v>19415</v>
      </c>
      <c r="G44" t="s">
        <v>232</v>
      </c>
      <c r="H44" t="s">
        <v>234</v>
      </c>
      <c r="I44" s="43">
        <v>152472</v>
      </c>
      <c r="J44" s="43">
        <v>94664</v>
      </c>
      <c r="K44" s="43">
        <v>3548</v>
      </c>
      <c r="L44" s="43">
        <v>54260</v>
      </c>
    </row>
    <row r="45" spans="2:12" x14ac:dyDescent="0.35">
      <c r="B45" t="s">
        <v>235</v>
      </c>
      <c r="C45" t="s">
        <v>236</v>
      </c>
      <c r="D45" s="43">
        <v>20908</v>
      </c>
      <c r="G45" t="s">
        <v>235</v>
      </c>
      <c r="H45" t="s">
        <v>237</v>
      </c>
      <c r="I45" s="43">
        <v>267323</v>
      </c>
      <c r="J45" s="43">
        <v>137529</v>
      </c>
      <c r="K45" s="43">
        <v>8570</v>
      </c>
      <c r="L45" s="43">
        <v>121224</v>
      </c>
    </row>
    <row r="46" spans="2:12" x14ac:dyDescent="0.35">
      <c r="B46" t="s">
        <v>238</v>
      </c>
      <c r="C46" t="s">
        <v>239</v>
      </c>
      <c r="D46" s="43">
        <v>32318</v>
      </c>
      <c r="G46" t="s">
        <v>238</v>
      </c>
      <c r="H46" t="s">
        <v>240</v>
      </c>
      <c r="I46" s="43">
        <v>63631</v>
      </c>
      <c r="J46" s="43">
        <v>34671</v>
      </c>
      <c r="K46" s="43">
        <v>879</v>
      </c>
      <c r="L46" s="43">
        <v>28080</v>
      </c>
    </row>
    <row r="47" spans="2:12" x14ac:dyDescent="0.35">
      <c r="B47" t="s">
        <v>241</v>
      </c>
      <c r="C47" t="s">
        <v>242</v>
      </c>
      <c r="D47" s="43">
        <v>88512</v>
      </c>
      <c r="G47" t="s">
        <v>241</v>
      </c>
      <c r="H47" t="s">
        <v>243</v>
      </c>
      <c r="I47" s="43">
        <v>146240</v>
      </c>
      <c r="J47" s="43">
        <v>69905</v>
      </c>
      <c r="K47" s="43">
        <v>3414</v>
      </c>
      <c r="L47" s="43">
        <v>72921</v>
      </c>
    </row>
    <row r="48" spans="2:12" x14ac:dyDescent="0.35">
      <c r="B48" t="s">
        <v>244</v>
      </c>
      <c r="C48" s="47" t="s">
        <v>245</v>
      </c>
      <c r="D48" s="43">
        <v>3124</v>
      </c>
      <c r="E48" t="s">
        <v>246</v>
      </c>
      <c r="G48" t="s">
        <v>244</v>
      </c>
      <c r="H48" t="s">
        <v>247</v>
      </c>
      <c r="I48" s="43">
        <v>149076</v>
      </c>
      <c r="J48" s="43">
        <v>77790</v>
      </c>
      <c r="K48" s="43">
        <v>2485</v>
      </c>
      <c r="L48" s="43">
        <v>68800</v>
      </c>
    </row>
    <row r="49" spans="2:12" x14ac:dyDescent="0.35">
      <c r="B49" t="s">
        <v>248</v>
      </c>
      <c r="C49" s="47" t="s">
        <v>249</v>
      </c>
      <c r="D49" s="43">
        <v>103566</v>
      </c>
      <c r="E49" t="s">
        <v>246</v>
      </c>
      <c r="G49" t="s">
        <v>248</v>
      </c>
      <c r="H49" t="s">
        <v>250</v>
      </c>
      <c r="I49" s="43">
        <v>29141</v>
      </c>
      <c r="J49" s="43">
        <v>20277</v>
      </c>
      <c r="K49" s="43">
        <v>387</v>
      </c>
      <c r="L49" s="43">
        <v>8477</v>
      </c>
    </row>
    <row r="50" spans="2:12" x14ac:dyDescent="0.35">
      <c r="B50" t="s">
        <v>251</v>
      </c>
      <c r="C50" s="47" t="s">
        <v>252</v>
      </c>
      <c r="D50" s="43">
        <v>36820</v>
      </c>
      <c r="E50" t="s">
        <v>246</v>
      </c>
      <c r="G50" t="s">
        <v>251</v>
      </c>
      <c r="H50" t="s">
        <v>253</v>
      </c>
      <c r="I50" s="43">
        <v>81299</v>
      </c>
      <c r="J50" s="43">
        <v>51622</v>
      </c>
      <c r="K50" s="43">
        <v>2969</v>
      </c>
      <c r="L50" s="43">
        <v>26708</v>
      </c>
    </row>
    <row r="51" spans="2:12" x14ac:dyDescent="0.35">
      <c r="B51" t="s">
        <v>254</v>
      </c>
      <c r="C51" s="47" t="s">
        <v>255</v>
      </c>
      <c r="D51" s="43">
        <v>749</v>
      </c>
      <c r="E51" t="s">
        <v>246</v>
      </c>
      <c r="G51" t="s">
        <v>254</v>
      </c>
      <c r="H51" t="s">
        <v>256</v>
      </c>
      <c r="I51" s="43">
        <v>945837</v>
      </c>
      <c r="J51" s="43">
        <v>343730</v>
      </c>
      <c r="K51" s="43">
        <v>55266</v>
      </c>
      <c r="L51" s="43">
        <v>546841</v>
      </c>
    </row>
    <row r="52" spans="2:12" x14ac:dyDescent="0.35">
      <c r="B52" t="s">
        <v>257</v>
      </c>
      <c r="C52" s="47" t="s">
        <v>258</v>
      </c>
      <c r="D52" s="43">
        <v>6621</v>
      </c>
      <c r="E52" t="s">
        <v>246</v>
      </c>
      <c r="G52" t="s">
        <v>257</v>
      </c>
      <c r="H52" t="s">
        <v>259</v>
      </c>
      <c r="I52" s="43">
        <v>261724</v>
      </c>
      <c r="J52" s="43">
        <v>103480</v>
      </c>
      <c r="K52" s="43">
        <v>30122</v>
      </c>
      <c r="L52" s="43">
        <v>128122</v>
      </c>
    </row>
    <row r="53" spans="2:12" x14ac:dyDescent="0.35">
      <c r="B53" t="s">
        <v>260</v>
      </c>
      <c r="C53" s="47" t="s">
        <v>261</v>
      </c>
      <c r="D53" s="43">
        <v>1416</v>
      </c>
      <c r="E53" t="s">
        <v>246</v>
      </c>
      <c r="G53" t="s">
        <v>260</v>
      </c>
      <c r="H53" t="s">
        <v>262</v>
      </c>
      <c r="I53" s="43">
        <v>17936</v>
      </c>
      <c r="J53" s="43">
        <v>12017</v>
      </c>
      <c r="K53" s="43">
        <v>571</v>
      </c>
      <c r="L53" s="43">
        <v>5348</v>
      </c>
    </row>
    <row r="54" spans="2:12" x14ac:dyDescent="0.35">
      <c r="B54" t="s">
        <v>263</v>
      </c>
      <c r="C54" s="47" t="s">
        <v>264</v>
      </c>
      <c r="D54" s="43">
        <v>1101</v>
      </c>
      <c r="E54" t="s">
        <v>246</v>
      </c>
      <c r="G54" t="s">
        <v>263</v>
      </c>
      <c r="H54" t="s">
        <v>265</v>
      </c>
      <c r="I54" s="43">
        <v>9694</v>
      </c>
      <c r="J54" s="43">
        <v>8174</v>
      </c>
      <c r="K54" s="43">
        <v>290</v>
      </c>
      <c r="L54" s="43">
        <v>1230</v>
      </c>
    </row>
    <row r="55" spans="2:12" x14ac:dyDescent="0.35">
      <c r="B55" t="s">
        <v>266</v>
      </c>
      <c r="C55" s="47" t="s">
        <v>267</v>
      </c>
      <c r="D55" s="43">
        <v>228</v>
      </c>
      <c r="E55" t="s">
        <v>246</v>
      </c>
      <c r="G55" t="s">
        <v>266</v>
      </c>
      <c r="H55" t="s">
        <v>268</v>
      </c>
      <c r="I55" s="43">
        <v>59668</v>
      </c>
      <c r="J55" s="43">
        <v>30172</v>
      </c>
      <c r="K55" s="43">
        <v>1736</v>
      </c>
      <c r="L55" s="43">
        <v>27760</v>
      </c>
    </row>
    <row r="56" spans="2:12" x14ac:dyDescent="0.35">
      <c r="B56" t="s">
        <v>269</v>
      </c>
      <c r="C56" s="47" t="s">
        <v>270</v>
      </c>
      <c r="D56" s="43">
        <v>12770</v>
      </c>
      <c r="E56" t="s">
        <v>246</v>
      </c>
      <c r="G56" t="s">
        <v>269</v>
      </c>
      <c r="H56" t="s">
        <v>271</v>
      </c>
      <c r="I56" s="43">
        <v>40211</v>
      </c>
      <c r="J56" s="43">
        <v>26028</v>
      </c>
      <c r="K56" s="43">
        <v>762</v>
      </c>
      <c r="L56" s="43">
        <v>13421</v>
      </c>
    </row>
    <row r="57" spans="2:12" x14ac:dyDescent="0.35">
      <c r="B57" t="s">
        <v>272</v>
      </c>
      <c r="C57" s="47" t="s">
        <v>273</v>
      </c>
      <c r="D57" s="43">
        <v>246810</v>
      </c>
      <c r="E57" t="s">
        <v>246</v>
      </c>
      <c r="G57" t="s">
        <v>272</v>
      </c>
      <c r="H57" t="s">
        <v>274</v>
      </c>
      <c r="I57" s="43">
        <v>145371</v>
      </c>
      <c r="J57" s="43">
        <v>19815</v>
      </c>
      <c r="K57" s="43">
        <v>3677</v>
      </c>
      <c r="L57" s="43">
        <v>121879</v>
      </c>
    </row>
    <row r="58" spans="2:12" x14ac:dyDescent="0.35">
      <c r="B58" t="s">
        <v>275</v>
      </c>
      <c r="C58" s="48" t="s">
        <v>276</v>
      </c>
      <c r="D58" s="43">
        <v>86048</v>
      </c>
      <c r="E58" t="s">
        <v>277</v>
      </c>
      <c r="G58" t="s">
        <v>275</v>
      </c>
      <c r="H58" s="44" t="s">
        <v>278</v>
      </c>
      <c r="I58" s="43">
        <v>332981</v>
      </c>
      <c r="J58" s="43">
        <v>100482</v>
      </c>
      <c r="K58" s="43">
        <v>16292</v>
      </c>
      <c r="L58" s="43">
        <v>216206</v>
      </c>
    </row>
    <row r="59" spans="2:12" x14ac:dyDescent="0.35">
      <c r="B59" t="s">
        <v>279</v>
      </c>
      <c r="C59" s="49" t="s">
        <v>280</v>
      </c>
      <c r="D59" s="43">
        <v>14508</v>
      </c>
      <c r="E59" t="s">
        <v>281</v>
      </c>
      <c r="G59" t="s">
        <v>279</v>
      </c>
      <c r="H59" t="s">
        <v>282</v>
      </c>
      <c r="I59" s="43">
        <v>78252</v>
      </c>
      <c r="J59" s="43">
        <v>43560</v>
      </c>
      <c r="K59" s="43">
        <v>1817</v>
      </c>
      <c r="L59" s="43">
        <v>32875</v>
      </c>
    </row>
    <row r="60" spans="2:12" x14ac:dyDescent="0.35">
      <c r="B60" t="s">
        <v>283</v>
      </c>
      <c r="C60" t="s">
        <v>284</v>
      </c>
      <c r="D60" s="43">
        <v>40117</v>
      </c>
      <c r="G60" t="s">
        <v>283</v>
      </c>
      <c r="H60" t="s">
        <v>285</v>
      </c>
      <c r="I60" s="43">
        <v>1142867</v>
      </c>
      <c r="J60" s="43">
        <v>509809</v>
      </c>
      <c r="K60" s="43">
        <v>210383</v>
      </c>
      <c r="L60" s="43">
        <v>422674</v>
      </c>
    </row>
    <row r="61" spans="2:12" x14ac:dyDescent="0.35">
      <c r="B61" t="s">
        <v>286</v>
      </c>
      <c r="C61" t="s">
        <v>287</v>
      </c>
      <c r="D61" s="43">
        <v>88209</v>
      </c>
      <c r="G61" t="s">
        <v>286</v>
      </c>
      <c r="H61" t="s">
        <v>288</v>
      </c>
      <c r="I61" s="43">
        <v>1020079</v>
      </c>
      <c r="J61" s="43">
        <v>573627</v>
      </c>
      <c r="K61" s="43">
        <v>216863</v>
      </c>
      <c r="L61" s="43">
        <v>229589</v>
      </c>
    </row>
    <row r="62" spans="2:12" x14ac:dyDescent="0.35">
      <c r="B62" t="s">
        <v>289</v>
      </c>
      <c r="C62" t="s">
        <v>290</v>
      </c>
      <c r="D62" s="43">
        <v>191101</v>
      </c>
      <c r="G62" t="s">
        <v>289</v>
      </c>
      <c r="H62" t="s">
        <v>291</v>
      </c>
      <c r="I62" s="43">
        <v>565836</v>
      </c>
      <c r="J62" s="43">
        <v>320031</v>
      </c>
      <c r="K62" s="43">
        <v>34977</v>
      </c>
      <c r="L62" s="43">
        <v>210828</v>
      </c>
    </row>
    <row r="63" spans="2:12" x14ac:dyDescent="0.35">
      <c r="B63" t="s">
        <v>292</v>
      </c>
      <c r="C63" t="s">
        <v>293</v>
      </c>
      <c r="D63" s="43">
        <v>76959</v>
      </c>
      <c r="G63" t="s">
        <v>292</v>
      </c>
      <c r="H63" t="s">
        <v>294</v>
      </c>
      <c r="I63" s="43">
        <v>117693</v>
      </c>
      <c r="J63" s="43">
        <v>48445</v>
      </c>
      <c r="K63" s="43">
        <v>22055</v>
      </c>
      <c r="L63" s="43">
        <v>47193</v>
      </c>
    </row>
    <row r="64" spans="2:12" x14ac:dyDescent="0.35">
      <c r="B64" t="s">
        <v>295</v>
      </c>
      <c r="C64" t="s">
        <v>296</v>
      </c>
      <c r="D64" s="43">
        <v>112928</v>
      </c>
      <c r="G64" t="s">
        <v>295</v>
      </c>
      <c r="H64" t="s">
        <v>297</v>
      </c>
      <c r="I64" s="43">
        <v>44301</v>
      </c>
      <c r="J64" s="43">
        <v>24226</v>
      </c>
      <c r="K64" s="43">
        <v>208</v>
      </c>
      <c r="L64" s="43">
        <v>19867</v>
      </c>
    </row>
    <row r="65" spans="2:12" x14ac:dyDescent="0.35">
      <c r="B65" t="s">
        <v>298</v>
      </c>
      <c r="C65" t="s">
        <v>299</v>
      </c>
      <c r="D65" s="43">
        <v>55962</v>
      </c>
      <c r="G65" t="s">
        <v>298</v>
      </c>
      <c r="H65" t="s">
        <v>300</v>
      </c>
      <c r="I65" s="43">
        <v>15792</v>
      </c>
      <c r="J65" s="43">
        <v>7322</v>
      </c>
      <c r="K65" s="43">
        <v>867</v>
      </c>
      <c r="L65" s="43">
        <v>7603</v>
      </c>
    </row>
    <row r="66" spans="2:12" x14ac:dyDescent="0.35">
      <c r="B66" t="s">
        <v>301</v>
      </c>
      <c r="C66" t="s">
        <v>302</v>
      </c>
      <c r="D66" s="43">
        <v>212844</v>
      </c>
      <c r="G66" t="s">
        <v>301</v>
      </c>
      <c r="H66" t="s">
        <v>303</v>
      </c>
      <c r="I66" s="43">
        <v>149029</v>
      </c>
      <c r="J66" s="43">
        <v>92014</v>
      </c>
      <c r="K66" s="43">
        <v>4144</v>
      </c>
      <c r="L66" s="43">
        <v>52871</v>
      </c>
    </row>
    <row r="67" spans="2:12" x14ac:dyDescent="0.35">
      <c r="B67" t="s">
        <v>304</v>
      </c>
      <c r="C67" t="s">
        <v>305</v>
      </c>
      <c r="D67" s="43">
        <v>69028</v>
      </c>
      <c r="G67" t="s">
        <v>304</v>
      </c>
      <c r="H67" t="s">
        <v>306</v>
      </c>
      <c r="I67" s="43">
        <v>42197</v>
      </c>
      <c r="J67" s="43">
        <v>19815</v>
      </c>
      <c r="K67" s="43">
        <v>1708</v>
      </c>
      <c r="L67" s="43">
        <v>20673</v>
      </c>
    </row>
    <row r="68" spans="2:12" x14ac:dyDescent="0.35">
      <c r="B68" t="s">
        <v>307</v>
      </c>
      <c r="C68" t="s">
        <v>308</v>
      </c>
      <c r="D68" s="43">
        <v>105415</v>
      </c>
      <c r="G68" t="s">
        <v>307</v>
      </c>
      <c r="H68" t="s">
        <v>309</v>
      </c>
      <c r="I68" s="43">
        <v>36810</v>
      </c>
      <c r="J68" s="43">
        <v>7146</v>
      </c>
      <c r="K68" s="43">
        <v>2951</v>
      </c>
      <c r="L68" s="43">
        <v>26712</v>
      </c>
    </row>
    <row r="69" spans="2:12" x14ac:dyDescent="0.35">
      <c r="B69" t="s">
        <v>310</v>
      </c>
      <c r="C69" t="s">
        <v>311</v>
      </c>
      <c r="D69" s="43">
        <v>111108</v>
      </c>
      <c r="G69" t="s">
        <v>310</v>
      </c>
      <c r="H69" t="s">
        <v>312</v>
      </c>
      <c r="I69" s="43">
        <v>108074</v>
      </c>
      <c r="J69" s="43">
        <v>77801</v>
      </c>
      <c r="K69" s="43">
        <v>2263</v>
      </c>
      <c r="L69" s="43">
        <v>28010</v>
      </c>
    </row>
    <row r="70" spans="2:12" x14ac:dyDescent="0.35">
      <c r="B70" t="s">
        <v>313</v>
      </c>
      <c r="C70" t="s">
        <v>314</v>
      </c>
      <c r="D70" s="43">
        <v>209093</v>
      </c>
      <c r="G70" t="s">
        <v>313</v>
      </c>
      <c r="H70" t="s">
        <v>315</v>
      </c>
      <c r="I70" s="43">
        <v>51940</v>
      </c>
      <c r="J70" s="43">
        <v>43261</v>
      </c>
      <c r="K70" s="43">
        <v>781</v>
      </c>
      <c r="L70" s="43">
        <v>7898</v>
      </c>
    </row>
    <row r="71" spans="2:12" x14ac:dyDescent="0.35">
      <c r="B71" t="s">
        <v>316</v>
      </c>
      <c r="C71" t="s">
        <v>317</v>
      </c>
      <c r="D71" s="43">
        <v>113347</v>
      </c>
      <c r="G71" t="s">
        <v>316</v>
      </c>
      <c r="H71" t="s">
        <v>318</v>
      </c>
      <c r="I71" s="43">
        <v>906938</v>
      </c>
      <c r="J71" s="43">
        <v>318675</v>
      </c>
      <c r="K71" s="43">
        <v>55293</v>
      </c>
      <c r="L71" s="43">
        <v>532970</v>
      </c>
    </row>
    <row r="72" spans="2:12" x14ac:dyDescent="0.35">
      <c r="B72" t="s">
        <v>319</v>
      </c>
      <c r="C72" t="s">
        <v>320</v>
      </c>
      <c r="D72" s="43">
        <v>29072</v>
      </c>
      <c r="G72" t="s">
        <v>319</v>
      </c>
      <c r="H72" t="s">
        <v>321</v>
      </c>
      <c r="I72" s="43">
        <v>223597</v>
      </c>
      <c r="J72" s="43">
        <v>114787</v>
      </c>
      <c r="K72" s="43">
        <v>5467</v>
      </c>
      <c r="L72" s="43">
        <v>103343</v>
      </c>
    </row>
    <row r="73" spans="2:12" x14ac:dyDescent="0.35">
      <c r="B73" t="s">
        <v>322</v>
      </c>
      <c r="C73" t="s">
        <v>323</v>
      </c>
      <c r="D73" s="43">
        <v>20986</v>
      </c>
      <c r="G73" t="s">
        <v>322</v>
      </c>
      <c r="H73" t="s">
        <v>324</v>
      </c>
      <c r="I73" s="43">
        <v>87592</v>
      </c>
      <c r="J73" s="43">
        <v>34244</v>
      </c>
      <c r="K73" s="43">
        <v>6467</v>
      </c>
      <c r="L73" s="43">
        <v>46882</v>
      </c>
    </row>
    <row r="74" spans="2:12" x14ac:dyDescent="0.35">
      <c r="B74" t="s">
        <v>325</v>
      </c>
      <c r="C74" t="s">
        <v>326</v>
      </c>
      <c r="D74" s="43">
        <v>25586</v>
      </c>
      <c r="G74" t="s">
        <v>325</v>
      </c>
      <c r="H74" t="s">
        <v>327</v>
      </c>
      <c r="I74" s="43">
        <v>426113</v>
      </c>
      <c r="J74" s="43">
        <v>112649</v>
      </c>
      <c r="K74" s="43">
        <v>39472</v>
      </c>
      <c r="L74" s="43">
        <v>273993</v>
      </c>
    </row>
    <row r="75" spans="2:12" x14ac:dyDescent="0.35">
      <c r="B75" t="s">
        <v>328</v>
      </c>
      <c r="C75" t="s">
        <v>329</v>
      </c>
      <c r="D75" s="43">
        <v>25364</v>
      </c>
      <c r="G75" t="s">
        <v>328</v>
      </c>
      <c r="H75" t="s">
        <v>330</v>
      </c>
      <c r="I75" s="43">
        <v>169636</v>
      </c>
      <c r="J75" s="43">
        <v>56995</v>
      </c>
      <c r="K75" s="43">
        <v>3888</v>
      </c>
      <c r="L75" s="43">
        <v>108752</v>
      </c>
    </row>
    <row r="76" spans="2:12" x14ac:dyDescent="0.35">
      <c r="B76" t="s">
        <v>331</v>
      </c>
      <c r="C76" s="50" t="s">
        <v>332</v>
      </c>
      <c r="D76" s="43">
        <v>8343</v>
      </c>
      <c r="E76" t="s">
        <v>333</v>
      </c>
      <c r="G76" t="s">
        <v>331</v>
      </c>
      <c r="H76" t="s">
        <v>334</v>
      </c>
      <c r="I76" s="43">
        <v>3749038</v>
      </c>
      <c r="J76" s="43">
        <v>852412</v>
      </c>
      <c r="K76" s="43">
        <v>319509</v>
      </c>
      <c r="L76" s="43">
        <v>2577118</v>
      </c>
    </row>
    <row r="77" spans="2:12" x14ac:dyDescent="0.35">
      <c r="B77" t="s">
        <v>335</v>
      </c>
      <c r="C77" s="46" t="s">
        <v>336</v>
      </c>
      <c r="D77" s="43">
        <v>25886</v>
      </c>
      <c r="E77" t="s">
        <v>337</v>
      </c>
      <c r="G77" t="s">
        <v>335</v>
      </c>
      <c r="H77" t="s">
        <v>338</v>
      </c>
      <c r="I77" s="43">
        <v>1363092</v>
      </c>
      <c r="J77" s="43">
        <v>715705</v>
      </c>
      <c r="K77" s="43">
        <v>63497</v>
      </c>
      <c r="L77" s="43">
        <v>583890</v>
      </c>
    </row>
    <row r="78" spans="2:12" x14ac:dyDescent="0.35">
      <c r="B78" t="s">
        <v>339</v>
      </c>
      <c r="C78" s="50" t="s">
        <v>340</v>
      </c>
      <c r="D78" s="43">
        <v>8215</v>
      </c>
      <c r="E78" t="s">
        <v>333</v>
      </c>
      <c r="G78" t="s">
        <v>339</v>
      </c>
      <c r="H78" t="s">
        <v>341</v>
      </c>
      <c r="I78" s="43">
        <v>560763</v>
      </c>
      <c r="J78" s="43">
        <v>236473</v>
      </c>
      <c r="K78" s="43">
        <v>17390</v>
      </c>
      <c r="L78" s="43">
        <v>306900</v>
      </c>
    </row>
    <row r="79" spans="2:12" x14ac:dyDescent="0.35">
      <c r="B79" t="s">
        <v>342</v>
      </c>
      <c r="C79" s="50" t="s">
        <v>343</v>
      </c>
      <c r="D79" s="43">
        <v>27726</v>
      </c>
      <c r="E79" t="s">
        <v>333</v>
      </c>
      <c r="G79" t="s">
        <v>342</v>
      </c>
      <c r="H79" t="s">
        <v>344</v>
      </c>
      <c r="I79" s="43">
        <v>230878</v>
      </c>
      <c r="J79" s="43">
        <v>227418</v>
      </c>
      <c r="K79" s="43">
        <v>5065</v>
      </c>
      <c r="L79" s="43">
        <v>-1604</v>
      </c>
    </row>
    <row r="80" spans="2:12" x14ac:dyDescent="0.35">
      <c r="B80" t="s">
        <v>345</v>
      </c>
      <c r="C80" s="50" t="s">
        <v>346</v>
      </c>
      <c r="D80" s="43">
        <v>6454</v>
      </c>
      <c r="E80" t="s">
        <v>333</v>
      </c>
      <c r="G80" t="s">
        <v>345</v>
      </c>
      <c r="H80" t="s">
        <v>347</v>
      </c>
      <c r="I80" s="43">
        <v>554081</v>
      </c>
      <c r="J80" s="43">
        <v>250693</v>
      </c>
      <c r="K80" s="43">
        <v>40312</v>
      </c>
      <c r="L80" s="43">
        <v>263076</v>
      </c>
    </row>
    <row r="81" spans="2:12" x14ac:dyDescent="0.35">
      <c r="B81" t="s">
        <v>348</v>
      </c>
      <c r="C81" s="50" t="s">
        <v>349</v>
      </c>
      <c r="D81" s="43">
        <v>11048</v>
      </c>
      <c r="E81" t="s">
        <v>333</v>
      </c>
      <c r="G81" t="s">
        <v>348</v>
      </c>
      <c r="H81" t="s">
        <v>350</v>
      </c>
      <c r="I81" s="43">
        <v>17371</v>
      </c>
      <c r="J81" s="43">
        <v>1121</v>
      </c>
      <c r="K81" s="43">
        <v>731</v>
      </c>
      <c r="L81" s="43">
        <v>15519</v>
      </c>
    </row>
    <row r="82" spans="2:12" x14ac:dyDescent="0.35">
      <c r="B82" t="s">
        <v>351</v>
      </c>
      <c r="C82" s="50" t="s">
        <v>352</v>
      </c>
      <c r="D82" s="43">
        <v>7478</v>
      </c>
      <c r="E82" t="s">
        <v>333</v>
      </c>
      <c r="G82" t="s">
        <v>351</v>
      </c>
      <c r="H82" t="s">
        <v>353</v>
      </c>
      <c r="I82" s="43">
        <v>2385946</v>
      </c>
      <c r="J82" s="43">
        <v>136707</v>
      </c>
      <c r="K82" s="43">
        <v>256012</v>
      </c>
      <c r="L82" s="43">
        <v>1993228</v>
      </c>
    </row>
    <row r="83" spans="2:12" x14ac:dyDescent="0.35">
      <c r="B83" t="s">
        <v>354</v>
      </c>
      <c r="C83" s="50" t="s">
        <v>355</v>
      </c>
      <c r="D83" s="43">
        <v>5424</v>
      </c>
      <c r="E83" t="s">
        <v>333</v>
      </c>
      <c r="G83" t="s">
        <v>354</v>
      </c>
      <c r="H83" t="s">
        <v>356</v>
      </c>
      <c r="I83" s="43">
        <v>2180002</v>
      </c>
      <c r="J83" s="43">
        <v>102208</v>
      </c>
      <c r="K83" s="43">
        <v>237200</v>
      </c>
      <c r="L83" s="43">
        <v>1840595</v>
      </c>
    </row>
    <row r="84" spans="2:12" x14ac:dyDescent="0.35">
      <c r="B84" t="s">
        <v>357</v>
      </c>
      <c r="C84" s="50" t="s">
        <v>358</v>
      </c>
      <c r="D84" s="43">
        <v>4452</v>
      </c>
      <c r="E84" t="s">
        <v>333</v>
      </c>
      <c r="G84" t="s">
        <v>357</v>
      </c>
      <c r="H84" t="s">
        <v>359</v>
      </c>
      <c r="I84" s="43">
        <v>205944</v>
      </c>
      <c r="J84" s="43">
        <v>34499</v>
      </c>
      <c r="K84" s="43">
        <v>18812</v>
      </c>
      <c r="L84" s="43">
        <v>152633</v>
      </c>
    </row>
    <row r="85" spans="2:12" x14ac:dyDescent="0.35">
      <c r="B85" t="s">
        <v>360</v>
      </c>
      <c r="C85" s="50" t="s">
        <v>361</v>
      </c>
      <c r="D85" s="43">
        <v>3903</v>
      </c>
      <c r="E85" t="s">
        <v>333</v>
      </c>
      <c r="G85" t="s">
        <v>360</v>
      </c>
      <c r="H85" t="s">
        <v>362</v>
      </c>
      <c r="I85" s="43">
        <v>2236932</v>
      </c>
      <c r="J85" s="43">
        <v>1609923</v>
      </c>
      <c r="K85" s="43">
        <v>55918</v>
      </c>
      <c r="L85" s="43">
        <v>571091</v>
      </c>
    </row>
    <row r="86" spans="2:12" x14ac:dyDescent="0.35">
      <c r="B86" t="s">
        <v>363</v>
      </c>
      <c r="C86" s="50" t="s">
        <v>364</v>
      </c>
      <c r="D86" s="43">
        <v>5966</v>
      </c>
      <c r="E86" t="s">
        <v>333</v>
      </c>
      <c r="G86" t="s">
        <v>363</v>
      </c>
      <c r="H86" t="s">
        <v>365</v>
      </c>
      <c r="I86" s="43">
        <v>1348595</v>
      </c>
      <c r="J86" s="43">
        <v>909431</v>
      </c>
      <c r="K86" s="43">
        <v>35128</v>
      </c>
      <c r="L86" s="43">
        <v>404035</v>
      </c>
    </row>
    <row r="87" spans="2:12" x14ac:dyDescent="0.35">
      <c r="B87" t="s">
        <v>366</v>
      </c>
      <c r="C87" s="50" t="s">
        <v>367</v>
      </c>
      <c r="D87" s="43">
        <v>4223</v>
      </c>
      <c r="E87" t="s">
        <v>333</v>
      </c>
      <c r="G87" t="s">
        <v>366</v>
      </c>
      <c r="H87" t="s">
        <v>368</v>
      </c>
      <c r="I87" s="43">
        <v>238595</v>
      </c>
      <c r="J87" s="43">
        <v>122863</v>
      </c>
      <c r="K87" s="43">
        <v>15945</v>
      </c>
      <c r="L87" s="43">
        <v>99788</v>
      </c>
    </row>
    <row r="88" spans="2:12" x14ac:dyDescent="0.35">
      <c r="B88" t="s">
        <v>369</v>
      </c>
      <c r="C88" s="44" t="s">
        <v>370</v>
      </c>
      <c r="D88" s="43">
        <v>88262</v>
      </c>
      <c r="E88" t="s">
        <v>371</v>
      </c>
      <c r="G88" t="s">
        <v>369</v>
      </c>
      <c r="H88" t="s">
        <v>372</v>
      </c>
      <c r="I88" s="43">
        <v>284785</v>
      </c>
      <c r="J88" s="43">
        <v>234630</v>
      </c>
      <c r="K88" s="43">
        <v>5942</v>
      </c>
      <c r="L88" s="43">
        <v>44213</v>
      </c>
    </row>
    <row r="89" spans="2:12" x14ac:dyDescent="0.35">
      <c r="B89" t="s">
        <v>373</v>
      </c>
      <c r="C89" s="44" t="s">
        <v>374</v>
      </c>
      <c r="D89" s="43">
        <v>20810</v>
      </c>
      <c r="E89" t="s">
        <v>371</v>
      </c>
      <c r="G89" t="s">
        <v>373</v>
      </c>
      <c r="H89" t="s">
        <v>375</v>
      </c>
      <c r="I89" s="43">
        <v>825215</v>
      </c>
      <c r="J89" s="43">
        <v>551939</v>
      </c>
      <c r="K89" s="43">
        <v>13242</v>
      </c>
      <c r="L89" s="43">
        <v>260034</v>
      </c>
    </row>
    <row r="90" spans="2:12" x14ac:dyDescent="0.35">
      <c r="B90" t="s">
        <v>376</v>
      </c>
      <c r="C90" s="49" t="s">
        <v>377</v>
      </c>
      <c r="D90" s="43">
        <v>6183</v>
      </c>
      <c r="E90" t="s">
        <v>378</v>
      </c>
      <c r="G90" t="s">
        <v>376</v>
      </c>
      <c r="H90" t="s">
        <v>379</v>
      </c>
      <c r="I90" s="43">
        <v>347961</v>
      </c>
      <c r="J90" s="43">
        <v>302345</v>
      </c>
      <c r="K90" s="43">
        <v>8494</v>
      </c>
      <c r="L90" s="43">
        <v>37122</v>
      </c>
    </row>
    <row r="91" spans="2:12" x14ac:dyDescent="0.35">
      <c r="B91" t="s">
        <v>380</v>
      </c>
      <c r="C91" s="49" t="s">
        <v>381</v>
      </c>
      <c r="D91" s="43">
        <v>5743</v>
      </c>
      <c r="E91" t="s">
        <v>378</v>
      </c>
      <c r="G91" t="s">
        <v>380</v>
      </c>
      <c r="H91" t="s">
        <v>382</v>
      </c>
      <c r="I91" s="43">
        <v>540376</v>
      </c>
      <c r="J91" s="43">
        <v>398148</v>
      </c>
      <c r="K91" s="43">
        <v>12295</v>
      </c>
      <c r="L91" s="43">
        <v>129933</v>
      </c>
    </row>
    <row r="92" spans="2:12" x14ac:dyDescent="0.35">
      <c r="B92" t="s">
        <v>383</v>
      </c>
      <c r="C92" s="49" t="s">
        <v>384</v>
      </c>
      <c r="D92" s="43">
        <v>25691</v>
      </c>
      <c r="E92" t="s">
        <v>378</v>
      </c>
      <c r="G92" t="s">
        <v>383</v>
      </c>
      <c r="H92" t="s">
        <v>385</v>
      </c>
      <c r="I92" s="43">
        <v>492465</v>
      </c>
      <c r="J92" s="43">
        <v>371539</v>
      </c>
      <c r="K92" s="43">
        <v>8972</v>
      </c>
      <c r="L92" s="43">
        <v>111954</v>
      </c>
    </row>
    <row r="93" spans="2:12" x14ac:dyDescent="0.35">
      <c r="B93" t="s">
        <v>386</v>
      </c>
      <c r="C93" s="49" t="s">
        <v>387</v>
      </c>
      <c r="D93" s="43">
        <v>10560</v>
      </c>
      <c r="E93" t="s">
        <v>378</v>
      </c>
      <c r="G93" t="s">
        <v>386</v>
      </c>
      <c r="H93" t="s">
        <v>388</v>
      </c>
      <c r="I93" s="43">
        <v>47911</v>
      </c>
      <c r="J93" s="43">
        <v>26608</v>
      </c>
      <c r="K93" s="43">
        <v>3323</v>
      </c>
      <c r="L93" s="43">
        <v>17979</v>
      </c>
    </row>
    <row r="94" spans="2:12" x14ac:dyDescent="0.35">
      <c r="B94" t="s">
        <v>389</v>
      </c>
      <c r="C94" s="49" t="s">
        <v>390</v>
      </c>
      <c r="D94" s="43">
        <v>19585</v>
      </c>
      <c r="E94" t="s">
        <v>378</v>
      </c>
      <c r="G94" t="s">
        <v>389</v>
      </c>
      <c r="H94" t="s">
        <v>391</v>
      </c>
      <c r="I94" s="43">
        <v>1571003</v>
      </c>
      <c r="J94" s="43">
        <v>1265582</v>
      </c>
      <c r="K94" s="43">
        <v>35545</v>
      </c>
      <c r="L94" s="43">
        <v>269876</v>
      </c>
    </row>
    <row r="95" spans="2:12" x14ac:dyDescent="0.35">
      <c r="B95" t="s">
        <v>392</v>
      </c>
      <c r="C95" s="49" t="s">
        <v>393</v>
      </c>
      <c r="D95" s="43">
        <v>18298</v>
      </c>
      <c r="E95" t="s">
        <v>378</v>
      </c>
      <c r="G95" t="s">
        <v>392</v>
      </c>
      <c r="H95" t="s">
        <v>394</v>
      </c>
      <c r="I95" s="43">
        <v>233438</v>
      </c>
      <c r="J95" s="43">
        <v>180447</v>
      </c>
      <c r="K95" s="43">
        <v>8387</v>
      </c>
      <c r="L95" s="43">
        <v>44604</v>
      </c>
    </row>
    <row r="96" spans="2:12" x14ac:dyDescent="0.35">
      <c r="B96" t="s">
        <v>395</v>
      </c>
      <c r="C96" s="44" t="s">
        <v>396</v>
      </c>
      <c r="D96" s="43">
        <v>17948</v>
      </c>
      <c r="E96" t="s">
        <v>371</v>
      </c>
      <c r="G96" t="s">
        <v>395</v>
      </c>
      <c r="H96" t="s">
        <v>397</v>
      </c>
      <c r="I96" s="43">
        <v>1337565</v>
      </c>
      <c r="J96" s="43">
        <v>1085134</v>
      </c>
      <c r="K96" s="43">
        <v>27158</v>
      </c>
      <c r="L96" s="43">
        <v>225272</v>
      </c>
    </row>
    <row r="97" spans="2:12" x14ac:dyDescent="0.35">
      <c r="B97" t="s">
        <v>398</v>
      </c>
      <c r="C97" s="49" t="s">
        <v>399</v>
      </c>
      <c r="D97" s="43">
        <v>14034</v>
      </c>
      <c r="E97" t="s">
        <v>378</v>
      </c>
      <c r="G97" t="s">
        <v>398</v>
      </c>
      <c r="H97" t="s">
        <v>400</v>
      </c>
      <c r="I97" s="43">
        <v>644175</v>
      </c>
      <c r="J97" s="43">
        <v>494895</v>
      </c>
      <c r="K97" s="43">
        <v>8566</v>
      </c>
      <c r="L97" s="43">
        <v>140714</v>
      </c>
    </row>
    <row r="98" spans="2:12" x14ac:dyDescent="0.35">
      <c r="B98" t="s">
        <v>401</v>
      </c>
      <c r="C98" t="s">
        <v>402</v>
      </c>
      <c r="D98" s="43">
        <v>7884</v>
      </c>
      <c r="G98" t="s">
        <v>401</v>
      </c>
      <c r="H98" t="s">
        <v>403</v>
      </c>
      <c r="I98" s="43">
        <v>581331</v>
      </c>
      <c r="J98" s="43">
        <v>489855</v>
      </c>
      <c r="K98" s="43">
        <v>16768</v>
      </c>
      <c r="L98" s="43">
        <v>74709</v>
      </c>
    </row>
    <row r="99" spans="2:12" x14ac:dyDescent="0.35">
      <c r="B99" t="s">
        <v>404</v>
      </c>
      <c r="C99" t="s">
        <v>405</v>
      </c>
      <c r="D99" s="43">
        <v>13425</v>
      </c>
      <c r="G99" t="s">
        <v>404</v>
      </c>
      <c r="H99" t="s">
        <v>406</v>
      </c>
      <c r="I99" s="43">
        <v>112058</v>
      </c>
      <c r="J99" s="43">
        <v>100385</v>
      </c>
      <c r="K99" s="43">
        <v>1824</v>
      </c>
      <c r="L99" s="43">
        <v>9849</v>
      </c>
    </row>
    <row r="100" spans="2:12" x14ac:dyDescent="0.35">
      <c r="B100" t="s">
        <v>407</v>
      </c>
      <c r="C100" t="s">
        <v>408</v>
      </c>
      <c r="D100" s="43">
        <v>11837</v>
      </c>
      <c r="G100" t="s">
        <v>407</v>
      </c>
      <c r="H100" t="s">
        <v>409</v>
      </c>
      <c r="I100" s="43">
        <v>746773</v>
      </c>
      <c r="J100" s="43">
        <v>441746</v>
      </c>
      <c r="K100" s="43">
        <v>96713</v>
      </c>
      <c r="L100" s="43">
        <v>208314</v>
      </c>
    </row>
    <row r="101" spans="2:12" x14ac:dyDescent="0.35">
      <c r="B101" t="s">
        <v>410</v>
      </c>
      <c r="C101" t="s">
        <v>411</v>
      </c>
      <c r="D101" s="43">
        <v>10007</v>
      </c>
      <c r="G101" t="s">
        <v>410</v>
      </c>
      <c r="H101" t="s">
        <v>412</v>
      </c>
      <c r="I101" s="43">
        <v>193468</v>
      </c>
      <c r="J101" s="43">
        <v>100888</v>
      </c>
      <c r="K101" s="43">
        <v>19506</v>
      </c>
      <c r="L101" s="43">
        <v>73075</v>
      </c>
    </row>
    <row r="102" spans="2:12" x14ac:dyDescent="0.35">
      <c r="B102" t="s">
        <v>413</v>
      </c>
      <c r="C102" t="s">
        <v>414</v>
      </c>
      <c r="D102" s="43">
        <v>45291</v>
      </c>
      <c r="G102" t="s">
        <v>413</v>
      </c>
      <c r="H102" t="s">
        <v>415</v>
      </c>
      <c r="I102" s="43">
        <v>112849</v>
      </c>
      <c r="J102" s="43">
        <v>52218</v>
      </c>
      <c r="K102" s="43">
        <v>8029</v>
      </c>
      <c r="L102" s="43">
        <v>52602</v>
      </c>
    </row>
    <row r="103" spans="2:12" x14ac:dyDescent="0.35">
      <c r="B103" t="s">
        <v>416</v>
      </c>
      <c r="C103" t="s">
        <v>417</v>
      </c>
      <c r="D103" s="43">
        <v>40189</v>
      </c>
      <c r="G103" t="s">
        <v>416</v>
      </c>
      <c r="H103" t="s">
        <v>418</v>
      </c>
      <c r="I103" s="43">
        <v>80619</v>
      </c>
      <c r="J103" s="43">
        <v>48669</v>
      </c>
      <c r="K103" s="43">
        <v>11476</v>
      </c>
      <c r="L103" s="43">
        <v>20473</v>
      </c>
    </row>
    <row r="104" spans="2:12" x14ac:dyDescent="0.35">
      <c r="B104" t="s">
        <v>419</v>
      </c>
      <c r="C104" t="s">
        <v>420</v>
      </c>
      <c r="D104" s="43">
        <v>7536</v>
      </c>
      <c r="G104" t="s">
        <v>419</v>
      </c>
      <c r="H104" t="s">
        <v>421</v>
      </c>
      <c r="I104" s="43">
        <v>553304</v>
      </c>
      <c r="J104" s="43">
        <v>340858</v>
      </c>
      <c r="K104" s="43">
        <v>77207</v>
      </c>
      <c r="L104" s="43">
        <v>135239</v>
      </c>
    </row>
    <row r="105" spans="2:12" x14ac:dyDescent="0.35">
      <c r="B105" t="s">
        <v>422</v>
      </c>
      <c r="C105" t="s">
        <v>423</v>
      </c>
      <c r="D105" s="43">
        <v>9269</v>
      </c>
      <c r="G105" t="s">
        <v>422</v>
      </c>
      <c r="H105" t="s">
        <v>424</v>
      </c>
      <c r="I105" s="43">
        <v>157517</v>
      </c>
      <c r="J105" s="43">
        <v>77673</v>
      </c>
      <c r="K105" s="43">
        <v>26513</v>
      </c>
      <c r="L105" s="43">
        <v>53331</v>
      </c>
    </row>
    <row r="106" spans="2:12" x14ac:dyDescent="0.35">
      <c r="B106" t="s">
        <v>425</v>
      </c>
      <c r="C106" t="s">
        <v>426</v>
      </c>
      <c r="D106" s="43">
        <v>18380</v>
      </c>
      <c r="G106" t="s">
        <v>425</v>
      </c>
      <c r="H106" t="s">
        <v>427</v>
      </c>
      <c r="I106" s="43">
        <v>395787</v>
      </c>
      <c r="J106" s="43">
        <v>263185</v>
      </c>
      <c r="K106" s="43">
        <v>50694</v>
      </c>
      <c r="L106" s="43">
        <v>81908</v>
      </c>
    </row>
    <row r="107" spans="2:12" x14ac:dyDescent="0.35">
      <c r="B107" t="s">
        <v>428</v>
      </c>
      <c r="C107" t="s">
        <v>429</v>
      </c>
      <c r="D107" s="43">
        <v>8253</v>
      </c>
      <c r="G107" t="s">
        <v>428</v>
      </c>
      <c r="H107" t="s">
        <v>430</v>
      </c>
      <c r="I107" s="43">
        <v>391569</v>
      </c>
      <c r="J107" s="43">
        <v>286397</v>
      </c>
      <c r="K107" s="43">
        <v>21390</v>
      </c>
      <c r="L107" s="43">
        <v>83782</v>
      </c>
    </row>
    <row r="108" spans="2:12" x14ac:dyDescent="0.35">
      <c r="B108" t="s">
        <v>431</v>
      </c>
      <c r="C108" t="s">
        <v>432</v>
      </c>
      <c r="D108" s="43">
        <v>8828</v>
      </c>
      <c r="G108" t="s">
        <v>431</v>
      </c>
      <c r="H108" t="s">
        <v>433</v>
      </c>
      <c r="I108" s="43">
        <v>2339442</v>
      </c>
      <c r="J108" s="43">
        <v>1846322</v>
      </c>
      <c r="K108" s="43">
        <v>-24531</v>
      </c>
      <c r="L108" s="43">
        <v>517651</v>
      </c>
    </row>
    <row r="109" spans="2:12" x14ac:dyDescent="0.35">
      <c r="B109" t="s">
        <v>434</v>
      </c>
      <c r="C109" t="s">
        <v>435</v>
      </c>
      <c r="D109" s="43">
        <v>39168</v>
      </c>
      <c r="G109" t="s">
        <v>434</v>
      </c>
      <c r="H109" t="s">
        <v>436</v>
      </c>
      <c r="I109" s="43">
        <v>731280</v>
      </c>
      <c r="J109" s="43">
        <v>469030</v>
      </c>
      <c r="K109" s="43">
        <v>-6001</v>
      </c>
      <c r="L109" s="43">
        <v>268250</v>
      </c>
    </row>
    <row r="110" spans="2:12" x14ac:dyDescent="0.35">
      <c r="B110" t="s">
        <v>437</v>
      </c>
      <c r="C110" t="s">
        <v>438</v>
      </c>
      <c r="D110" s="43">
        <v>28288</v>
      </c>
      <c r="G110" t="s">
        <v>437</v>
      </c>
      <c r="H110" t="s">
        <v>439</v>
      </c>
      <c r="I110" s="43">
        <v>673658</v>
      </c>
      <c r="J110" s="43">
        <v>409923</v>
      </c>
      <c r="K110" s="43" t="s">
        <v>440</v>
      </c>
      <c r="L110" s="43">
        <v>263735</v>
      </c>
    </row>
    <row r="111" spans="2:12" x14ac:dyDescent="0.35">
      <c r="B111" t="s">
        <v>441</v>
      </c>
      <c r="C111" t="s">
        <v>442</v>
      </c>
      <c r="D111" s="43">
        <v>27221</v>
      </c>
      <c r="G111" t="s">
        <v>441</v>
      </c>
      <c r="H111" t="s">
        <v>443</v>
      </c>
      <c r="I111" s="43">
        <v>57621</v>
      </c>
      <c r="J111" s="43">
        <v>59107</v>
      </c>
      <c r="K111" s="43">
        <v>-6001</v>
      </c>
      <c r="L111" s="43">
        <v>4515</v>
      </c>
    </row>
    <row r="112" spans="2:12" x14ac:dyDescent="0.35">
      <c r="B112" t="s">
        <v>444</v>
      </c>
      <c r="C112" t="s">
        <v>445</v>
      </c>
      <c r="D112" s="43">
        <v>4004</v>
      </c>
      <c r="G112" t="s">
        <v>444</v>
      </c>
      <c r="H112" t="s">
        <v>446</v>
      </c>
      <c r="I112" s="43">
        <v>1608162</v>
      </c>
      <c r="J112" s="43">
        <v>1377292</v>
      </c>
      <c r="K112" s="43">
        <v>-18530</v>
      </c>
      <c r="L112" s="43">
        <v>249400</v>
      </c>
    </row>
    <row r="113" spans="2:12" x14ac:dyDescent="0.35">
      <c r="B113" t="s">
        <v>447</v>
      </c>
      <c r="C113" t="s">
        <v>448</v>
      </c>
      <c r="D113" s="43">
        <v>28050</v>
      </c>
      <c r="G113" t="s">
        <v>447</v>
      </c>
      <c r="H113" t="s">
        <v>449</v>
      </c>
      <c r="I113" s="43">
        <v>1467317</v>
      </c>
      <c r="J113" s="43">
        <v>1275273</v>
      </c>
      <c r="K113" s="43" t="s">
        <v>440</v>
      </c>
      <c r="L113" s="43">
        <v>192044</v>
      </c>
    </row>
    <row r="114" spans="2:12" x14ac:dyDescent="0.35">
      <c r="B114" t="s">
        <v>450</v>
      </c>
      <c r="C114" t="s">
        <v>451</v>
      </c>
      <c r="D114" s="43">
        <v>6997</v>
      </c>
      <c r="G114" t="s">
        <v>450</v>
      </c>
      <c r="H114" t="s">
        <v>452</v>
      </c>
      <c r="I114" s="43">
        <v>140845</v>
      </c>
      <c r="J114" s="43">
        <v>102019</v>
      </c>
      <c r="K114" s="43">
        <v>-18530</v>
      </c>
      <c r="L114" s="43">
        <v>57356</v>
      </c>
    </row>
    <row r="115" spans="2:12" x14ac:dyDescent="0.35">
      <c r="B115" t="s">
        <v>453</v>
      </c>
      <c r="C115" t="s">
        <v>454</v>
      </c>
      <c r="D115" s="43">
        <v>7632</v>
      </c>
      <c r="H115" t="s">
        <v>455</v>
      </c>
      <c r="I115" s="43"/>
    </row>
    <row r="116" spans="2:12" x14ac:dyDescent="0.35">
      <c r="B116" t="s">
        <v>456</v>
      </c>
      <c r="C116" t="s">
        <v>457</v>
      </c>
      <c r="D116" s="43">
        <v>13831</v>
      </c>
      <c r="G116" t="s">
        <v>453</v>
      </c>
      <c r="H116" t="s">
        <v>458</v>
      </c>
      <c r="I116" s="43">
        <v>3268592</v>
      </c>
    </row>
    <row r="117" spans="2:12" x14ac:dyDescent="0.35">
      <c r="B117" t="s">
        <v>459</v>
      </c>
      <c r="C117" t="s">
        <v>460</v>
      </c>
      <c r="D117" s="43">
        <v>15876</v>
      </c>
      <c r="G117" t="s">
        <v>456</v>
      </c>
      <c r="H117" t="s">
        <v>461</v>
      </c>
      <c r="I117" s="43">
        <v>12630266</v>
      </c>
    </row>
    <row r="118" spans="2:12" x14ac:dyDescent="0.35">
      <c r="B118" t="s">
        <v>462</v>
      </c>
      <c r="C118" t="s">
        <v>463</v>
      </c>
      <c r="D118" s="43">
        <v>30700</v>
      </c>
    </row>
    <row r="119" spans="2:12" x14ac:dyDescent="0.35">
      <c r="B119" t="s">
        <v>464</v>
      </c>
      <c r="C119" t="s">
        <v>465</v>
      </c>
      <c r="D119" s="43">
        <v>9198</v>
      </c>
    </row>
    <row r="120" spans="2:12" x14ac:dyDescent="0.35">
      <c r="B120" t="s">
        <v>466</v>
      </c>
      <c r="C120" t="s">
        <v>467</v>
      </c>
      <c r="D120" s="43">
        <v>28981</v>
      </c>
    </row>
    <row r="121" spans="2:12" x14ac:dyDescent="0.35">
      <c r="B121" t="s">
        <v>468</v>
      </c>
      <c r="C121" t="s">
        <v>469</v>
      </c>
      <c r="D121" s="43">
        <v>21607</v>
      </c>
    </row>
    <row r="122" spans="2:12" x14ac:dyDescent="0.35">
      <c r="B122" t="s">
        <v>470</v>
      </c>
      <c r="C122" t="s">
        <v>471</v>
      </c>
      <c r="D122" s="43">
        <v>6176</v>
      </c>
    </row>
    <row r="123" spans="2:12" x14ac:dyDescent="0.35">
      <c r="B123" t="s">
        <v>472</v>
      </c>
      <c r="C123" t="s">
        <v>473</v>
      </c>
      <c r="D123" s="43">
        <v>26748</v>
      </c>
    </row>
    <row r="124" spans="2:12" x14ac:dyDescent="0.35">
      <c r="B124" t="s">
        <v>474</v>
      </c>
      <c r="C124" t="s">
        <v>475</v>
      </c>
      <c r="D124" s="43">
        <v>4893</v>
      </c>
    </row>
    <row r="125" spans="2:12" x14ac:dyDescent="0.35">
      <c r="B125" t="s">
        <v>476</v>
      </c>
      <c r="C125" t="s">
        <v>477</v>
      </c>
      <c r="D125" s="43">
        <v>2064</v>
      </c>
    </row>
    <row r="126" spans="2:12" x14ac:dyDescent="0.35">
      <c r="B126" t="s">
        <v>478</v>
      </c>
      <c r="C126" t="s">
        <v>479</v>
      </c>
      <c r="D126" s="43">
        <v>21334</v>
      </c>
    </row>
    <row r="127" spans="2:12" x14ac:dyDescent="0.35">
      <c r="B127" t="s">
        <v>480</v>
      </c>
      <c r="C127" t="s">
        <v>481</v>
      </c>
      <c r="D127" s="43">
        <v>4558</v>
      </c>
    </row>
    <row r="128" spans="2:12" x14ac:dyDescent="0.35">
      <c r="B128" t="s">
        <v>482</v>
      </c>
      <c r="C128" t="s">
        <v>483</v>
      </c>
      <c r="D128" s="43">
        <v>32747</v>
      </c>
    </row>
    <row r="129" spans="2:4" x14ac:dyDescent="0.35">
      <c r="B129" t="s">
        <v>484</v>
      </c>
      <c r="C129" t="s">
        <v>485</v>
      </c>
      <c r="D129" s="43">
        <v>6678</v>
      </c>
    </row>
    <row r="130" spans="2:4" x14ac:dyDescent="0.35">
      <c r="B130" t="s">
        <v>486</v>
      </c>
      <c r="C130" t="s">
        <v>487</v>
      </c>
      <c r="D130" s="43">
        <v>6497</v>
      </c>
    </row>
    <row r="131" spans="2:4" x14ac:dyDescent="0.35">
      <c r="B131" t="s">
        <v>488</v>
      </c>
      <c r="C131" t="s">
        <v>489</v>
      </c>
      <c r="D131" s="43">
        <v>8423</v>
      </c>
    </row>
    <row r="132" spans="2:4" x14ac:dyDescent="0.35">
      <c r="B132" t="s">
        <v>490</v>
      </c>
      <c r="C132" t="s">
        <v>491</v>
      </c>
      <c r="D132" s="43">
        <v>8202</v>
      </c>
    </row>
    <row r="133" spans="2:4" x14ac:dyDescent="0.35">
      <c r="B133" t="s">
        <v>492</v>
      </c>
      <c r="C133" t="s">
        <v>493</v>
      </c>
      <c r="D133" s="43">
        <v>9125</v>
      </c>
    </row>
    <row r="134" spans="2:4" x14ac:dyDescent="0.35">
      <c r="B134" t="s">
        <v>494</v>
      </c>
      <c r="C134" t="s">
        <v>495</v>
      </c>
      <c r="D134" s="43">
        <v>15140</v>
      </c>
    </row>
    <row r="135" spans="2:4" x14ac:dyDescent="0.35">
      <c r="B135" t="s">
        <v>496</v>
      </c>
      <c r="C135" t="s">
        <v>497</v>
      </c>
      <c r="D135" s="43">
        <v>3683</v>
      </c>
    </row>
    <row r="136" spans="2:4" x14ac:dyDescent="0.35">
      <c r="B136" t="s">
        <v>498</v>
      </c>
      <c r="C136" t="s">
        <v>499</v>
      </c>
      <c r="D136" s="43">
        <v>4321</v>
      </c>
    </row>
    <row r="137" spans="2:4" x14ac:dyDescent="0.35">
      <c r="B137" t="s">
        <v>500</v>
      </c>
      <c r="C137" t="s">
        <v>501</v>
      </c>
      <c r="D137" s="43">
        <v>27555</v>
      </c>
    </row>
    <row r="138" spans="2:4" x14ac:dyDescent="0.35">
      <c r="B138" t="s">
        <v>502</v>
      </c>
      <c r="C138" t="s">
        <v>503</v>
      </c>
      <c r="D138" s="43">
        <v>10106</v>
      </c>
    </row>
    <row r="139" spans="2:4" x14ac:dyDescent="0.35">
      <c r="B139" t="s">
        <v>504</v>
      </c>
      <c r="C139" t="s">
        <v>505</v>
      </c>
      <c r="D139" s="43">
        <v>16822</v>
      </c>
    </row>
    <row r="140" spans="2:4" x14ac:dyDescent="0.35">
      <c r="B140" t="s">
        <v>506</v>
      </c>
      <c r="C140" t="s">
        <v>507</v>
      </c>
      <c r="D140" s="43">
        <v>27754</v>
      </c>
    </row>
    <row r="141" spans="2:4" x14ac:dyDescent="0.35">
      <c r="B141" t="s">
        <v>508</v>
      </c>
      <c r="C141" t="s">
        <v>509</v>
      </c>
      <c r="D141" s="43">
        <v>3250</v>
      </c>
    </row>
    <row r="142" spans="2:4" x14ac:dyDescent="0.35">
      <c r="B142" t="s">
        <v>510</v>
      </c>
      <c r="C142" t="s">
        <v>511</v>
      </c>
      <c r="D142" s="43">
        <v>5866</v>
      </c>
    </row>
    <row r="143" spans="2:4" x14ac:dyDescent="0.35">
      <c r="B143" t="s">
        <v>512</v>
      </c>
      <c r="C143" t="s">
        <v>513</v>
      </c>
      <c r="D143" s="43">
        <v>2845</v>
      </c>
    </row>
    <row r="144" spans="2:4" x14ac:dyDescent="0.35">
      <c r="B144" t="s">
        <v>514</v>
      </c>
      <c r="C144" t="s">
        <v>515</v>
      </c>
      <c r="D144" s="43">
        <v>22220</v>
      </c>
    </row>
    <row r="145" spans="2:4" x14ac:dyDescent="0.35">
      <c r="B145" t="s">
        <v>516</v>
      </c>
      <c r="C145" t="s">
        <v>517</v>
      </c>
      <c r="D145" s="43">
        <v>11611</v>
      </c>
    </row>
    <row r="146" spans="2:4" x14ac:dyDescent="0.35">
      <c r="B146" t="s">
        <v>518</v>
      </c>
      <c r="C146" t="s">
        <v>519</v>
      </c>
      <c r="D146" s="43">
        <v>12846</v>
      </c>
    </row>
    <row r="147" spans="2:4" x14ac:dyDescent="0.35">
      <c r="B147" t="s">
        <v>520</v>
      </c>
      <c r="C147" t="s">
        <v>521</v>
      </c>
      <c r="D147" s="43">
        <v>8291</v>
      </c>
    </row>
    <row r="148" spans="2:4" x14ac:dyDescent="0.35">
      <c r="B148" t="s">
        <v>522</v>
      </c>
      <c r="C148" t="s">
        <v>523</v>
      </c>
      <c r="D148" s="43">
        <v>10778</v>
      </c>
    </row>
    <row r="149" spans="2:4" x14ac:dyDescent="0.35">
      <c r="B149" t="s">
        <v>524</v>
      </c>
      <c r="C149" t="s">
        <v>525</v>
      </c>
      <c r="D149" s="43">
        <v>11850</v>
      </c>
    </row>
    <row r="150" spans="2:4" x14ac:dyDescent="0.35">
      <c r="B150" t="s">
        <v>526</v>
      </c>
      <c r="C150" t="s">
        <v>527</v>
      </c>
      <c r="D150" s="43">
        <v>33887</v>
      </c>
    </row>
    <row r="151" spans="2:4" x14ac:dyDescent="0.35">
      <c r="B151" t="s">
        <v>528</v>
      </c>
      <c r="C151" t="s">
        <v>529</v>
      </c>
      <c r="D151" s="43">
        <v>6694</v>
      </c>
    </row>
    <row r="152" spans="2:4" x14ac:dyDescent="0.35">
      <c r="B152" t="s">
        <v>530</v>
      </c>
      <c r="C152" t="s">
        <v>531</v>
      </c>
      <c r="D152" s="43">
        <v>57088</v>
      </c>
    </row>
    <row r="153" spans="2:4" x14ac:dyDescent="0.35">
      <c r="B153" t="s">
        <v>532</v>
      </c>
      <c r="C153" t="s">
        <v>533</v>
      </c>
      <c r="D153" s="43">
        <v>20663</v>
      </c>
    </row>
    <row r="154" spans="2:4" x14ac:dyDescent="0.35">
      <c r="B154" t="s">
        <v>534</v>
      </c>
      <c r="C154" t="s">
        <v>535</v>
      </c>
      <c r="D154" s="43">
        <v>32586</v>
      </c>
    </row>
    <row r="155" spans="2:4" x14ac:dyDescent="0.35">
      <c r="B155" t="s">
        <v>536</v>
      </c>
      <c r="C155" t="s">
        <v>537</v>
      </c>
      <c r="D155" s="43">
        <v>28912</v>
      </c>
    </row>
    <row r="156" spans="2:4" x14ac:dyDescent="0.35">
      <c r="B156" t="s">
        <v>538</v>
      </c>
      <c r="C156" t="s">
        <v>539</v>
      </c>
      <c r="D156" s="43">
        <v>47917</v>
      </c>
    </row>
    <row r="157" spans="2:4" x14ac:dyDescent="0.35">
      <c r="B157" t="s">
        <v>540</v>
      </c>
      <c r="C157" t="s">
        <v>541</v>
      </c>
      <c r="D157" s="43">
        <v>2618</v>
      </c>
    </row>
    <row r="158" spans="2:4" x14ac:dyDescent="0.35">
      <c r="B158" t="s">
        <v>542</v>
      </c>
      <c r="C158" t="s">
        <v>543</v>
      </c>
      <c r="D158" s="43">
        <v>11888</v>
      </c>
    </row>
    <row r="159" spans="2:4" x14ac:dyDescent="0.35">
      <c r="B159" t="s">
        <v>544</v>
      </c>
      <c r="C159" t="s">
        <v>545</v>
      </c>
      <c r="D159" s="43">
        <v>5417</v>
      </c>
    </row>
    <row r="160" spans="2:4" x14ac:dyDescent="0.35">
      <c r="B160" t="s">
        <v>546</v>
      </c>
      <c r="C160" t="s">
        <v>547</v>
      </c>
      <c r="D160" s="43">
        <v>11523</v>
      </c>
    </row>
    <row r="161" spans="2:4" x14ac:dyDescent="0.35">
      <c r="B161" t="s">
        <v>548</v>
      </c>
      <c r="C161" t="s">
        <v>549</v>
      </c>
      <c r="D161" s="43">
        <v>17491</v>
      </c>
    </row>
    <row r="162" spans="2:4" x14ac:dyDescent="0.35">
      <c r="B162" t="s">
        <v>550</v>
      </c>
      <c r="C162" t="s">
        <v>551</v>
      </c>
      <c r="D162" s="43">
        <v>10002</v>
      </c>
    </row>
    <row r="163" spans="2:4" x14ac:dyDescent="0.35">
      <c r="B163" t="s">
        <v>552</v>
      </c>
      <c r="C163" t="s">
        <v>553</v>
      </c>
      <c r="D163" s="43">
        <v>12072</v>
      </c>
    </row>
    <row r="164" spans="2:4" x14ac:dyDescent="0.35">
      <c r="B164" t="s">
        <v>554</v>
      </c>
      <c r="C164" t="s">
        <v>555</v>
      </c>
      <c r="D164" s="43">
        <v>2914</v>
      </c>
    </row>
    <row r="165" spans="2:4" x14ac:dyDescent="0.35">
      <c r="B165" t="s">
        <v>556</v>
      </c>
      <c r="C165" t="s">
        <v>557</v>
      </c>
      <c r="D165" s="43">
        <v>2916</v>
      </c>
    </row>
    <row r="166" spans="2:4" x14ac:dyDescent="0.35">
      <c r="B166" t="s">
        <v>558</v>
      </c>
      <c r="C166" t="s">
        <v>559</v>
      </c>
      <c r="D166" s="43">
        <v>1052</v>
      </c>
    </row>
    <row r="167" spans="2:4" x14ac:dyDescent="0.35">
      <c r="B167" t="s">
        <v>560</v>
      </c>
      <c r="C167" t="s">
        <v>561</v>
      </c>
      <c r="D167" s="43">
        <v>11324</v>
      </c>
    </row>
    <row r="168" spans="2:4" x14ac:dyDescent="0.35">
      <c r="B168" t="s">
        <v>562</v>
      </c>
      <c r="C168" t="s">
        <v>563</v>
      </c>
      <c r="D168" s="43">
        <v>3539</v>
      </c>
    </row>
    <row r="169" spans="2:4" x14ac:dyDescent="0.35">
      <c r="B169" t="s">
        <v>564</v>
      </c>
      <c r="C169" t="s">
        <v>565</v>
      </c>
      <c r="D169" s="43">
        <v>4775</v>
      </c>
    </row>
    <row r="170" spans="2:4" x14ac:dyDescent="0.35">
      <c r="B170" t="s">
        <v>566</v>
      </c>
      <c r="C170" t="s">
        <v>567</v>
      </c>
      <c r="D170" s="43">
        <v>3881</v>
      </c>
    </row>
    <row r="171" spans="2:4" x14ac:dyDescent="0.35">
      <c r="B171" t="s">
        <v>568</v>
      </c>
      <c r="C171" t="s">
        <v>569</v>
      </c>
      <c r="D171" s="43">
        <v>3862</v>
      </c>
    </row>
    <row r="172" spans="2:4" x14ac:dyDescent="0.35">
      <c r="B172" t="s">
        <v>570</v>
      </c>
      <c r="C172" t="s">
        <v>571</v>
      </c>
      <c r="D172" s="43">
        <v>5125</v>
      </c>
    </row>
    <row r="173" spans="2:4" x14ac:dyDescent="0.35">
      <c r="B173" t="s">
        <v>572</v>
      </c>
      <c r="C173" t="s">
        <v>573</v>
      </c>
      <c r="D173" s="43">
        <v>5491</v>
      </c>
    </row>
    <row r="174" spans="2:4" x14ac:dyDescent="0.35">
      <c r="B174" t="s">
        <v>574</v>
      </c>
      <c r="C174" t="s">
        <v>575</v>
      </c>
      <c r="D174" s="43">
        <v>10506</v>
      </c>
    </row>
    <row r="175" spans="2:4" x14ac:dyDescent="0.35">
      <c r="B175" t="s">
        <v>576</v>
      </c>
      <c r="C175" t="s">
        <v>577</v>
      </c>
      <c r="D175" s="43">
        <v>11675</v>
      </c>
    </row>
    <row r="176" spans="2:4" x14ac:dyDescent="0.35">
      <c r="B176" t="s">
        <v>578</v>
      </c>
      <c r="C176" t="s">
        <v>579</v>
      </c>
      <c r="D176" s="43">
        <v>10352</v>
      </c>
    </row>
    <row r="177" spans="2:4" x14ac:dyDescent="0.35">
      <c r="B177" t="s">
        <v>580</v>
      </c>
      <c r="C177" t="s">
        <v>581</v>
      </c>
      <c r="D177" s="43">
        <v>8071</v>
      </c>
    </row>
    <row r="178" spans="2:4" x14ac:dyDescent="0.35">
      <c r="B178" t="s">
        <v>582</v>
      </c>
      <c r="C178" t="s">
        <v>583</v>
      </c>
      <c r="D178" s="43">
        <v>3739</v>
      </c>
    </row>
    <row r="179" spans="2:4" x14ac:dyDescent="0.35">
      <c r="B179" t="s">
        <v>584</v>
      </c>
      <c r="C179" t="s">
        <v>585</v>
      </c>
      <c r="D179" s="43">
        <v>14491</v>
      </c>
    </row>
    <row r="180" spans="2:4" x14ac:dyDescent="0.35">
      <c r="B180" t="s">
        <v>586</v>
      </c>
      <c r="C180" t="s">
        <v>587</v>
      </c>
      <c r="D180" s="43">
        <v>13999</v>
      </c>
    </row>
    <row r="181" spans="2:4" x14ac:dyDescent="0.35">
      <c r="B181" t="s">
        <v>588</v>
      </c>
      <c r="C181" t="s">
        <v>589</v>
      </c>
      <c r="D181" s="43">
        <v>3310</v>
      </c>
    </row>
    <row r="182" spans="2:4" x14ac:dyDescent="0.35">
      <c r="B182" t="s">
        <v>590</v>
      </c>
      <c r="C182" t="s">
        <v>591</v>
      </c>
      <c r="D182" s="43">
        <v>10808</v>
      </c>
    </row>
    <row r="183" spans="2:4" x14ac:dyDescent="0.35">
      <c r="B183" t="s">
        <v>592</v>
      </c>
      <c r="C183" t="s">
        <v>593</v>
      </c>
      <c r="D183" s="43">
        <v>67427</v>
      </c>
    </row>
    <row r="184" spans="2:4" x14ac:dyDescent="0.35">
      <c r="B184" t="s">
        <v>594</v>
      </c>
      <c r="C184" t="s">
        <v>595</v>
      </c>
      <c r="D184" s="43">
        <v>267597</v>
      </c>
    </row>
    <row r="185" spans="2:4" x14ac:dyDescent="0.35">
      <c r="B185" t="s">
        <v>596</v>
      </c>
      <c r="C185" t="s">
        <v>597</v>
      </c>
      <c r="D185" s="43">
        <v>35528</v>
      </c>
    </row>
    <row r="186" spans="2:4" x14ac:dyDescent="0.35">
      <c r="B186" t="s">
        <v>598</v>
      </c>
      <c r="C186" t="s">
        <v>599</v>
      </c>
      <c r="D186" s="43">
        <v>14072</v>
      </c>
    </row>
    <row r="187" spans="2:4" x14ac:dyDescent="0.35">
      <c r="B187" t="s">
        <v>600</v>
      </c>
      <c r="C187" t="s">
        <v>601</v>
      </c>
      <c r="D187" s="43">
        <v>10276</v>
      </c>
    </row>
    <row r="188" spans="2:4" x14ac:dyDescent="0.35">
      <c r="B188" t="s">
        <v>602</v>
      </c>
      <c r="C188" t="s">
        <v>603</v>
      </c>
      <c r="D188" s="43">
        <v>4256</v>
      </c>
    </row>
    <row r="189" spans="2:4" x14ac:dyDescent="0.35">
      <c r="B189" t="s">
        <v>604</v>
      </c>
      <c r="C189" t="s">
        <v>605</v>
      </c>
      <c r="D189" s="43">
        <v>14299</v>
      </c>
    </row>
    <row r="190" spans="2:4" x14ac:dyDescent="0.35">
      <c r="B190" t="s">
        <v>606</v>
      </c>
      <c r="C190" t="s">
        <v>607</v>
      </c>
      <c r="D190" s="43">
        <v>34899</v>
      </c>
    </row>
    <row r="191" spans="2:4" x14ac:dyDescent="0.35">
      <c r="B191" t="s">
        <v>608</v>
      </c>
      <c r="C191" t="s">
        <v>609</v>
      </c>
      <c r="D191" s="43">
        <v>25253</v>
      </c>
    </row>
    <row r="192" spans="2:4" x14ac:dyDescent="0.35">
      <c r="B192" t="s">
        <v>610</v>
      </c>
      <c r="C192" t="s">
        <v>611</v>
      </c>
      <c r="D192" s="43">
        <v>38361</v>
      </c>
    </row>
    <row r="193" spans="2:4" x14ac:dyDescent="0.35">
      <c r="B193" t="s">
        <v>612</v>
      </c>
      <c r="C193" t="s">
        <v>613</v>
      </c>
      <c r="D193" s="43">
        <v>32361</v>
      </c>
    </row>
    <row r="194" spans="2:4" x14ac:dyDescent="0.35">
      <c r="B194" t="s">
        <v>614</v>
      </c>
      <c r="C194" t="s">
        <v>615</v>
      </c>
      <c r="D194" s="43">
        <v>37764</v>
      </c>
    </row>
    <row r="195" spans="2:4" x14ac:dyDescent="0.35">
      <c r="B195" t="s">
        <v>616</v>
      </c>
      <c r="C195" t="s">
        <v>617</v>
      </c>
      <c r="D195" s="43">
        <v>68959</v>
      </c>
    </row>
    <row r="196" spans="2:4" x14ac:dyDescent="0.35">
      <c r="B196" t="s">
        <v>618</v>
      </c>
      <c r="C196" t="s">
        <v>619</v>
      </c>
      <c r="D196" s="43">
        <v>26026</v>
      </c>
    </row>
    <row r="197" spans="2:4" x14ac:dyDescent="0.35">
      <c r="B197" t="s">
        <v>620</v>
      </c>
      <c r="C197" t="s">
        <v>621</v>
      </c>
      <c r="D197" s="43">
        <v>137534</v>
      </c>
    </row>
    <row r="198" spans="2:4" x14ac:dyDescent="0.35">
      <c r="B198" t="s">
        <v>622</v>
      </c>
      <c r="C198" t="s">
        <v>623</v>
      </c>
      <c r="D198" s="43">
        <v>50032</v>
      </c>
    </row>
    <row r="199" spans="2:4" x14ac:dyDescent="0.35">
      <c r="B199" t="s">
        <v>624</v>
      </c>
      <c r="C199" t="s">
        <v>625</v>
      </c>
      <c r="D199" s="43">
        <v>40127</v>
      </c>
    </row>
    <row r="200" spans="2:4" x14ac:dyDescent="0.35">
      <c r="B200" t="s">
        <v>626</v>
      </c>
      <c r="C200" t="s">
        <v>627</v>
      </c>
      <c r="D200" s="43">
        <v>21738</v>
      </c>
    </row>
    <row r="201" spans="2:4" x14ac:dyDescent="0.35">
      <c r="B201" t="s">
        <v>628</v>
      </c>
      <c r="C201" t="s">
        <v>629</v>
      </c>
      <c r="D201" s="43">
        <v>5902</v>
      </c>
    </row>
    <row r="202" spans="2:4" x14ac:dyDescent="0.35">
      <c r="B202" t="s">
        <v>630</v>
      </c>
      <c r="C202" t="s">
        <v>631</v>
      </c>
      <c r="D202" s="43">
        <v>21968</v>
      </c>
    </row>
    <row r="203" spans="2:4" x14ac:dyDescent="0.35">
      <c r="B203" t="s">
        <v>632</v>
      </c>
      <c r="C203" t="s">
        <v>633</v>
      </c>
      <c r="D203" s="43">
        <v>26079</v>
      </c>
    </row>
    <row r="204" spans="2:4" x14ac:dyDescent="0.35">
      <c r="B204" t="s">
        <v>634</v>
      </c>
      <c r="C204" t="s">
        <v>635</v>
      </c>
      <c r="D204" s="43">
        <v>9645</v>
      </c>
    </row>
    <row r="205" spans="2:4" x14ac:dyDescent="0.35">
      <c r="B205" t="s">
        <v>636</v>
      </c>
      <c r="C205" t="s">
        <v>637</v>
      </c>
      <c r="D205" s="43">
        <v>6712</v>
      </c>
    </row>
    <row r="206" spans="2:4" x14ac:dyDescent="0.35">
      <c r="B206" t="s">
        <v>638</v>
      </c>
      <c r="C206" t="s">
        <v>639</v>
      </c>
      <c r="D206" s="43">
        <v>4176</v>
      </c>
    </row>
    <row r="207" spans="2:4" x14ac:dyDescent="0.35">
      <c r="B207" t="s">
        <v>640</v>
      </c>
      <c r="C207" t="s">
        <v>641</v>
      </c>
      <c r="D207" s="43">
        <v>9213</v>
      </c>
    </row>
    <row r="208" spans="2:4" x14ac:dyDescent="0.35">
      <c r="B208" t="s">
        <v>642</v>
      </c>
      <c r="C208" t="s">
        <v>643</v>
      </c>
      <c r="D208" s="43">
        <v>15041</v>
      </c>
    </row>
    <row r="209" spans="2:4" x14ac:dyDescent="0.35">
      <c r="B209" t="s">
        <v>644</v>
      </c>
      <c r="C209" t="s">
        <v>645</v>
      </c>
      <c r="D209" s="43">
        <v>11419</v>
      </c>
    </row>
    <row r="210" spans="2:4" x14ac:dyDescent="0.35">
      <c r="B210" t="s">
        <v>646</v>
      </c>
      <c r="C210" t="s">
        <v>647</v>
      </c>
      <c r="D210" s="43">
        <v>4252</v>
      </c>
    </row>
    <row r="211" spans="2:4" x14ac:dyDescent="0.35">
      <c r="B211" t="s">
        <v>648</v>
      </c>
      <c r="C211" t="s">
        <v>649</v>
      </c>
      <c r="D211" s="43">
        <v>4806</v>
      </c>
    </row>
    <row r="212" spans="2:4" x14ac:dyDescent="0.35">
      <c r="B212" t="s">
        <v>650</v>
      </c>
      <c r="C212" t="s">
        <v>651</v>
      </c>
      <c r="D212" s="43">
        <v>3237</v>
      </c>
    </row>
    <row r="213" spans="2:4" x14ac:dyDescent="0.35">
      <c r="B213" t="s">
        <v>652</v>
      </c>
      <c r="C213" t="s">
        <v>653</v>
      </c>
      <c r="D213" s="43">
        <v>7431</v>
      </c>
    </row>
    <row r="214" spans="2:4" x14ac:dyDescent="0.35">
      <c r="B214" t="s">
        <v>654</v>
      </c>
      <c r="C214" t="s">
        <v>655</v>
      </c>
      <c r="D214" s="43">
        <v>17274</v>
      </c>
    </row>
    <row r="215" spans="2:4" x14ac:dyDescent="0.35">
      <c r="B215" t="s">
        <v>656</v>
      </c>
      <c r="C215" t="s">
        <v>657</v>
      </c>
      <c r="D215" s="43">
        <v>10328</v>
      </c>
    </row>
    <row r="216" spans="2:4" x14ac:dyDescent="0.35">
      <c r="B216" t="s">
        <v>658</v>
      </c>
      <c r="C216" t="s">
        <v>659</v>
      </c>
      <c r="D216" s="43">
        <v>43172</v>
      </c>
    </row>
    <row r="217" spans="2:4" x14ac:dyDescent="0.35">
      <c r="B217" t="s">
        <v>660</v>
      </c>
      <c r="C217" t="s">
        <v>661</v>
      </c>
      <c r="D217" s="43">
        <v>36144</v>
      </c>
    </row>
    <row r="218" spans="2:4" x14ac:dyDescent="0.35">
      <c r="B218" t="s">
        <v>662</v>
      </c>
      <c r="C218" t="s">
        <v>663</v>
      </c>
      <c r="D218" s="43">
        <v>4994</v>
      </c>
    </row>
    <row r="219" spans="2:4" x14ac:dyDescent="0.35">
      <c r="B219" t="s">
        <v>664</v>
      </c>
      <c r="C219" t="s">
        <v>665</v>
      </c>
      <c r="D219" s="43">
        <v>8110</v>
      </c>
    </row>
    <row r="220" spans="2:4" x14ac:dyDescent="0.35">
      <c r="B220" t="s">
        <v>666</v>
      </c>
      <c r="C220" t="s">
        <v>667</v>
      </c>
      <c r="D220" s="43">
        <v>5774</v>
      </c>
    </row>
    <row r="221" spans="2:4" x14ac:dyDescent="0.35">
      <c r="B221" t="s">
        <v>668</v>
      </c>
      <c r="C221" t="s">
        <v>669</v>
      </c>
      <c r="D221" s="43">
        <v>8080</v>
      </c>
    </row>
    <row r="222" spans="2:4" x14ac:dyDescent="0.35">
      <c r="B222" t="s">
        <v>670</v>
      </c>
      <c r="C222" t="s">
        <v>671</v>
      </c>
      <c r="D222" s="43">
        <v>10355</v>
      </c>
    </row>
    <row r="223" spans="2:4" x14ac:dyDescent="0.35">
      <c r="B223" t="s">
        <v>672</v>
      </c>
      <c r="C223" t="s">
        <v>673</v>
      </c>
      <c r="D223" s="43">
        <v>1624</v>
      </c>
    </row>
    <row r="224" spans="2:4" x14ac:dyDescent="0.35">
      <c r="B224" t="s">
        <v>674</v>
      </c>
      <c r="C224" t="s">
        <v>675</v>
      </c>
      <c r="D224" s="43">
        <v>3179</v>
      </c>
    </row>
    <row r="225" spans="2:4" x14ac:dyDescent="0.35">
      <c r="B225" t="s">
        <v>676</v>
      </c>
      <c r="C225" t="s">
        <v>677</v>
      </c>
      <c r="D225" s="43">
        <v>13946</v>
      </c>
    </row>
    <row r="226" spans="2:4" x14ac:dyDescent="0.35">
      <c r="B226" t="s">
        <v>678</v>
      </c>
      <c r="C226" t="s">
        <v>679</v>
      </c>
      <c r="D226" s="43">
        <v>30899</v>
      </c>
    </row>
    <row r="227" spans="2:4" x14ac:dyDescent="0.35">
      <c r="B227" t="s">
        <v>680</v>
      </c>
      <c r="C227" t="s">
        <v>681</v>
      </c>
      <c r="D227" s="43">
        <v>22672</v>
      </c>
    </row>
    <row r="228" spans="2:4" x14ac:dyDescent="0.35">
      <c r="B228" t="s">
        <v>682</v>
      </c>
      <c r="C228" t="s">
        <v>683</v>
      </c>
      <c r="D228" s="43">
        <v>34308</v>
      </c>
    </row>
    <row r="229" spans="2:4" x14ac:dyDescent="0.35">
      <c r="B229" t="s">
        <v>684</v>
      </c>
      <c r="C229" t="s">
        <v>685</v>
      </c>
      <c r="D229" s="43">
        <v>19639</v>
      </c>
    </row>
    <row r="230" spans="2:4" x14ac:dyDescent="0.35">
      <c r="B230" t="s">
        <v>686</v>
      </c>
      <c r="C230" t="s">
        <v>687</v>
      </c>
      <c r="D230" s="43">
        <v>10510</v>
      </c>
    </row>
    <row r="231" spans="2:4" x14ac:dyDescent="0.35">
      <c r="B231" t="s">
        <v>688</v>
      </c>
      <c r="C231" t="s">
        <v>689</v>
      </c>
      <c r="D231" s="43">
        <v>12012</v>
      </c>
    </row>
    <row r="232" spans="2:4" x14ac:dyDescent="0.35">
      <c r="B232" t="s">
        <v>690</v>
      </c>
      <c r="C232" t="s">
        <v>691</v>
      </c>
      <c r="D232" s="43">
        <v>35390</v>
      </c>
    </row>
    <row r="233" spans="2:4" x14ac:dyDescent="0.35">
      <c r="B233" t="s">
        <v>692</v>
      </c>
      <c r="C233" t="s">
        <v>693</v>
      </c>
      <c r="D233" s="43">
        <v>9839</v>
      </c>
    </row>
    <row r="234" spans="2:4" x14ac:dyDescent="0.35">
      <c r="B234" t="s">
        <v>694</v>
      </c>
      <c r="C234" t="s">
        <v>695</v>
      </c>
      <c r="D234" s="43">
        <v>34461</v>
      </c>
    </row>
    <row r="235" spans="2:4" x14ac:dyDescent="0.35">
      <c r="B235" t="s">
        <v>696</v>
      </c>
      <c r="C235" t="s">
        <v>697</v>
      </c>
      <c r="D235" s="43">
        <v>32490</v>
      </c>
    </row>
    <row r="236" spans="2:4" x14ac:dyDescent="0.35">
      <c r="B236" t="s">
        <v>698</v>
      </c>
      <c r="C236" t="s">
        <v>699</v>
      </c>
      <c r="D236" s="43">
        <v>35271</v>
      </c>
    </row>
    <row r="237" spans="2:4" x14ac:dyDescent="0.35">
      <c r="B237" t="s">
        <v>119</v>
      </c>
      <c r="C237" t="s">
        <v>700</v>
      </c>
      <c r="D237" s="43">
        <v>44820</v>
      </c>
    </row>
    <row r="238" spans="2:4" x14ac:dyDescent="0.35">
      <c r="B238" t="s">
        <v>701</v>
      </c>
      <c r="C238" t="s">
        <v>702</v>
      </c>
      <c r="D238" s="43">
        <v>24834</v>
      </c>
    </row>
    <row r="239" spans="2:4" x14ac:dyDescent="0.35">
      <c r="B239" t="s">
        <v>703</v>
      </c>
      <c r="C239" t="s">
        <v>704</v>
      </c>
      <c r="D239" s="43">
        <v>42935</v>
      </c>
    </row>
    <row r="240" spans="2:4" x14ac:dyDescent="0.35">
      <c r="B240" t="s">
        <v>705</v>
      </c>
      <c r="C240" t="s">
        <v>706</v>
      </c>
      <c r="D240" s="43">
        <v>7409</v>
      </c>
    </row>
    <row r="241" spans="2:4" x14ac:dyDescent="0.35">
      <c r="B241" t="s">
        <v>707</v>
      </c>
      <c r="C241" t="s">
        <v>708</v>
      </c>
      <c r="D241" s="43">
        <v>63516</v>
      </c>
    </row>
    <row r="242" spans="2:4" x14ac:dyDescent="0.35">
      <c r="B242" t="s">
        <v>709</v>
      </c>
      <c r="C242" t="s">
        <v>710</v>
      </c>
      <c r="D242" s="43">
        <v>151763</v>
      </c>
    </row>
    <row r="243" spans="2:4" x14ac:dyDescent="0.35">
      <c r="B243" t="s">
        <v>711</v>
      </c>
      <c r="C243" t="s">
        <v>712</v>
      </c>
      <c r="D243" s="43">
        <v>13437</v>
      </c>
    </row>
    <row r="244" spans="2:4" x14ac:dyDescent="0.35">
      <c r="B244" t="s">
        <v>713</v>
      </c>
      <c r="C244" t="s">
        <v>714</v>
      </c>
      <c r="D244" s="43">
        <v>41588</v>
      </c>
    </row>
    <row r="245" spans="2:4" x14ac:dyDescent="0.35">
      <c r="B245" t="s">
        <v>715</v>
      </c>
      <c r="C245" t="s">
        <v>716</v>
      </c>
      <c r="D245" s="43">
        <v>28299</v>
      </c>
    </row>
    <row r="246" spans="2:4" x14ac:dyDescent="0.35">
      <c r="B246" t="s">
        <v>717</v>
      </c>
      <c r="C246" t="s">
        <v>718</v>
      </c>
      <c r="D246" s="43">
        <v>35923</v>
      </c>
    </row>
    <row r="247" spans="2:4" x14ac:dyDescent="0.35">
      <c r="B247" t="s">
        <v>719</v>
      </c>
      <c r="C247" t="s">
        <v>720</v>
      </c>
      <c r="D247" s="43">
        <v>13989</v>
      </c>
    </row>
    <row r="248" spans="2:4" x14ac:dyDescent="0.35">
      <c r="B248" t="s">
        <v>721</v>
      </c>
      <c r="C248" t="s">
        <v>722</v>
      </c>
      <c r="D248" s="43">
        <v>10059</v>
      </c>
    </row>
    <row r="249" spans="2:4" x14ac:dyDescent="0.35">
      <c r="B249" t="s">
        <v>723</v>
      </c>
      <c r="C249" t="s">
        <v>724</v>
      </c>
      <c r="D249" s="43">
        <v>18967</v>
      </c>
    </row>
    <row r="250" spans="2:4" x14ac:dyDescent="0.35">
      <c r="B250" t="s">
        <v>725</v>
      </c>
      <c r="C250" t="s">
        <v>726</v>
      </c>
      <c r="D250" s="43">
        <v>26996</v>
      </c>
    </row>
    <row r="251" spans="2:4" x14ac:dyDescent="0.35">
      <c r="B251" t="s">
        <v>727</v>
      </c>
      <c r="C251" t="s">
        <v>728</v>
      </c>
      <c r="D251" s="43">
        <v>47738</v>
      </c>
    </row>
    <row r="252" spans="2:4" x14ac:dyDescent="0.35">
      <c r="B252" t="s">
        <v>729</v>
      </c>
      <c r="C252" t="s">
        <v>730</v>
      </c>
      <c r="D252" s="43">
        <v>33801</v>
      </c>
    </row>
    <row r="253" spans="2:4" x14ac:dyDescent="0.35">
      <c r="B253" t="s">
        <v>731</v>
      </c>
      <c r="C253" t="s">
        <v>732</v>
      </c>
      <c r="D253" s="43">
        <v>20987</v>
      </c>
    </row>
    <row r="254" spans="2:4" x14ac:dyDescent="0.35">
      <c r="B254" t="s">
        <v>733</v>
      </c>
      <c r="C254" t="s">
        <v>734</v>
      </c>
      <c r="D254" s="43">
        <v>17027</v>
      </c>
    </row>
    <row r="255" spans="2:4" x14ac:dyDescent="0.35">
      <c r="B255" t="s">
        <v>735</v>
      </c>
      <c r="C255" t="s">
        <v>736</v>
      </c>
      <c r="D255" s="43">
        <v>55533</v>
      </c>
    </row>
    <row r="256" spans="2:4" x14ac:dyDescent="0.35">
      <c r="B256" t="s">
        <v>737</v>
      </c>
      <c r="C256" t="s">
        <v>738</v>
      </c>
      <c r="D256" s="43">
        <v>7797</v>
      </c>
    </row>
    <row r="257" spans="2:4" x14ac:dyDescent="0.35">
      <c r="B257" t="s">
        <v>739</v>
      </c>
      <c r="C257" t="s">
        <v>740</v>
      </c>
      <c r="D257" s="43">
        <v>13469</v>
      </c>
    </row>
    <row r="258" spans="2:4" x14ac:dyDescent="0.35">
      <c r="B258" t="s">
        <v>741</v>
      </c>
      <c r="C258" t="s">
        <v>742</v>
      </c>
      <c r="D258" s="43">
        <v>7913</v>
      </c>
    </row>
    <row r="259" spans="2:4" x14ac:dyDescent="0.35">
      <c r="B259" t="s">
        <v>743</v>
      </c>
      <c r="C259" t="s">
        <v>744</v>
      </c>
      <c r="D259" s="43">
        <v>9793</v>
      </c>
    </row>
    <row r="260" spans="2:4" x14ac:dyDescent="0.35">
      <c r="B260" t="s">
        <v>745</v>
      </c>
      <c r="C260" t="s">
        <v>746</v>
      </c>
      <c r="D260" s="43">
        <v>4432</v>
      </c>
    </row>
    <row r="261" spans="2:4" x14ac:dyDescent="0.35">
      <c r="B261" t="s">
        <v>747</v>
      </c>
      <c r="C261" t="s">
        <v>748</v>
      </c>
      <c r="D261" s="43">
        <v>10139</v>
      </c>
    </row>
    <row r="262" spans="2:4" x14ac:dyDescent="0.35">
      <c r="B262" t="s">
        <v>749</v>
      </c>
      <c r="C262" t="s">
        <v>750</v>
      </c>
      <c r="D262" s="43">
        <v>11575</v>
      </c>
    </row>
    <row r="263" spans="2:4" x14ac:dyDescent="0.35">
      <c r="B263" t="s">
        <v>751</v>
      </c>
      <c r="C263" t="s">
        <v>752</v>
      </c>
      <c r="D263" s="43">
        <v>7059</v>
      </c>
    </row>
    <row r="264" spans="2:4" x14ac:dyDescent="0.35">
      <c r="B264" t="s">
        <v>753</v>
      </c>
      <c r="C264" t="s">
        <v>754</v>
      </c>
      <c r="D264" s="43">
        <v>6202</v>
      </c>
    </row>
    <row r="265" spans="2:4" x14ac:dyDescent="0.35">
      <c r="B265" t="s">
        <v>755</v>
      </c>
      <c r="C265" t="s">
        <v>756</v>
      </c>
      <c r="D265" s="43">
        <v>44437</v>
      </c>
    </row>
    <row r="266" spans="2:4" x14ac:dyDescent="0.35">
      <c r="B266" t="s">
        <v>757</v>
      </c>
      <c r="C266" t="s">
        <v>758</v>
      </c>
      <c r="D266" s="43">
        <v>29952</v>
      </c>
    </row>
    <row r="267" spans="2:4" x14ac:dyDescent="0.35">
      <c r="B267" t="s">
        <v>759</v>
      </c>
      <c r="C267" t="s">
        <v>760</v>
      </c>
      <c r="D267" s="43">
        <v>59159</v>
      </c>
    </row>
    <row r="268" spans="2:4" x14ac:dyDescent="0.35">
      <c r="B268" t="s">
        <v>761</v>
      </c>
      <c r="C268" t="s">
        <v>762</v>
      </c>
      <c r="D268" s="43">
        <v>20873</v>
      </c>
    </row>
    <row r="269" spans="2:4" x14ac:dyDescent="0.35">
      <c r="B269" t="s">
        <v>763</v>
      </c>
      <c r="C269" t="s">
        <v>764</v>
      </c>
      <c r="D269" s="43">
        <v>6152</v>
      </c>
    </row>
    <row r="270" spans="2:4" x14ac:dyDescent="0.35">
      <c r="B270" t="s">
        <v>765</v>
      </c>
      <c r="C270" t="s">
        <v>766</v>
      </c>
      <c r="D270" s="43">
        <v>11383</v>
      </c>
    </row>
    <row r="271" spans="2:4" x14ac:dyDescent="0.35">
      <c r="B271" t="s">
        <v>767</v>
      </c>
      <c r="C271" t="s">
        <v>768</v>
      </c>
      <c r="D271" s="43">
        <v>4732</v>
      </c>
    </row>
    <row r="272" spans="2:4" x14ac:dyDescent="0.35">
      <c r="B272" t="s">
        <v>769</v>
      </c>
      <c r="C272" t="s">
        <v>770</v>
      </c>
      <c r="D272" s="43">
        <v>78433</v>
      </c>
    </row>
    <row r="273" spans="2:5" x14ac:dyDescent="0.35">
      <c r="B273" t="s">
        <v>771</v>
      </c>
      <c r="C273" t="s">
        <v>772</v>
      </c>
      <c r="D273" s="43">
        <v>3763</v>
      </c>
    </row>
    <row r="274" spans="2:5" x14ac:dyDescent="0.35">
      <c r="B274" t="s">
        <v>773</v>
      </c>
      <c r="C274" t="s">
        <v>774</v>
      </c>
      <c r="D274" s="43">
        <v>457760</v>
      </c>
    </row>
    <row r="275" spans="2:5" x14ac:dyDescent="0.35">
      <c r="B275" t="s">
        <v>775</v>
      </c>
      <c r="C275" t="s">
        <v>776</v>
      </c>
      <c r="D275" s="43">
        <v>13419</v>
      </c>
    </row>
    <row r="276" spans="2:5" x14ac:dyDescent="0.35">
      <c r="B276" t="s">
        <v>777</v>
      </c>
      <c r="C276" t="s">
        <v>778</v>
      </c>
      <c r="D276" s="43">
        <v>9115</v>
      </c>
    </row>
    <row r="277" spans="2:5" x14ac:dyDescent="0.35">
      <c r="B277" t="s">
        <v>779</v>
      </c>
      <c r="C277" t="s">
        <v>780</v>
      </c>
      <c r="D277" s="43">
        <v>20551</v>
      </c>
    </row>
    <row r="278" spans="2:5" x14ac:dyDescent="0.35">
      <c r="B278" t="s">
        <v>781</v>
      </c>
      <c r="C278" s="44" t="s">
        <v>782</v>
      </c>
      <c r="D278" s="43">
        <v>49895</v>
      </c>
      <c r="E278" t="s">
        <v>1125</v>
      </c>
    </row>
    <row r="279" spans="2:5" x14ac:dyDescent="0.35">
      <c r="B279" t="s">
        <v>783</v>
      </c>
      <c r="C279" s="44" t="s">
        <v>784</v>
      </c>
      <c r="D279" s="43">
        <v>7020</v>
      </c>
      <c r="E279" t="s">
        <v>1125</v>
      </c>
    </row>
    <row r="280" spans="2:5" x14ac:dyDescent="0.35">
      <c r="B280" t="s">
        <v>785</v>
      </c>
      <c r="C280" s="44" t="s">
        <v>786</v>
      </c>
      <c r="D280" s="43">
        <v>6964</v>
      </c>
      <c r="E280" t="s">
        <v>1125</v>
      </c>
    </row>
    <row r="281" spans="2:5" x14ac:dyDescent="0.35">
      <c r="B281" t="s">
        <v>787</v>
      </c>
      <c r="C281" s="44" t="s">
        <v>788</v>
      </c>
      <c r="D281" s="43">
        <v>31879</v>
      </c>
      <c r="E281" t="s">
        <v>1125</v>
      </c>
    </row>
    <row r="282" spans="2:5" x14ac:dyDescent="0.35">
      <c r="B282" t="s">
        <v>789</v>
      </c>
      <c r="C282" s="44" t="s">
        <v>790</v>
      </c>
      <c r="D282" s="43">
        <v>117887</v>
      </c>
      <c r="E282" t="s">
        <v>1125</v>
      </c>
    </row>
    <row r="283" spans="2:5" x14ac:dyDescent="0.35">
      <c r="B283" t="s">
        <v>791</v>
      </c>
      <c r="C283" s="44" t="s">
        <v>792</v>
      </c>
      <c r="D283" s="43">
        <v>85442</v>
      </c>
      <c r="E283" t="s">
        <v>1125</v>
      </c>
    </row>
    <row r="284" spans="2:5" x14ac:dyDescent="0.35">
      <c r="B284" t="s">
        <v>793</v>
      </c>
      <c r="C284" s="44" t="s">
        <v>794</v>
      </c>
      <c r="D284" s="43">
        <v>14641</v>
      </c>
      <c r="E284" t="s">
        <v>1125</v>
      </c>
    </row>
    <row r="285" spans="2:5" x14ac:dyDescent="0.35">
      <c r="B285" t="s">
        <v>795</v>
      </c>
      <c r="C285" s="51" t="s">
        <v>796</v>
      </c>
      <c r="D285" s="43">
        <v>14749</v>
      </c>
      <c r="E285" t="s">
        <v>1126</v>
      </c>
    </row>
    <row r="286" spans="2:5" x14ac:dyDescent="0.35">
      <c r="B286" t="s">
        <v>797</v>
      </c>
      <c r="C286" s="51" t="s">
        <v>798</v>
      </c>
      <c r="D286" s="43">
        <v>208145</v>
      </c>
      <c r="E286" t="s">
        <v>1126</v>
      </c>
    </row>
    <row r="287" spans="2:5" x14ac:dyDescent="0.35">
      <c r="B287" t="s">
        <v>799</v>
      </c>
      <c r="C287" s="51" t="s">
        <v>800</v>
      </c>
      <c r="D287" s="43">
        <v>15995</v>
      </c>
      <c r="E287" t="s">
        <v>1126</v>
      </c>
    </row>
    <row r="288" spans="2:5" x14ac:dyDescent="0.35">
      <c r="B288" t="s">
        <v>801</v>
      </c>
      <c r="C288" s="51" t="s">
        <v>802</v>
      </c>
      <c r="D288" s="43">
        <v>30712</v>
      </c>
      <c r="E288" t="s">
        <v>1126</v>
      </c>
    </row>
    <row r="289" spans="2:5" x14ac:dyDescent="0.35">
      <c r="B289" t="s">
        <v>803</v>
      </c>
      <c r="C289" s="44" t="s">
        <v>804</v>
      </c>
      <c r="D289" s="43">
        <v>19911</v>
      </c>
      <c r="E289" t="s">
        <v>1125</v>
      </c>
    </row>
    <row r="290" spans="2:5" x14ac:dyDescent="0.35">
      <c r="B290" t="s">
        <v>805</v>
      </c>
      <c r="C290" s="44" t="s">
        <v>806</v>
      </c>
      <c r="D290" s="43">
        <v>15067</v>
      </c>
      <c r="E290" t="s">
        <v>1125</v>
      </c>
    </row>
    <row r="291" spans="2:5" x14ac:dyDescent="0.35">
      <c r="B291" t="s">
        <v>807</v>
      </c>
      <c r="C291" s="44" t="s">
        <v>808</v>
      </c>
      <c r="D291" s="43">
        <v>27773</v>
      </c>
      <c r="E291" t="s">
        <v>1125</v>
      </c>
    </row>
    <row r="292" spans="2:5" x14ac:dyDescent="0.35">
      <c r="B292" t="s">
        <v>809</v>
      </c>
      <c r="C292" s="44" t="s">
        <v>810</v>
      </c>
      <c r="D292" s="43">
        <v>12847</v>
      </c>
      <c r="E292" t="s">
        <v>1125</v>
      </c>
    </row>
    <row r="293" spans="2:5" x14ac:dyDescent="0.35">
      <c r="B293" t="s">
        <v>811</v>
      </c>
      <c r="C293" s="44" t="s">
        <v>812</v>
      </c>
      <c r="D293" s="43">
        <v>38140</v>
      </c>
      <c r="E293" t="s">
        <v>1125</v>
      </c>
    </row>
    <row r="294" spans="2:5" x14ac:dyDescent="0.35">
      <c r="B294" t="s">
        <v>813</v>
      </c>
      <c r="C294" s="44" t="s">
        <v>814</v>
      </c>
      <c r="D294" s="43">
        <v>42475</v>
      </c>
      <c r="E294" t="s">
        <v>1125</v>
      </c>
    </row>
    <row r="295" spans="2:5" x14ac:dyDescent="0.35">
      <c r="B295" t="s">
        <v>815</v>
      </c>
      <c r="C295" s="44" t="s">
        <v>816</v>
      </c>
      <c r="D295" s="43">
        <v>5006</v>
      </c>
      <c r="E295" t="s">
        <v>1125</v>
      </c>
    </row>
    <row r="296" spans="2:5" x14ac:dyDescent="0.35">
      <c r="B296" t="s">
        <v>817</v>
      </c>
      <c r="C296" s="44" t="s">
        <v>818</v>
      </c>
      <c r="D296" s="43">
        <v>40978</v>
      </c>
      <c r="E296" t="s">
        <v>1125</v>
      </c>
    </row>
    <row r="297" spans="2:5" x14ac:dyDescent="0.35">
      <c r="B297" t="s">
        <v>819</v>
      </c>
      <c r="C297" t="s">
        <v>820</v>
      </c>
      <c r="D297" s="43">
        <v>40444</v>
      </c>
    </row>
    <row r="298" spans="2:5" x14ac:dyDescent="0.35">
      <c r="B298" t="s">
        <v>821</v>
      </c>
      <c r="C298" t="s">
        <v>822</v>
      </c>
      <c r="D298" s="43">
        <v>17753</v>
      </c>
    </row>
    <row r="299" spans="2:5" x14ac:dyDescent="0.35">
      <c r="B299" t="s">
        <v>823</v>
      </c>
      <c r="C299" t="s">
        <v>824</v>
      </c>
      <c r="D299" s="43">
        <v>3844</v>
      </c>
    </row>
    <row r="300" spans="2:5" x14ac:dyDescent="0.35">
      <c r="B300" t="s">
        <v>825</v>
      </c>
      <c r="C300" t="s">
        <v>826</v>
      </c>
      <c r="D300" s="43">
        <v>8354</v>
      </c>
    </row>
    <row r="301" spans="2:5" x14ac:dyDescent="0.35">
      <c r="B301" t="s">
        <v>827</v>
      </c>
      <c r="C301" t="s">
        <v>828</v>
      </c>
      <c r="D301" s="43">
        <v>10613</v>
      </c>
    </row>
    <row r="302" spans="2:5" x14ac:dyDescent="0.35">
      <c r="B302" t="s">
        <v>829</v>
      </c>
      <c r="C302" t="s">
        <v>830</v>
      </c>
      <c r="D302" s="43">
        <v>11961</v>
      </c>
    </row>
    <row r="303" spans="2:5" x14ac:dyDescent="0.35">
      <c r="B303" t="s">
        <v>831</v>
      </c>
      <c r="C303" t="s">
        <v>832</v>
      </c>
      <c r="D303" s="43">
        <v>96787</v>
      </c>
    </row>
    <row r="304" spans="2:5" x14ac:dyDescent="0.35">
      <c r="B304" t="s">
        <v>833</v>
      </c>
      <c r="C304" t="s">
        <v>834</v>
      </c>
      <c r="D304" s="43">
        <v>20488</v>
      </c>
    </row>
    <row r="305" spans="2:4" x14ac:dyDescent="0.35">
      <c r="B305" t="s">
        <v>835</v>
      </c>
      <c r="C305" t="s">
        <v>836</v>
      </c>
      <c r="D305" s="43">
        <v>5369</v>
      </c>
    </row>
    <row r="306" spans="2:4" x14ac:dyDescent="0.35">
      <c r="B306" t="s">
        <v>837</v>
      </c>
      <c r="C306" t="s">
        <v>838</v>
      </c>
      <c r="D306" s="43">
        <v>17928</v>
      </c>
    </row>
    <row r="307" spans="2:4" x14ac:dyDescent="0.35">
      <c r="B307" t="s">
        <v>839</v>
      </c>
      <c r="C307" t="s">
        <v>840</v>
      </c>
      <c r="D307" s="43">
        <v>124484</v>
      </c>
    </row>
    <row r="308" spans="2:4" x14ac:dyDescent="0.35">
      <c r="B308" t="s">
        <v>841</v>
      </c>
      <c r="C308" t="s">
        <v>842</v>
      </c>
      <c r="D308" s="43">
        <v>219053</v>
      </c>
    </row>
    <row r="309" spans="2:4" x14ac:dyDescent="0.35">
      <c r="B309" t="s">
        <v>843</v>
      </c>
      <c r="C309" t="s">
        <v>844</v>
      </c>
      <c r="D309" s="43">
        <v>171121</v>
      </c>
    </row>
    <row r="310" spans="2:4" x14ac:dyDescent="0.35">
      <c r="B310" t="s">
        <v>845</v>
      </c>
      <c r="C310" t="s">
        <v>846</v>
      </c>
      <c r="D310" s="43">
        <v>179070</v>
      </c>
    </row>
    <row r="311" spans="2:4" x14ac:dyDescent="0.35">
      <c r="B311" t="s">
        <v>847</v>
      </c>
      <c r="C311" t="s">
        <v>848</v>
      </c>
      <c r="D311" s="43">
        <v>242634</v>
      </c>
    </row>
    <row r="312" spans="2:4" x14ac:dyDescent="0.35">
      <c r="B312" t="s">
        <v>849</v>
      </c>
      <c r="C312" t="s">
        <v>850</v>
      </c>
      <c r="D312" s="43">
        <v>176440</v>
      </c>
    </row>
    <row r="313" spans="2:4" x14ac:dyDescent="0.35">
      <c r="B313" t="s">
        <v>851</v>
      </c>
      <c r="C313" t="s">
        <v>852</v>
      </c>
      <c r="D313" s="43">
        <v>148392</v>
      </c>
    </row>
    <row r="314" spans="2:4" x14ac:dyDescent="0.35">
      <c r="B314" t="s">
        <v>853</v>
      </c>
      <c r="C314" t="s">
        <v>854</v>
      </c>
      <c r="D314" s="43">
        <v>146367</v>
      </c>
    </row>
    <row r="315" spans="2:4" x14ac:dyDescent="0.35">
      <c r="B315" t="s">
        <v>855</v>
      </c>
      <c r="C315" t="s">
        <v>856</v>
      </c>
      <c r="D315" s="43">
        <v>322061</v>
      </c>
    </row>
    <row r="316" spans="2:4" x14ac:dyDescent="0.35">
      <c r="B316" t="s">
        <v>857</v>
      </c>
      <c r="C316" t="s">
        <v>858</v>
      </c>
      <c r="D316" s="43">
        <v>83011</v>
      </c>
    </row>
    <row r="317" spans="2:4" x14ac:dyDescent="0.35">
      <c r="B317" t="s">
        <v>859</v>
      </c>
      <c r="C317" t="s">
        <v>860</v>
      </c>
      <c r="D317" s="43">
        <v>38123</v>
      </c>
    </row>
    <row r="318" spans="2:4" x14ac:dyDescent="0.35">
      <c r="B318" t="s">
        <v>861</v>
      </c>
      <c r="C318" t="s">
        <v>862</v>
      </c>
      <c r="D318" s="43">
        <v>279078</v>
      </c>
    </row>
    <row r="319" spans="2:4" x14ac:dyDescent="0.35">
      <c r="B319" t="s">
        <v>863</v>
      </c>
      <c r="C319" t="s">
        <v>864</v>
      </c>
      <c r="D319" s="43">
        <v>227964</v>
      </c>
    </row>
    <row r="320" spans="2:4" x14ac:dyDescent="0.35">
      <c r="B320" t="s">
        <v>865</v>
      </c>
      <c r="C320" t="s">
        <v>866</v>
      </c>
      <c r="D320" s="43">
        <v>230215</v>
      </c>
    </row>
    <row r="321" spans="2:4" x14ac:dyDescent="0.35">
      <c r="B321" t="s">
        <v>867</v>
      </c>
      <c r="C321" t="s">
        <v>868</v>
      </c>
      <c r="D321" s="43">
        <v>140227</v>
      </c>
    </row>
    <row r="322" spans="2:4" x14ac:dyDescent="0.35">
      <c r="B322" t="s">
        <v>869</v>
      </c>
      <c r="C322" t="s">
        <v>870</v>
      </c>
      <c r="D322" s="43">
        <v>101522</v>
      </c>
    </row>
    <row r="323" spans="2:4" x14ac:dyDescent="0.35">
      <c r="B323" t="s">
        <v>871</v>
      </c>
      <c r="C323" t="s">
        <v>872</v>
      </c>
      <c r="D323" s="43">
        <v>92474</v>
      </c>
    </row>
    <row r="324" spans="2:4" x14ac:dyDescent="0.35">
      <c r="B324" t="s">
        <v>873</v>
      </c>
      <c r="C324" t="s">
        <v>874</v>
      </c>
      <c r="D324" s="43">
        <v>137915</v>
      </c>
    </row>
    <row r="325" spans="2:4" x14ac:dyDescent="0.35">
      <c r="B325" t="s">
        <v>875</v>
      </c>
      <c r="C325" t="s">
        <v>876</v>
      </c>
      <c r="D325" s="43">
        <v>229646</v>
      </c>
    </row>
    <row r="326" spans="2:4" x14ac:dyDescent="0.35">
      <c r="B326" t="s">
        <v>877</v>
      </c>
      <c r="C326" t="s">
        <v>878</v>
      </c>
      <c r="D326" s="43">
        <v>57722</v>
      </c>
    </row>
    <row r="327" spans="2:4" x14ac:dyDescent="0.35">
      <c r="B327" t="s">
        <v>879</v>
      </c>
      <c r="C327" t="s">
        <v>880</v>
      </c>
      <c r="D327" s="43">
        <v>35581</v>
      </c>
    </row>
    <row r="328" spans="2:4" x14ac:dyDescent="0.35">
      <c r="B328" t="s">
        <v>881</v>
      </c>
      <c r="C328" t="s">
        <v>882</v>
      </c>
      <c r="D328" s="43">
        <v>43933</v>
      </c>
    </row>
    <row r="329" spans="2:4" x14ac:dyDescent="0.35">
      <c r="B329" t="s">
        <v>883</v>
      </c>
      <c r="C329" t="s">
        <v>884</v>
      </c>
      <c r="D329" s="43">
        <v>68922</v>
      </c>
    </row>
    <row r="330" spans="2:4" x14ac:dyDescent="0.35">
      <c r="B330" t="s">
        <v>885</v>
      </c>
      <c r="C330" t="s">
        <v>886</v>
      </c>
      <c r="D330" s="43">
        <v>211318</v>
      </c>
    </row>
    <row r="331" spans="2:4" x14ac:dyDescent="0.35">
      <c r="B331" t="s">
        <v>887</v>
      </c>
      <c r="C331" t="s">
        <v>888</v>
      </c>
      <c r="D331" s="43">
        <v>82025</v>
      </c>
    </row>
    <row r="332" spans="2:4" x14ac:dyDescent="0.35">
      <c r="B332" t="s">
        <v>889</v>
      </c>
      <c r="C332" t="s">
        <v>890</v>
      </c>
      <c r="D332" s="43">
        <v>47194</v>
      </c>
    </row>
    <row r="333" spans="2:4" x14ac:dyDescent="0.35">
      <c r="B333" t="s">
        <v>891</v>
      </c>
      <c r="C333" t="s">
        <v>892</v>
      </c>
      <c r="D333" s="43">
        <v>332550</v>
      </c>
    </row>
    <row r="334" spans="2:4" x14ac:dyDescent="0.35">
      <c r="B334" t="s">
        <v>893</v>
      </c>
      <c r="C334" t="s">
        <v>894</v>
      </c>
      <c r="D334" s="43">
        <v>65769</v>
      </c>
    </row>
    <row r="335" spans="2:4" x14ac:dyDescent="0.35">
      <c r="B335" t="s">
        <v>895</v>
      </c>
      <c r="C335" t="s">
        <v>896</v>
      </c>
      <c r="D335" s="43">
        <v>43699</v>
      </c>
    </row>
    <row r="336" spans="2:4" x14ac:dyDescent="0.35">
      <c r="B336" t="s">
        <v>897</v>
      </c>
      <c r="C336" t="s">
        <v>898</v>
      </c>
      <c r="D336" s="43">
        <v>137453</v>
      </c>
    </row>
    <row r="337" spans="2:4" x14ac:dyDescent="0.35">
      <c r="B337" t="s">
        <v>899</v>
      </c>
      <c r="C337" t="s">
        <v>900</v>
      </c>
      <c r="D337" s="43">
        <v>80430</v>
      </c>
    </row>
    <row r="338" spans="2:4" x14ac:dyDescent="0.35">
      <c r="B338" t="s">
        <v>901</v>
      </c>
      <c r="C338" t="s">
        <v>902</v>
      </c>
      <c r="D338" s="43">
        <v>120074</v>
      </c>
    </row>
    <row r="339" spans="2:4" x14ac:dyDescent="0.35">
      <c r="B339" t="s">
        <v>903</v>
      </c>
      <c r="C339" t="s">
        <v>904</v>
      </c>
      <c r="D339" s="43">
        <v>27110</v>
      </c>
    </row>
    <row r="340" spans="2:4" x14ac:dyDescent="0.35">
      <c r="B340" t="s">
        <v>905</v>
      </c>
      <c r="C340" t="s">
        <v>906</v>
      </c>
      <c r="D340" s="43">
        <v>29340</v>
      </c>
    </row>
    <row r="341" spans="2:4" x14ac:dyDescent="0.35">
      <c r="B341" t="s">
        <v>907</v>
      </c>
      <c r="C341" t="s">
        <v>908</v>
      </c>
      <c r="D341" s="43">
        <v>38375</v>
      </c>
    </row>
    <row r="342" spans="2:4" x14ac:dyDescent="0.35">
      <c r="B342" t="s">
        <v>909</v>
      </c>
      <c r="C342" t="s">
        <v>910</v>
      </c>
      <c r="D342" s="43">
        <v>14438</v>
      </c>
    </row>
    <row r="343" spans="2:4" x14ac:dyDescent="0.35">
      <c r="B343" t="s">
        <v>911</v>
      </c>
      <c r="C343" t="s">
        <v>912</v>
      </c>
      <c r="D343" s="43">
        <v>212383</v>
      </c>
    </row>
    <row r="344" spans="2:4" x14ac:dyDescent="0.35">
      <c r="B344" t="s">
        <v>913</v>
      </c>
      <c r="C344" t="s">
        <v>914</v>
      </c>
      <c r="D344" s="43">
        <v>126697</v>
      </c>
    </row>
    <row r="345" spans="2:4" x14ac:dyDescent="0.35">
      <c r="B345" t="s">
        <v>915</v>
      </c>
      <c r="C345" t="s">
        <v>916</v>
      </c>
      <c r="D345" s="43">
        <v>16643</v>
      </c>
    </row>
    <row r="346" spans="2:4" x14ac:dyDescent="0.35">
      <c r="B346" t="s">
        <v>917</v>
      </c>
      <c r="C346" t="s">
        <v>918</v>
      </c>
      <c r="D346" s="43">
        <v>83920</v>
      </c>
    </row>
    <row r="347" spans="2:4" x14ac:dyDescent="0.35">
      <c r="B347" t="s">
        <v>919</v>
      </c>
      <c r="C347" t="s">
        <v>920</v>
      </c>
      <c r="D347" s="43">
        <v>97373</v>
      </c>
    </row>
    <row r="348" spans="2:4" x14ac:dyDescent="0.35">
      <c r="B348" t="s">
        <v>921</v>
      </c>
      <c r="C348" t="s">
        <v>922</v>
      </c>
      <c r="D348" s="43">
        <v>334092</v>
      </c>
    </row>
    <row r="349" spans="2:4" x14ac:dyDescent="0.35">
      <c r="B349" t="s">
        <v>923</v>
      </c>
      <c r="C349" t="s">
        <v>924</v>
      </c>
      <c r="D349" s="43">
        <v>261627</v>
      </c>
    </row>
    <row r="350" spans="2:4" x14ac:dyDescent="0.35">
      <c r="B350" t="s">
        <v>925</v>
      </c>
      <c r="C350" t="s">
        <v>926</v>
      </c>
      <c r="D350" s="43">
        <v>45066</v>
      </c>
    </row>
    <row r="351" spans="2:4" x14ac:dyDescent="0.35">
      <c r="B351" t="s">
        <v>927</v>
      </c>
      <c r="C351" t="s">
        <v>928</v>
      </c>
      <c r="D351" s="43">
        <v>148620</v>
      </c>
    </row>
    <row r="352" spans="2:4" x14ac:dyDescent="0.35">
      <c r="B352" t="s">
        <v>929</v>
      </c>
      <c r="C352" t="s">
        <v>930</v>
      </c>
      <c r="D352" s="43">
        <v>132937</v>
      </c>
    </row>
    <row r="353" spans="2:4" x14ac:dyDescent="0.35">
      <c r="B353" t="s">
        <v>931</v>
      </c>
      <c r="C353" t="s">
        <v>932</v>
      </c>
      <c r="D353" s="43">
        <v>9245</v>
      </c>
    </row>
    <row r="354" spans="2:4" x14ac:dyDescent="0.35">
      <c r="B354" t="s">
        <v>933</v>
      </c>
      <c r="C354" t="s">
        <v>934</v>
      </c>
      <c r="D354" s="43">
        <v>296293</v>
      </c>
    </row>
    <row r="355" spans="2:4" x14ac:dyDescent="0.35">
      <c r="B355" t="s">
        <v>935</v>
      </c>
      <c r="C355" t="s">
        <v>936</v>
      </c>
      <c r="D355" s="43">
        <v>520425</v>
      </c>
    </row>
    <row r="356" spans="2:4" x14ac:dyDescent="0.35">
      <c r="B356" t="s">
        <v>937</v>
      </c>
      <c r="C356" t="s">
        <v>938</v>
      </c>
      <c r="D356" s="43">
        <v>349439</v>
      </c>
    </row>
    <row r="357" spans="2:4" x14ac:dyDescent="0.35">
      <c r="B357" t="s">
        <v>939</v>
      </c>
      <c r="C357" t="s">
        <v>940</v>
      </c>
      <c r="D357" s="43">
        <v>218793</v>
      </c>
    </row>
    <row r="358" spans="2:4" x14ac:dyDescent="0.35">
      <c r="B358" t="s">
        <v>941</v>
      </c>
      <c r="C358" t="s">
        <v>942</v>
      </c>
      <c r="D358" s="43">
        <v>88034</v>
      </c>
    </row>
    <row r="359" spans="2:4" x14ac:dyDescent="0.35">
      <c r="B359" t="s">
        <v>943</v>
      </c>
      <c r="C359" t="s">
        <v>944</v>
      </c>
      <c r="D359" s="43">
        <v>586732</v>
      </c>
    </row>
    <row r="360" spans="2:4" x14ac:dyDescent="0.35">
      <c r="B360" t="s">
        <v>945</v>
      </c>
      <c r="C360" t="s">
        <v>946</v>
      </c>
      <c r="D360" s="43">
        <v>344723</v>
      </c>
    </row>
    <row r="361" spans="2:4" x14ac:dyDescent="0.35">
      <c r="B361" t="s">
        <v>947</v>
      </c>
      <c r="C361" t="s">
        <v>948</v>
      </c>
      <c r="D361" s="43">
        <v>163544</v>
      </c>
    </row>
    <row r="362" spans="2:4" x14ac:dyDescent="0.35">
      <c r="B362" t="s">
        <v>949</v>
      </c>
      <c r="C362" t="s">
        <v>950</v>
      </c>
      <c r="D362" s="43">
        <v>1416584</v>
      </c>
    </row>
    <row r="363" spans="2:4" x14ac:dyDescent="0.35">
      <c r="B363" t="s">
        <v>951</v>
      </c>
      <c r="C363" t="s">
        <v>952</v>
      </c>
      <c r="D363" s="43">
        <v>530391</v>
      </c>
    </row>
    <row r="364" spans="2:4" x14ac:dyDescent="0.35">
      <c r="B364" t="s">
        <v>953</v>
      </c>
      <c r="C364" t="s">
        <v>954</v>
      </c>
      <c r="D364" s="43">
        <v>1123901</v>
      </c>
    </row>
    <row r="365" spans="2:4" x14ac:dyDescent="0.35">
      <c r="B365" t="s">
        <v>955</v>
      </c>
      <c r="C365" t="s">
        <v>956</v>
      </c>
      <c r="D365" s="43">
        <v>61256</v>
      </c>
    </row>
    <row r="366" spans="2:4" x14ac:dyDescent="0.35">
      <c r="B366" t="s">
        <v>957</v>
      </c>
      <c r="C366" t="s">
        <v>958</v>
      </c>
      <c r="D366" s="43">
        <v>77621</v>
      </c>
    </row>
    <row r="367" spans="2:4" x14ac:dyDescent="0.35">
      <c r="B367" t="s">
        <v>959</v>
      </c>
      <c r="C367" t="s">
        <v>960</v>
      </c>
      <c r="D367" s="43">
        <v>29242</v>
      </c>
    </row>
    <row r="368" spans="2:4" x14ac:dyDescent="0.35">
      <c r="B368" t="s">
        <v>961</v>
      </c>
      <c r="C368" t="s">
        <v>962</v>
      </c>
      <c r="D368" s="43">
        <v>161188</v>
      </c>
    </row>
    <row r="369" spans="2:4" x14ac:dyDescent="0.35">
      <c r="B369" t="s">
        <v>963</v>
      </c>
      <c r="C369" t="s">
        <v>964</v>
      </c>
      <c r="D369" s="43">
        <v>331383</v>
      </c>
    </row>
    <row r="370" spans="2:4" x14ac:dyDescent="0.35">
      <c r="B370" t="s">
        <v>965</v>
      </c>
      <c r="C370" t="s">
        <v>966</v>
      </c>
      <c r="D370" s="43">
        <v>155017</v>
      </c>
    </row>
    <row r="371" spans="2:4" x14ac:dyDescent="0.35">
      <c r="B371" t="s">
        <v>967</v>
      </c>
      <c r="C371" t="s">
        <v>968</v>
      </c>
      <c r="D371" s="43">
        <v>163308</v>
      </c>
    </row>
    <row r="372" spans="2:4" x14ac:dyDescent="0.35">
      <c r="B372" t="s">
        <v>969</v>
      </c>
      <c r="C372" t="s">
        <v>970</v>
      </c>
      <c r="D372" s="43">
        <v>63364</v>
      </c>
    </row>
    <row r="373" spans="2:4" x14ac:dyDescent="0.35">
      <c r="B373" t="s">
        <v>971</v>
      </c>
      <c r="C373" t="s">
        <v>972</v>
      </c>
      <c r="D373" s="43">
        <v>193482</v>
      </c>
    </row>
    <row r="374" spans="2:4" x14ac:dyDescent="0.35">
      <c r="B374" t="s">
        <v>973</v>
      </c>
      <c r="C374" t="s">
        <v>974</v>
      </c>
      <c r="D374" s="43">
        <v>311584</v>
      </c>
    </row>
    <row r="375" spans="2:4" x14ac:dyDescent="0.35">
      <c r="B375" t="s">
        <v>975</v>
      </c>
      <c r="C375" t="s">
        <v>976</v>
      </c>
      <c r="D375" s="43">
        <v>232966</v>
      </c>
    </row>
    <row r="376" spans="2:4" x14ac:dyDescent="0.35">
      <c r="B376" t="s">
        <v>977</v>
      </c>
      <c r="C376" t="s">
        <v>978</v>
      </c>
      <c r="D376" s="43">
        <v>49844</v>
      </c>
    </row>
    <row r="377" spans="2:4" x14ac:dyDescent="0.35">
      <c r="B377" t="s">
        <v>979</v>
      </c>
      <c r="C377" t="s">
        <v>980</v>
      </c>
      <c r="D377" s="43">
        <v>202086</v>
      </c>
    </row>
    <row r="378" spans="2:4" x14ac:dyDescent="0.35">
      <c r="B378" t="s">
        <v>981</v>
      </c>
      <c r="C378" t="s">
        <v>982</v>
      </c>
      <c r="D378" s="43">
        <v>125875</v>
      </c>
    </row>
    <row r="379" spans="2:4" x14ac:dyDescent="0.35">
      <c r="B379" t="s">
        <v>983</v>
      </c>
      <c r="C379" t="s">
        <v>984</v>
      </c>
      <c r="D379" s="43">
        <v>33044</v>
      </c>
    </row>
    <row r="380" spans="2:4" x14ac:dyDescent="0.35">
      <c r="B380" t="s">
        <v>985</v>
      </c>
      <c r="C380" t="s">
        <v>986</v>
      </c>
      <c r="D380" s="43">
        <v>11848</v>
      </c>
    </row>
    <row r="381" spans="2:4" x14ac:dyDescent="0.35">
      <c r="B381" t="s">
        <v>987</v>
      </c>
      <c r="C381" t="s">
        <v>988</v>
      </c>
      <c r="D381" s="43">
        <v>36577</v>
      </c>
    </row>
    <row r="382" spans="2:4" x14ac:dyDescent="0.35">
      <c r="B382" t="s">
        <v>989</v>
      </c>
      <c r="C382" t="s">
        <v>990</v>
      </c>
      <c r="D382" s="43">
        <v>88795</v>
      </c>
    </row>
    <row r="383" spans="2:4" x14ac:dyDescent="0.35">
      <c r="B383" t="s">
        <v>991</v>
      </c>
      <c r="C383" t="s">
        <v>992</v>
      </c>
      <c r="D383" s="43">
        <v>561730</v>
      </c>
    </row>
    <row r="384" spans="2:4" x14ac:dyDescent="0.35">
      <c r="B384" t="s">
        <v>993</v>
      </c>
      <c r="C384" t="s">
        <v>994</v>
      </c>
      <c r="D384" s="43">
        <v>330772</v>
      </c>
    </row>
    <row r="385" spans="2:5" x14ac:dyDescent="0.35">
      <c r="B385" t="s">
        <v>995</v>
      </c>
      <c r="C385" t="s">
        <v>996</v>
      </c>
      <c r="D385" s="43">
        <v>171767</v>
      </c>
    </row>
    <row r="386" spans="2:5" x14ac:dyDescent="0.35">
      <c r="B386" t="s">
        <v>997</v>
      </c>
      <c r="C386" t="s">
        <v>998</v>
      </c>
      <c r="D386" s="43">
        <v>56592</v>
      </c>
    </row>
    <row r="387" spans="2:5" x14ac:dyDescent="0.35">
      <c r="B387" t="s">
        <v>999</v>
      </c>
      <c r="C387" t="s">
        <v>1000</v>
      </c>
      <c r="D387" s="43">
        <v>28243</v>
      </c>
    </row>
    <row r="388" spans="2:5" x14ac:dyDescent="0.35">
      <c r="B388" t="s">
        <v>1001</v>
      </c>
      <c r="C388" t="s">
        <v>1002</v>
      </c>
      <c r="D388" s="43">
        <v>71905</v>
      </c>
    </row>
    <row r="389" spans="2:5" x14ac:dyDescent="0.35">
      <c r="B389" t="s">
        <v>1003</v>
      </c>
      <c r="C389" t="s">
        <v>1004</v>
      </c>
      <c r="D389" s="43">
        <v>44806</v>
      </c>
    </row>
    <row r="390" spans="2:5" x14ac:dyDescent="0.35">
      <c r="B390" t="s">
        <v>1005</v>
      </c>
      <c r="C390" t="s">
        <v>1006</v>
      </c>
      <c r="D390" s="43">
        <v>56610</v>
      </c>
    </row>
    <row r="391" spans="2:5" x14ac:dyDescent="0.35">
      <c r="B391" t="s">
        <v>1007</v>
      </c>
      <c r="C391" t="s">
        <v>1008</v>
      </c>
      <c r="D391" s="43">
        <v>47162</v>
      </c>
    </row>
    <row r="392" spans="2:5" x14ac:dyDescent="0.35">
      <c r="B392" t="s">
        <v>1009</v>
      </c>
      <c r="C392" s="49" t="s">
        <v>1010</v>
      </c>
      <c r="D392" s="43">
        <v>89811</v>
      </c>
      <c r="E392" t="s">
        <v>281</v>
      </c>
    </row>
    <row r="393" spans="2:5" x14ac:dyDescent="0.35">
      <c r="B393" t="s">
        <v>1011</v>
      </c>
      <c r="C393" t="s">
        <v>1012</v>
      </c>
      <c r="D393" s="43">
        <v>43618</v>
      </c>
    </row>
    <row r="394" spans="2:5" x14ac:dyDescent="0.35">
      <c r="B394" t="s">
        <v>1013</v>
      </c>
      <c r="C394" t="s">
        <v>1014</v>
      </c>
      <c r="D394" s="43">
        <v>225344</v>
      </c>
    </row>
    <row r="395" spans="2:5" x14ac:dyDescent="0.35">
      <c r="B395" t="s">
        <v>1015</v>
      </c>
      <c r="C395" t="s">
        <v>1016</v>
      </c>
      <c r="D395" s="43">
        <v>72133</v>
      </c>
    </row>
    <row r="396" spans="2:5" x14ac:dyDescent="0.35">
      <c r="B396" t="s">
        <v>1017</v>
      </c>
      <c r="C396" t="s">
        <v>1018</v>
      </c>
      <c r="D396" s="43">
        <v>465471</v>
      </c>
    </row>
    <row r="397" spans="2:5" x14ac:dyDescent="0.35">
      <c r="B397" t="s">
        <v>1019</v>
      </c>
      <c r="C397" t="s">
        <v>1020</v>
      </c>
      <c r="D397" s="43">
        <v>116720</v>
      </c>
    </row>
    <row r="398" spans="2:5" x14ac:dyDescent="0.35">
      <c r="B398" t="s">
        <v>1021</v>
      </c>
      <c r="C398" t="s">
        <v>1022</v>
      </c>
      <c r="D398" s="43">
        <v>99000</v>
      </c>
    </row>
    <row r="399" spans="2:5" x14ac:dyDescent="0.35">
      <c r="B399" t="s">
        <v>1023</v>
      </c>
      <c r="C399" t="s">
        <v>1024</v>
      </c>
      <c r="D399" s="43">
        <v>110970</v>
      </c>
    </row>
    <row r="400" spans="2:5" x14ac:dyDescent="0.35">
      <c r="B400" t="s">
        <v>1025</v>
      </c>
      <c r="C400" t="s">
        <v>1026</v>
      </c>
      <c r="D400" s="43">
        <v>53964</v>
      </c>
    </row>
    <row r="401" spans="2:4" x14ac:dyDescent="0.35">
      <c r="B401" t="s">
        <v>1027</v>
      </c>
      <c r="C401" t="s">
        <v>1028</v>
      </c>
      <c r="D401" s="43">
        <v>75155</v>
      </c>
    </row>
    <row r="402" spans="2:4" x14ac:dyDescent="0.35">
      <c r="B402" t="s">
        <v>1029</v>
      </c>
      <c r="C402" t="s">
        <v>1030</v>
      </c>
      <c r="D402" s="43">
        <v>35396</v>
      </c>
    </row>
    <row r="403" spans="2:4" x14ac:dyDescent="0.35">
      <c r="B403" t="s">
        <v>1031</v>
      </c>
      <c r="C403" t="s">
        <v>1032</v>
      </c>
      <c r="D403" s="43">
        <v>813054</v>
      </c>
    </row>
    <row r="404" spans="2:4" x14ac:dyDescent="0.35">
      <c r="B404" t="s">
        <v>1033</v>
      </c>
      <c r="C404" t="s">
        <v>1034</v>
      </c>
      <c r="D404" s="43">
        <v>184319</v>
      </c>
    </row>
    <row r="405" spans="2:4" x14ac:dyDescent="0.35">
      <c r="B405" t="s">
        <v>1035</v>
      </c>
      <c r="C405" t="s">
        <v>1036</v>
      </c>
      <c r="D405" s="43">
        <v>46401</v>
      </c>
    </row>
    <row r="406" spans="2:4" x14ac:dyDescent="0.35">
      <c r="B406" t="s">
        <v>1037</v>
      </c>
      <c r="C406" t="s">
        <v>1038</v>
      </c>
      <c r="D406" s="43">
        <v>93433</v>
      </c>
    </row>
    <row r="407" spans="2:4" x14ac:dyDescent="0.35">
      <c r="B407" t="s">
        <v>1039</v>
      </c>
      <c r="C407" t="s">
        <v>1040</v>
      </c>
      <c r="D407" s="43">
        <v>48681</v>
      </c>
    </row>
    <row r="408" spans="2:4" x14ac:dyDescent="0.35">
      <c r="B408" t="s">
        <v>1041</v>
      </c>
      <c r="C408" t="s">
        <v>1042</v>
      </c>
      <c r="D408" s="43">
        <v>45458</v>
      </c>
    </row>
    <row r="409" spans="2:4" x14ac:dyDescent="0.35">
      <c r="B409" t="s">
        <v>1043</v>
      </c>
      <c r="C409" t="s">
        <v>1044</v>
      </c>
      <c r="D409" s="43">
        <v>22884</v>
      </c>
    </row>
    <row r="410" spans="2:4" x14ac:dyDescent="0.35">
      <c r="B410" t="s">
        <v>1045</v>
      </c>
      <c r="C410" t="s">
        <v>1046</v>
      </c>
      <c r="D410" s="43">
        <v>45096</v>
      </c>
    </row>
    <row r="411" spans="2:4" x14ac:dyDescent="0.35">
      <c r="B411" t="s">
        <v>1047</v>
      </c>
      <c r="C411" t="s">
        <v>1048</v>
      </c>
      <c r="D411" s="43">
        <v>41997</v>
      </c>
    </row>
    <row r="412" spans="2:4" x14ac:dyDescent="0.35">
      <c r="B412" t="s">
        <v>1049</v>
      </c>
      <c r="C412" t="s">
        <v>1050</v>
      </c>
      <c r="D412" s="43">
        <v>44265</v>
      </c>
    </row>
    <row r="413" spans="2:4" x14ac:dyDescent="0.35">
      <c r="B413" t="s">
        <v>1051</v>
      </c>
      <c r="C413" t="s">
        <v>1052</v>
      </c>
      <c r="D413" s="43">
        <v>14730</v>
      </c>
    </row>
    <row r="414" spans="2:4" x14ac:dyDescent="0.35">
      <c r="B414" t="s">
        <v>1053</v>
      </c>
      <c r="C414" t="s">
        <v>1054</v>
      </c>
      <c r="D414" s="43">
        <v>18301</v>
      </c>
    </row>
    <row r="415" spans="2:4" x14ac:dyDescent="0.35">
      <c r="B415" t="s">
        <v>1055</v>
      </c>
      <c r="C415" t="s">
        <v>1056</v>
      </c>
      <c r="D415" s="43">
        <v>35926</v>
      </c>
    </row>
    <row r="416" spans="2:4" x14ac:dyDescent="0.35">
      <c r="B416" t="s">
        <v>1057</v>
      </c>
      <c r="C416" t="s">
        <v>1058</v>
      </c>
      <c r="D416" s="43">
        <v>81758</v>
      </c>
    </row>
    <row r="417" spans="2:4" x14ac:dyDescent="0.35">
      <c r="B417" t="s">
        <v>1059</v>
      </c>
      <c r="C417" t="s">
        <v>1060</v>
      </c>
      <c r="D417" s="43">
        <v>258628</v>
      </c>
    </row>
    <row r="418" spans="2:4" x14ac:dyDescent="0.35">
      <c r="B418" t="s">
        <v>1061</v>
      </c>
      <c r="C418" t="s">
        <v>1062</v>
      </c>
      <c r="D418" s="43">
        <v>336211</v>
      </c>
    </row>
    <row r="419" spans="2:4" x14ac:dyDescent="0.35">
      <c r="B419" t="s">
        <v>1063</v>
      </c>
      <c r="C419" t="s">
        <v>1064</v>
      </c>
      <c r="D419" s="43">
        <v>303694</v>
      </c>
    </row>
    <row r="420" spans="2:4" x14ac:dyDescent="0.35">
      <c r="B420" t="s">
        <v>1065</v>
      </c>
      <c r="C420" t="s">
        <v>1066</v>
      </c>
      <c r="D420" s="43">
        <v>98573</v>
      </c>
    </row>
    <row r="421" spans="2:4" x14ac:dyDescent="0.35">
      <c r="B421" t="s">
        <v>1067</v>
      </c>
      <c r="C421" t="s">
        <v>1068</v>
      </c>
      <c r="D421" s="43">
        <v>120747</v>
      </c>
    </row>
    <row r="422" spans="2:4" x14ac:dyDescent="0.35">
      <c r="B422" t="s">
        <v>1069</v>
      </c>
      <c r="C422" t="s">
        <v>1070</v>
      </c>
      <c r="D422" s="43">
        <v>22166</v>
      </c>
    </row>
    <row r="423" spans="2:4" x14ac:dyDescent="0.35">
      <c r="B423" t="s">
        <v>1071</v>
      </c>
      <c r="C423" t="s">
        <v>1072</v>
      </c>
      <c r="D423" s="43">
        <v>37604</v>
      </c>
    </row>
    <row r="424" spans="2:4" x14ac:dyDescent="0.35">
      <c r="B424" t="s">
        <v>1073</v>
      </c>
      <c r="C424" t="s">
        <v>1074</v>
      </c>
      <c r="D424" s="43">
        <v>22329</v>
      </c>
    </row>
    <row r="425" spans="2:4" x14ac:dyDescent="0.35">
      <c r="B425" t="s">
        <v>1075</v>
      </c>
      <c r="C425" t="s">
        <v>1076</v>
      </c>
      <c r="D425" s="43">
        <v>80111</v>
      </c>
    </row>
    <row r="426" spans="2:4" x14ac:dyDescent="0.35">
      <c r="B426" t="s">
        <v>1077</v>
      </c>
      <c r="C426" t="s">
        <v>1078</v>
      </c>
      <c r="D426" s="43">
        <v>20088</v>
      </c>
    </row>
    <row r="427" spans="2:4" x14ac:dyDescent="0.35">
      <c r="B427" t="s">
        <v>1079</v>
      </c>
      <c r="C427" t="s">
        <v>1080</v>
      </c>
      <c r="D427" s="43">
        <v>28962</v>
      </c>
    </row>
    <row r="428" spans="2:4" x14ac:dyDescent="0.35">
      <c r="B428" t="s">
        <v>1081</v>
      </c>
      <c r="C428" t="s">
        <v>1082</v>
      </c>
      <c r="D428" s="43">
        <v>62899</v>
      </c>
    </row>
    <row r="429" spans="2:4" x14ac:dyDescent="0.35">
      <c r="B429" t="s">
        <v>1083</v>
      </c>
      <c r="C429" t="s">
        <v>1084</v>
      </c>
      <c r="D429" s="43">
        <v>93020</v>
      </c>
    </row>
    <row r="430" spans="2:4" x14ac:dyDescent="0.35">
      <c r="B430" t="s">
        <v>1085</v>
      </c>
      <c r="C430" t="s">
        <v>1086</v>
      </c>
      <c r="D430" s="43">
        <v>57520</v>
      </c>
    </row>
    <row r="431" spans="2:4" x14ac:dyDescent="0.35">
      <c r="B431" t="s">
        <v>1087</v>
      </c>
      <c r="C431" t="s">
        <v>1088</v>
      </c>
      <c r="D431" s="43">
        <v>75682</v>
      </c>
    </row>
    <row r="432" spans="2:4" x14ac:dyDescent="0.35">
      <c r="B432" t="s">
        <v>1089</v>
      </c>
      <c r="C432" t="s">
        <v>1090</v>
      </c>
      <c r="D432" s="43">
        <v>21314</v>
      </c>
    </row>
    <row r="433" spans="2:4" x14ac:dyDescent="0.35">
      <c r="B433" t="s">
        <v>1091</v>
      </c>
      <c r="C433" t="s">
        <v>1092</v>
      </c>
      <c r="D433" s="43">
        <v>613306</v>
      </c>
    </row>
    <row r="434" spans="2:4" x14ac:dyDescent="0.35">
      <c r="B434" t="s">
        <v>1093</v>
      </c>
      <c r="C434" t="s">
        <v>1094</v>
      </c>
      <c r="D434" s="43">
        <v>390322</v>
      </c>
    </row>
    <row r="435" spans="2:4" x14ac:dyDescent="0.35">
      <c r="B435" t="s">
        <v>1095</v>
      </c>
      <c r="C435" t="s">
        <v>1096</v>
      </c>
      <c r="D435" s="43">
        <v>62768</v>
      </c>
    </row>
    <row r="436" spans="2:4" x14ac:dyDescent="0.35">
      <c r="B436" t="s">
        <v>1097</v>
      </c>
      <c r="C436" t="s">
        <v>1098</v>
      </c>
      <c r="D436" s="43">
        <v>13843</v>
      </c>
    </row>
    <row r="437" spans="2:4" x14ac:dyDescent="0.35">
      <c r="B437" t="s">
        <v>1099</v>
      </c>
      <c r="C437" t="s">
        <v>1100</v>
      </c>
      <c r="D437" s="43">
        <v>17451</v>
      </c>
    </row>
    <row r="438" spans="2:4" x14ac:dyDescent="0.35">
      <c r="B438" t="s">
        <v>1101</v>
      </c>
      <c r="C438" t="s">
        <v>1102</v>
      </c>
      <c r="D438" s="43">
        <v>974593</v>
      </c>
    </row>
    <row r="439" spans="2:4" x14ac:dyDescent="0.35">
      <c r="B439" t="s">
        <v>1103</v>
      </c>
      <c r="C439" t="s">
        <v>1104</v>
      </c>
      <c r="D439" s="43">
        <v>286138</v>
      </c>
    </row>
    <row r="440" spans="2:4" x14ac:dyDescent="0.35">
      <c r="B440" t="s">
        <v>1105</v>
      </c>
      <c r="C440" t="s">
        <v>1106</v>
      </c>
      <c r="D440" s="43">
        <v>879668</v>
      </c>
    </row>
    <row r="441" spans="2:4" x14ac:dyDescent="0.35">
      <c r="B441" t="s">
        <v>1107</v>
      </c>
      <c r="C441" t="s">
        <v>1108</v>
      </c>
      <c r="D441" s="43">
        <v>16399</v>
      </c>
    </row>
    <row r="442" spans="2:4" x14ac:dyDescent="0.35">
      <c r="B442" t="s">
        <v>1109</v>
      </c>
      <c r="C442" t="s">
        <v>1110</v>
      </c>
      <c r="D442" s="43">
        <v>62898</v>
      </c>
    </row>
    <row r="443" spans="2:4" x14ac:dyDescent="0.35">
      <c r="B443" t="s">
        <v>1111</v>
      </c>
      <c r="C443" t="s">
        <v>1112</v>
      </c>
      <c r="D443" s="43">
        <v>248131</v>
      </c>
    </row>
  </sheetData>
  <hyperlinks>
    <hyperlink ref="B6" r:id="rId1" xr:uid="{0A2CDDC6-8248-44B3-AA12-610A57421684}"/>
    <hyperlink ref="B9" r:id="rId2" xr:uid="{CEC2967C-5861-49FB-8980-BEFC6FF4727A}"/>
    <hyperlink ref="B7" r:id="rId3" xr:uid="{3761CBAC-F8BA-4960-A726-EC1941E66D35}"/>
    <hyperlink ref="B8" r:id="rId4" xr:uid="{2767DD6C-02C9-414F-8622-AF4FAEE28C1D}"/>
  </hyperlinks>
  <pageMargins left="0.7" right="0.7" top="0.75" bottom="0.75" header="0.3" footer="0.3"/>
  <pageSetup orientation="portrait" horizontalDpi="0" verticalDpi="0"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74A2D-92E4-4247-99A1-8960158A8480}">
  <dimension ref="A1:L5"/>
  <sheetViews>
    <sheetView workbookViewId="0"/>
  </sheetViews>
  <sheetFormatPr defaultRowHeight="14.5" x14ac:dyDescent="0.35"/>
  <cols>
    <col min="2" max="2" width="15.81640625" customWidth="1"/>
    <col min="3" max="3" width="22.453125" customWidth="1"/>
    <col min="4" max="4" width="17" customWidth="1"/>
    <col min="5" max="5" width="20" customWidth="1"/>
    <col min="6" max="6" width="16.81640625" customWidth="1"/>
    <col min="7" max="7" width="23.54296875" customWidth="1"/>
    <col min="8" max="8" width="16.54296875" customWidth="1"/>
    <col min="9" max="9" width="14.54296875" customWidth="1"/>
    <col min="10" max="10" width="21.7265625" customWidth="1"/>
    <col min="11" max="11" width="18.81640625" customWidth="1"/>
    <col min="12" max="12" width="17" customWidth="1"/>
  </cols>
  <sheetData>
    <row r="1" spans="1:12" s="19" customFormat="1" ht="29" x14ac:dyDescent="0.35">
      <c r="A1" s="65"/>
      <c r="B1" s="66" t="s">
        <v>144</v>
      </c>
      <c r="C1" s="67" t="s">
        <v>116</v>
      </c>
      <c r="D1" s="66" t="s">
        <v>109</v>
      </c>
      <c r="E1" s="67" t="s">
        <v>110</v>
      </c>
      <c r="F1" s="58" t="s">
        <v>151</v>
      </c>
      <c r="G1" s="59" t="s">
        <v>152</v>
      </c>
      <c r="H1" s="58" t="s">
        <v>154</v>
      </c>
      <c r="I1" s="59" t="s">
        <v>155</v>
      </c>
      <c r="J1" s="58" t="s">
        <v>157</v>
      </c>
      <c r="K1" s="60" t="s">
        <v>158</v>
      </c>
      <c r="L1" s="59" t="s">
        <v>159</v>
      </c>
    </row>
    <row r="2" spans="1:12" s="4" customFormat="1" x14ac:dyDescent="0.35">
      <c r="A2" s="61"/>
      <c r="B2" s="52" t="s">
        <v>142</v>
      </c>
      <c r="C2" s="53" t="s">
        <v>143</v>
      </c>
      <c r="D2" s="52" t="s">
        <v>106</v>
      </c>
      <c r="E2" s="53" t="s">
        <v>107</v>
      </c>
      <c r="F2" s="52" t="s">
        <v>1113</v>
      </c>
      <c r="G2" s="53" t="s">
        <v>1114</v>
      </c>
      <c r="H2" s="52" t="s">
        <v>1118</v>
      </c>
      <c r="I2" s="53" t="s">
        <v>1119</v>
      </c>
      <c r="J2" s="52" t="s">
        <v>1115</v>
      </c>
      <c r="K2" s="61" t="s">
        <v>1116</v>
      </c>
      <c r="L2" s="53" t="s">
        <v>1117</v>
      </c>
    </row>
    <row r="3" spans="1:12" x14ac:dyDescent="0.35">
      <c r="A3" s="62" t="s">
        <v>111</v>
      </c>
      <c r="B3" s="54">
        <f>'U.S. Data for ISIC Splits'!D10/SUM('U.S. Data for ISIC Splits'!$D10:$E10)</f>
        <v>0.14952516642816915</v>
      </c>
      <c r="C3" s="55">
        <f>'U.S. Data for ISIC Splits'!E10/SUM('U.S. Data for ISIC Splits'!$D10:$E10)</f>
        <v>0.85047483357183085</v>
      </c>
      <c r="D3" s="54">
        <f>'U.S. Data for ISIC Splits'!G10/SUM('U.S. Data for ISIC Splits'!$G10:$H10)</f>
        <v>0.65678920875948088</v>
      </c>
      <c r="E3" s="55">
        <f>'U.S. Data for ISIC Splits'!H10/SUM('U.S. Data for ISIC Splits'!$G10:$H10)</f>
        <v>0.34321079124051912</v>
      </c>
      <c r="F3" s="54">
        <f>'U.S. Data for ISIC Splits'!J10/SUM('U.S. Data for ISIC Splits'!$J10:$K10)</f>
        <v>0.21731392400812641</v>
      </c>
      <c r="G3" s="55">
        <f>'U.S. Data for ISIC Splits'!K10/SUM('U.S. Data for ISIC Splits'!$J10:$K10)</f>
        <v>0.78268607599187356</v>
      </c>
      <c r="H3" s="54">
        <f>'U.S. Data for ISIC Splits'!M10/SUM('U.S. Data for ISIC Splits'!$M10:$N10)</f>
        <v>0.55927860017436182</v>
      </c>
      <c r="I3" s="55">
        <f>'U.S. Data for ISIC Splits'!N10/SUM('U.S. Data for ISIC Splits'!$M10:$N10)</f>
        <v>0.44072139982563818</v>
      </c>
      <c r="J3" s="54">
        <f>'U.S. Data for ISIC Splits'!P10/SUM('U.S. Data for ISIC Splits'!$P10:$R10)</f>
        <v>0.68459935185860177</v>
      </c>
      <c r="K3" s="63">
        <f>'U.S. Data for ISIC Splits'!Q10/SUM('U.S. Data for ISIC Splits'!$P10:$R10)</f>
        <v>0.14256459875540944</v>
      </c>
      <c r="L3" s="55">
        <f>'U.S. Data for ISIC Splits'!R10/SUM('U.S. Data for ISIC Splits'!$P10:$R10)</f>
        <v>0.17283604938598873</v>
      </c>
    </row>
    <row r="4" spans="1:12" x14ac:dyDescent="0.35">
      <c r="A4" s="62" t="s">
        <v>112</v>
      </c>
      <c r="B4" s="54">
        <f>'U.S. Data for ISIC Splits'!D11/SUM('U.S. Data for ISIC Splits'!$D11:$E11)</f>
        <v>5.431939037152083E-2</v>
      </c>
      <c r="C4" s="55">
        <f>'U.S. Data for ISIC Splits'!E11/SUM('U.S. Data for ISIC Splits'!$D11:$E11)</f>
        <v>0.94568060962847922</v>
      </c>
      <c r="D4" s="54">
        <f>'U.S. Data for ISIC Splits'!G11/SUM('U.S. Data for ISIC Splits'!$G11:$H11)</f>
        <v>0.65678920875948088</v>
      </c>
      <c r="E4" s="55">
        <f>'U.S. Data for ISIC Splits'!H11/SUM('U.S. Data for ISIC Splits'!$G11:$H11)</f>
        <v>0.34321079124051906</v>
      </c>
      <c r="F4" s="54">
        <f>'U.S. Data for ISIC Splits'!J11/SUM('U.S. Data for ISIC Splits'!$J11:$K11)</f>
        <v>0.21731392400812641</v>
      </c>
      <c r="G4" s="55">
        <f>'U.S. Data for ISIC Splits'!K11/SUM('U.S. Data for ISIC Splits'!$J11:$K11)</f>
        <v>0.78268607599187356</v>
      </c>
      <c r="H4" s="54">
        <f>'U.S. Data for ISIC Splits'!M11/SUM('U.S. Data for ISIC Splits'!$M11:$N11)</f>
        <v>0.55927860017436182</v>
      </c>
      <c r="I4" s="55">
        <f>'U.S. Data for ISIC Splits'!N11/SUM('U.S. Data for ISIC Splits'!$M11:$N11)</f>
        <v>0.44072139982563824</v>
      </c>
      <c r="J4" s="54">
        <f>'U.S. Data for ISIC Splits'!P11/SUM('U.S. Data for ISIC Splits'!$P11:$R11)</f>
        <v>0.68459935185860166</v>
      </c>
      <c r="K4" s="63">
        <f>'U.S. Data for ISIC Splits'!Q11/SUM('U.S. Data for ISIC Splits'!$P11:$R11)</f>
        <v>0.14256459875540944</v>
      </c>
      <c r="L4" s="55">
        <f>'U.S. Data for ISIC Splits'!R11/SUM('U.S. Data for ISIC Splits'!$P11:$R11)</f>
        <v>0.17283604938598873</v>
      </c>
    </row>
    <row r="5" spans="1:12" ht="15" thickBot="1" x14ac:dyDescent="0.4">
      <c r="A5" s="62" t="s">
        <v>113</v>
      </c>
      <c r="B5" s="56">
        <f>'U.S. Data for ISIC Splits'!D12/SUM('U.S. Data for ISIC Splits'!$D12:$E12)</f>
        <v>0.10517761128990193</v>
      </c>
      <c r="C5" s="57">
        <f>'U.S. Data for ISIC Splits'!E12/SUM('U.S. Data for ISIC Splits'!$D12:$E12)</f>
        <v>0.894822388710098</v>
      </c>
      <c r="D5" s="56">
        <f>'U.S. Data for ISIC Splits'!G12/SUM('U.S. Data for ISIC Splits'!$G12:$H12)</f>
        <v>0.65678920875948099</v>
      </c>
      <c r="E5" s="57">
        <f>'U.S. Data for ISIC Splits'!H12/SUM('U.S. Data for ISIC Splits'!$G12:$H12)</f>
        <v>0.34321079124051906</v>
      </c>
      <c r="F5" s="56">
        <f>'U.S. Data for ISIC Splits'!J12/SUM('U.S. Data for ISIC Splits'!$J12:$K12)</f>
        <v>0.21731392400812641</v>
      </c>
      <c r="G5" s="57">
        <f>'U.S. Data for ISIC Splits'!K12/SUM('U.S. Data for ISIC Splits'!$J12:$K12)</f>
        <v>0.78268607599187356</v>
      </c>
      <c r="H5" s="56">
        <f>'U.S. Data for ISIC Splits'!M12/SUM('U.S. Data for ISIC Splits'!$M12:$N12)</f>
        <v>0.55927860017436182</v>
      </c>
      <c r="I5" s="57">
        <f>'U.S. Data for ISIC Splits'!N12/SUM('U.S. Data for ISIC Splits'!$M12:$N12)</f>
        <v>0.44072139982563824</v>
      </c>
      <c r="J5" s="56">
        <f>'U.S. Data for ISIC Splits'!P12/SUM('U.S. Data for ISIC Splits'!$P12:$R12)</f>
        <v>0.68459935185860177</v>
      </c>
      <c r="K5" s="64">
        <f>'U.S. Data for ISIC Splits'!Q12/SUM('U.S. Data for ISIC Splits'!$P12:$R12)</f>
        <v>0.14256459875540944</v>
      </c>
      <c r="L5" s="57">
        <f>'U.S. Data for ISIC Splits'!R12/SUM('U.S. Data for ISIC Splits'!$P12:$R12)</f>
        <v>0.17283604938598873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AQ3"/>
  <sheetViews>
    <sheetView workbookViewId="0"/>
  </sheetViews>
  <sheetFormatPr defaultRowHeight="14.5" x14ac:dyDescent="0.35"/>
  <cols>
    <col min="1" max="1" width="23.7265625" customWidth="1"/>
    <col min="2" max="26" width="10.1796875" customWidth="1"/>
    <col min="27" max="27" width="14" customWidth="1"/>
    <col min="28" max="28" width="11.7265625" customWidth="1"/>
    <col min="29" max="43" width="10.1796875" customWidth="1"/>
  </cols>
  <sheetData>
    <row r="1" spans="1:43" s="4" customFormat="1" x14ac:dyDescent="0.35">
      <c r="A1" s="15" t="s">
        <v>84</v>
      </c>
      <c r="B1" s="4" t="s">
        <v>10</v>
      </c>
      <c r="C1" s="68" t="s">
        <v>142</v>
      </c>
      <c r="D1" s="69" t="s">
        <v>143</v>
      </c>
      <c r="E1" s="4" t="s">
        <v>11</v>
      </c>
      <c r="F1" s="4" t="s">
        <v>12</v>
      </c>
      <c r="G1" s="4" t="s">
        <v>13</v>
      </c>
      <c r="H1" s="4" t="s">
        <v>14</v>
      </c>
      <c r="I1" s="4" t="s">
        <v>15</v>
      </c>
      <c r="J1" s="4" t="s">
        <v>16</v>
      </c>
      <c r="K1" s="4" t="s">
        <v>17</v>
      </c>
      <c r="L1" s="68" t="s">
        <v>106</v>
      </c>
      <c r="M1" s="69" t="s">
        <v>107</v>
      </c>
      <c r="N1" s="4" t="s">
        <v>18</v>
      </c>
      <c r="O1" s="68" t="s">
        <v>1113</v>
      </c>
      <c r="P1" s="69" t="s">
        <v>1114</v>
      </c>
      <c r="Q1" s="68" t="s">
        <v>1118</v>
      </c>
      <c r="R1" s="69" t="s">
        <v>1119</v>
      </c>
      <c r="S1" s="4" t="s">
        <v>19</v>
      </c>
      <c r="T1" s="4" t="s">
        <v>20</v>
      </c>
      <c r="U1" s="4" t="s">
        <v>21</v>
      </c>
      <c r="V1" s="4" t="s">
        <v>22</v>
      </c>
      <c r="W1" s="4" t="s">
        <v>23</v>
      </c>
      <c r="X1" s="4" t="s">
        <v>24</v>
      </c>
      <c r="Y1" s="4" t="s">
        <v>25</v>
      </c>
      <c r="Z1" s="68" t="s">
        <v>1115</v>
      </c>
      <c r="AA1" s="73" t="s">
        <v>1116</v>
      </c>
      <c r="AB1" s="69" t="s">
        <v>1117</v>
      </c>
      <c r="AC1" s="4" t="s">
        <v>26</v>
      </c>
      <c r="AD1" s="4" t="s">
        <v>27</v>
      </c>
      <c r="AE1" s="4" t="s">
        <v>28</v>
      </c>
      <c r="AF1" s="4" t="s">
        <v>29</v>
      </c>
      <c r="AG1" s="4" t="s">
        <v>30</v>
      </c>
      <c r="AH1" s="4" t="s">
        <v>31</v>
      </c>
      <c r="AI1" s="4" t="s">
        <v>32</v>
      </c>
      <c r="AJ1" s="4" t="s">
        <v>33</v>
      </c>
      <c r="AK1" s="4" t="s">
        <v>34</v>
      </c>
      <c r="AL1" s="4" t="s">
        <v>35</v>
      </c>
      <c r="AM1" s="4" t="s">
        <v>36</v>
      </c>
      <c r="AN1" s="4" t="s">
        <v>37</v>
      </c>
      <c r="AO1" s="4" t="s">
        <v>38</v>
      </c>
      <c r="AP1" s="4" t="s">
        <v>39</v>
      </c>
      <c r="AQ1" s="4" t="s">
        <v>40</v>
      </c>
    </row>
    <row r="2" spans="1:43" ht="29.5" thickBot="1" x14ac:dyDescent="0.4">
      <c r="A2" s="17" t="s">
        <v>104</v>
      </c>
      <c r="B2" s="16">
        <f>'OECD VAL'!C10/SUM('OECD VAL'!C9:C11)</f>
        <v>6.1517190580761986E-2</v>
      </c>
      <c r="C2" s="70">
        <f>('OECD VAL'!$D$10*'Split ISIC Code Shares'!B$4)/SUMPRODUCT('OECD VAL'!$D$9:$D$11,'Split ISIC Code Shares'!B$3:B$5)</f>
        <v>4.9495022154874085E-2</v>
      </c>
      <c r="D2" s="71">
        <f>('OECD VAL'!$D$10*'Split ISIC Code Shares'!C$4)/SUMPRODUCT('OECD VAL'!$D$9:$D$11,'Split ISIC Code Shares'!C$3:C$5)</f>
        <v>0.10511453602057504</v>
      </c>
      <c r="E2" s="16">
        <f>'OECD VAL'!E10/SUM('OECD VAL'!E9:E11)</f>
        <v>5.6127436576759913E-2</v>
      </c>
      <c r="F2" s="16">
        <f>'OECD VAL'!F10/SUM('OECD VAL'!F9:F11)</f>
        <v>4.0151804740454169E-2</v>
      </c>
      <c r="G2" s="16">
        <f>'OECD VAL'!G10/SUM('OECD VAL'!G9:G11)</f>
        <v>3.2299002645631493E-2</v>
      </c>
      <c r="H2" s="16">
        <f>'OECD VAL'!H10/SUM('OECD VAL'!H9:H11)</f>
        <v>3.1820922313056638E-2</v>
      </c>
      <c r="I2" s="16">
        <f>'OECD VAL'!I10/SUM('OECD VAL'!I9:I11)</f>
        <v>2.3560197910940078E-2</v>
      </c>
      <c r="J2" s="16">
        <f>'OECD VAL'!J10/SUM('OECD VAL'!J9:J11)</f>
        <v>2.5976535134693248E-2</v>
      </c>
      <c r="K2" s="16">
        <f>'OECD VAL'!K10/SUM('OECD VAL'!K9:K11)</f>
        <v>2.1425789482983619E-2</v>
      </c>
      <c r="L2" s="70">
        <f>('OECD VAL'!$L$10*'Split ISIC Code Shares'!D$4)/SUMPRODUCT('OECD VAL'!$L$9:$L$11,'Split ISIC Code Shares'!D$3:D$5)</f>
        <v>3.484244036412798E-2</v>
      </c>
      <c r="M2" s="71">
        <f>('OECD VAL'!$L$10*'Split ISIC Code Shares'!E$4)/SUMPRODUCT('OECD VAL'!$L$9:$L$11,'Split ISIC Code Shares'!E$3:E$5)</f>
        <v>3.484244036412798E-2</v>
      </c>
      <c r="N2" s="16">
        <f>'OECD VAL'!M10/SUM('OECD VAL'!M9:M11)</f>
        <v>2.1680370671842714E-2</v>
      </c>
      <c r="O2" s="70">
        <f>('OECD VAL'!$N$10*'Split ISIC Code Shares'!F$4)/SUMPRODUCT('OECD VAL'!$N$9:$N$11,'Split ISIC Code Shares'!F$3:F$5)</f>
        <v>2.8480429060816683E-2</v>
      </c>
      <c r="P2" s="71">
        <f>('OECD VAL'!$N$10*'Split ISIC Code Shares'!G$4)/SUMPRODUCT('OECD VAL'!$N$9:$N$11,'Split ISIC Code Shares'!G$3:G$5)</f>
        <v>2.848042906081668E-2</v>
      </c>
      <c r="Q2" s="70">
        <f>('OECD VAL'!$O$10*'Split ISIC Code Shares'!H$4)/SUMPRODUCT('OECD VAL'!$O$9:$O$11,'Split ISIC Code Shares'!H$3:H$5)</f>
        <v>4.3506251471436601E-2</v>
      </c>
      <c r="R2" s="71">
        <f>('OECD VAL'!$O$10*'Split ISIC Code Shares'!I$4)/SUMPRODUCT('OECD VAL'!$O$9:$O$11,'Split ISIC Code Shares'!I$3:I$5)</f>
        <v>4.3506251471436608E-2</v>
      </c>
      <c r="S2" s="16">
        <f>'OECD VAL'!P10/SUM('OECD VAL'!P9:P11)</f>
        <v>1.9307124350611618E-2</v>
      </c>
      <c r="T2" s="16">
        <f>'OECD VAL'!Q10/SUM('OECD VAL'!Q9:Q11)</f>
        <v>2.5746481393069176E-2</v>
      </c>
      <c r="U2" s="16">
        <f>'OECD VAL'!R10/SUM('OECD VAL'!R9:R11)</f>
        <v>2.0144197988579221E-2</v>
      </c>
      <c r="V2" s="16">
        <f>'OECD VAL'!S10/SUM('OECD VAL'!S9:S11)</f>
        <v>2.2632144555397051E-2</v>
      </c>
      <c r="W2" s="16">
        <f>'OECD VAL'!T10/SUM('OECD VAL'!T9:T11)</f>
        <v>1.8663737124842539E-2</v>
      </c>
      <c r="X2" s="16">
        <f>'OECD VAL'!U10/SUM('OECD VAL'!U9:U11)</f>
        <v>1.7985856004675407E-2</v>
      </c>
      <c r="Y2" s="16">
        <f>'OECD VAL'!V10/SUM('OECD VAL'!V9:V11)</f>
        <v>1.9698422822110023E-2</v>
      </c>
      <c r="Z2" s="70">
        <f>('OECD VAL'!$W$10*'Split ISIC Code Shares'!J$4)/SUMPRODUCT('OECD VAL'!$W$9:$W$11,'Split ISIC Code Shares'!J$3:J$5)</f>
        <v>0.13319579866756545</v>
      </c>
      <c r="AA2" s="72">
        <f>('OECD VAL'!$W$10*'Split ISIC Code Shares'!K$4)/SUMPRODUCT('OECD VAL'!$W$9:$W$11,'Split ISIC Code Shares'!K$3:K$5)</f>
        <v>0.13319579866756548</v>
      </c>
      <c r="AB2" s="71">
        <f>('OECD VAL'!$W$10*'Split ISIC Code Shares'!L$4)/SUMPRODUCT('OECD VAL'!$W$9:$W$11,'Split ISIC Code Shares'!L$3:L$5)</f>
        <v>0.13319579866756548</v>
      </c>
      <c r="AC2" s="16">
        <f>'OECD VAL'!X10/SUM('OECD VAL'!X9:X11)</f>
        <v>1.1137517809357384E-2</v>
      </c>
      <c r="AD2" s="16">
        <f>'OECD VAL'!Y10/SUM('OECD VAL'!Y9:Y11)</f>
        <v>2.9785512861146255E-2</v>
      </c>
      <c r="AE2" s="16">
        <f>'OECD VAL'!Z10/SUM('OECD VAL'!Z9:Z11)</f>
        <v>2.5606736815010557E-2</v>
      </c>
      <c r="AF2" s="16">
        <f>'OECD VAL'!AA10/SUM('OECD VAL'!AA9:AA11)</f>
        <v>4.8980458276615936E-2</v>
      </c>
      <c r="AG2" s="16">
        <f>'OECD VAL'!AB10/SUM('OECD VAL'!AB9:AB11)</f>
        <v>1.95745299924363E-2</v>
      </c>
      <c r="AH2" s="16">
        <f>'OECD VAL'!AC10/SUM('OECD VAL'!AC9:AC11)</f>
        <v>3.1512391871811096E-2</v>
      </c>
      <c r="AI2" s="16">
        <f>'OECD VAL'!AD10/SUM('OECD VAL'!AD9:AD11)</f>
        <v>9.3582739635012166E-3</v>
      </c>
      <c r="AJ2" s="16">
        <f>'OECD VAL'!AE10/SUM('OECD VAL'!AE9:AE11)</f>
        <v>3.1491443051795943E-2</v>
      </c>
      <c r="AK2" s="16">
        <f>'OECD VAL'!AF10/SUM('OECD VAL'!AF9:AF11)</f>
        <v>0.10974217146820722</v>
      </c>
      <c r="AL2" s="16">
        <f>'OECD VAL'!AG10/SUM('OECD VAL'!AG9:AG11)</f>
        <v>1.5065355463333142E-2</v>
      </c>
      <c r="AM2" s="16">
        <f>'OECD VAL'!AH10/SUM('OECD VAL'!AH9:AH11)</f>
        <v>7.6786727995343008E-3</v>
      </c>
      <c r="AN2" s="16">
        <f>'OECD VAL'!AI10/SUM('OECD VAL'!AI9:AI11)</f>
        <v>3.6848123302380888E-2</v>
      </c>
      <c r="AO2" s="16">
        <f>'OECD VAL'!AJ10/SUM('OECD VAL'!AJ9:AJ11)</f>
        <v>1.9753493918955489E-2</v>
      </c>
      <c r="AP2" s="16">
        <f>'OECD VAL'!AK10/SUM('OECD VAL'!AK9:AK11)</f>
        <v>2.973755864173263E-2</v>
      </c>
      <c r="AQ2" s="16">
        <f>'OECD VAL'!AL10/SUM('OECD VAL'!AL9:AL11)</f>
        <v>0</v>
      </c>
    </row>
    <row r="3" spans="1:43" x14ac:dyDescent="0.35">
      <c r="Q3" s="6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OECD VAL</vt:lpstr>
      <vt:lpstr>U.S. Data for ISIC Splits</vt:lpstr>
      <vt:lpstr>Split ISIC Code Shares</vt:lpstr>
      <vt:lpstr>DToPaSoVAbIC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Lainie Rowland</cp:lastModifiedBy>
  <dcterms:created xsi:type="dcterms:W3CDTF">2019-12-02T22:49:06Z</dcterms:created>
  <dcterms:modified xsi:type="dcterms:W3CDTF">2021-11-16T22:51:31Z</dcterms:modified>
</cp:coreProperties>
</file>