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BESP\"/>
    </mc:Choice>
  </mc:AlternateContent>
  <xr:revisionPtr revIDLastSave="0" documentId="8_{E268DCE8-82CA-4342-ADA7-1C54E4F4A1D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 iterate="1" iterateDelta="1.0000000000000001E-5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1" i="2"/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G50" i="3"/>
  <c r="AF50" i="3"/>
  <c r="AF66" i="3" s="1"/>
  <c r="AE50" i="3"/>
  <c r="AD50" i="3"/>
  <c r="AD66" i="3" s="1"/>
  <c r="AC50" i="3"/>
  <c r="AB50" i="3"/>
  <c r="AA50" i="3"/>
  <c r="Z50" i="3"/>
  <c r="Y50" i="3"/>
  <c r="X50" i="3"/>
  <c r="X66" i="3" s="1"/>
  <c r="W50" i="3"/>
  <c r="V50" i="3"/>
  <c r="V66" i="3" s="1"/>
  <c r="U50" i="3"/>
  <c r="T50" i="3"/>
  <c r="S50" i="3"/>
  <c r="R50" i="3"/>
  <c r="Q50" i="3"/>
  <c r="P50" i="3"/>
  <c r="P66" i="3" s="1"/>
  <c r="O50" i="3"/>
  <c r="N50" i="3"/>
  <c r="N66" i="3" s="1"/>
  <c r="M50" i="3"/>
  <c r="L50" i="3"/>
  <c r="K50" i="3"/>
  <c r="J50" i="3"/>
  <c r="I50" i="3"/>
  <c r="H50" i="3"/>
  <c r="H66" i="3" s="1"/>
  <c r="G50" i="3"/>
  <c r="F50" i="3"/>
  <c r="F66" i="3" s="1"/>
  <c r="E50" i="3"/>
  <c r="D50" i="3"/>
  <c r="C50" i="3"/>
  <c r="B50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C8" i="3" s="1"/>
  <c r="D8" i="3" s="1"/>
  <c r="K26" i="3"/>
  <c r="K25" i="3"/>
  <c r="K24" i="3"/>
  <c r="K23" i="3"/>
  <c r="B18" i="3"/>
  <c r="C18" i="3" s="1"/>
  <c r="D18" i="3" s="1"/>
  <c r="B17" i="3"/>
  <c r="C17" i="3" s="1"/>
  <c r="D17" i="3" s="1"/>
  <c r="C16" i="3"/>
  <c r="D16" i="3" s="1"/>
  <c r="B16" i="3"/>
  <c r="C15" i="3"/>
  <c r="D15" i="3" s="1"/>
  <c r="B15" i="3"/>
  <c r="B14" i="3"/>
  <c r="C14" i="3" s="1"/>
  <c r="D14" i="3" s="1"/>
  <c r="D13" i="3"/>
  <c r="B13" i="3"/>
  <c r="C13" i="3" s="1"/>
  <c r="C12" i="3"/>
  <c r="D12" i="3" s="1"/>
  <c r="B12" i="3"/>
  <c r="B11" i="3"/>
  <c r="C11" i="3" s="1"/>
  <c r="D11" i="3" s="1"/>
  <c r="C10" i="3"/>
  <c r="D10" i="3" s="1"/>
  <c r="C80" i="3" s="1"/>
  <c r="B10" i="3"/>
  <c r="B9" i="3"/>
  <c r="C9" i="3" s="1"/>
  <c r="D9" i="3" s="1"/>
  <c r="B8" i="3"/>
  <c r="B7" i="3"/>
  <c r="C7" i="3" s="1"/>
  <c r="D7" i="3" s="1"/>
  <c r="B6" i="3"/>
  <c r="C6" i="3" s="1"/>
  <c r="D6" i="3" s="1"/>
  <c r="C5" i="3"/>
  <c r="D5" i="3" s="1"/>
  <c r="B5" i="3"/>
  <c r="E4" i="3"/>
  <c r="C4" i="3"/>
  <c r="D4" i="3" s="1"/>
  <c r="C74" i="3" s="1"/>
  <c r="B4" i="3"/>
  <c r="C3" i="3"/>
  <c r="D3" i="3" s="1"/>
  <c r="C73" i="3" s="1"/>
  <c r="B3" i="3"/>
  <c r="C76" i="3" l="1"/>
  <c r="E6" i="3"/>
  <c r="C77" i="3"/>
  <c r="E7" i="3"/>
  <c r="C78" i="3"/>
  <c r="E8" i="3"/>
  <c r="B19" i="3"/>
  <c r="C19" i="3" s="1"/>
  <c r="C82" i="3"/>
  <c r="E12" i="3"/>
  <c r="E3" i="3"/>
  <c r="C81" i="3"/>
  <c r="E11" i="3"/>
  <c r="C85" i="3"/>
  <c r="E15" i="3"/>
  <c r="C75" i="3"/>
  <c r="E5" i="3"/>
  <c r="C86" i="3"/>
  <c r="E16" i="3"/>
  <c r="C79" i="3"/>
  <c r="E9" i="3"/>
  <c r="C83" i="3"/>
  <c r="E13" i="3"/>
  <c r="E10" i="3"/>
  <c r="C88" i="3"/>
  <c r="E18" i="3"/>
  <c r="C84" i="3"/>
  <c r="E14" i="3"/>
  <c r="D74" i="3"/>
  <c r="F4" i="3"/>
  <c r="G66" i="3"/>
  <c r="O66" i="3"/>
  <c r="W66" i="3"/>
  <c r="AE66" i="3"/>
  <c r="C87" i="3"/>
  <c r="E17" i="3"/>
  <c r="D66" i="3"/>
  <c r="L66" i="3"/>
  <c r="T66" i="3"/>
  <c r="AB66" i="3"/>
  <c r="E66" i="3"/>
  <c r="M66" i="3"/>
  <c r="U66" i="3"/>
  <c r="AC66" i="3"/>
  <c r="B66" i="3"/>
  <c r="J66" i="3"/>
  <c r="R66" i="3"/>
  <c r="Z66" i="3"/>
  <c r="AH66" i="3"/>
  <c r="C66" i="3"/>
  <c r="K66" i="3"/>
  <c r="S66" i="3"/>
  <c r="AA66" i="3"/>
  <c r="I66" i="3"/>
  <c r="Q66" i="3"/>
  <c r="Y66" i="3"/>
  <c r="AG66" i="3"/>
  <c r="D80" i="3" l="1"/>
  <c r="F10" i="3"/>
  <c r="D19" i="3"/>
  <c r="D78" i="3"/>
  <c r="F8" i="3"/>
  <c r="E74" i="3"/>
  <c r="G4" i="3"/>
  <c r="D79" i="3"/>
  <c r="F9" i="3"/>
  <c r="D81" i="3"/>
  <c r="F11" i="3"/>
  <c r="D77" i="3"/>
  <c r="F7" i="3"/>
  <c r="D85" i="3"/>
  <c r="F15" i="3"/>
  <c r="D84" i="3"/>
  <c r="F14" i="3"/>
  <c r="D83" i="3"/>
  <c r="F13" i="3"/>
  <c r="D86" i="3"/>
  <c r="F16" i="3"/>
  <c r="D73" i="3"/>
  <c r="F3" i="3"/>
  <c r="D76" i="3"/>
  <c r="F6" i="3"/>
  <c r="D75" i="3"/>
  <c r="F5" i="3"/>
  <c r="D87" i="3"/>
  <c r="F17" i="3"/>
  <c r="D88" i="3"/>
  <c r="F18" i="3"/>
  <c r="D82" i="3"/>
  <c r="F12" i="3"/>
  <c r="E73" i="3" l="1"/>
  <c r="G3" i="3"/>
  <c r="E86" i="3"/>
  <c r="G16" i="3"/>
  <c r="E78" i="3"/>
  <c r="G8" i="3"/>
  <c r="E87" i="3"/>
  <c r="G17" i="3"/>
  <c r="E77" i="3"/>
  <c r="G7" i="3"/>
  <c r="E83" i="3"/>
  <c r="G13" i="3"/>
  <c r="C89" i="3"/>
  <c r="C92" i="3" s="1"/>
  <c r="A3" i="2" s="1"/>
  <c r="E2" i="6" s="1"/>
  <c r="D2" i="6" s="1"/>
  <c r="C2" i="6" s="1"/>
  <c r="B2" i="6" s="1"/>
  <c r="E19" i="3"/>
  <c r="F74" i="3"/>
  <c r="H4" i="3"/>
  <c r="E75" i="3"/>
  <c r="G5" i="3"/>
  <c r="E81" i="3"/>
  <c r="G11" i="3"/>
  <c r="E80" i="3"/>
  <c r="G10" i="3"/>
  <c r="E88" i="3"/>
  <c r="G18" i="3"/>
  <c r="E76" i="3"/>
  <c r="G6" i="3"/>
  <c r="E79" i="3"/>
  <c r="G9" i="3"/>
  <c r="E85" i="3"/>
  <c r="G15" i="3"/>
  <c r="E82" i="3"/>
  <c r="G12" i="3"/>
  <c r="E84" i="3"/>
  <c r="G14" i="3"/>
  <c r="F78" i="3" l="1"/>
  <c r="H8" i="3"/>
  <c r="F85" i="3"/>
  <c r="H15" i="3"/>
  <c r="F81" i="3"/>
  <c r="H11" i="3"/>
  <c r="F83" i="3"/>
  <c r="H13" i="3"/>
  <c r="D89" i="3"/>
  <c r="D92" i="3" s="1"/>
  <c r="B3" i="2" s="1"/>
  <c r="B18" i="2" s="1"/>
  <c r="F2" i="6" s="1"/>
  <c r="F19" i="3"/>
  <c r="F79" i="3"/>
  <c r="H9" i="3"/>
  <c r="F86" i="3"/>
  <c r="H16" i="3"/>
  <c r="F80" i="3"/>
  <c r="H10" i="3"/>
  <c r="F76" i="3"/>
  <c r="H6" i="3"/>
  <c r="F75" i="3"/>
  <c r="H5" i="3"/>
  <c r="F87" i="3"/>
  <c r="H17" i="3"/>
  <c r="F84" i="3"/>
  <c r="H14" i="3"/>
  <c r="F77" i="3"/>
  <c r="H7" i="3"/>
  <c r="F73" i="3"/>
  <c r="H3" i="3"/>
  <c r="F82" i="3"/>
  <c r="H12" i="3"/>
  <c r="F88" i="3"/>
  <c r="H18" i="3"/>
  <c r="G74" i="3"/>
  <c r="I4" i="3"/>
  <c r="G83" i="3" l="1"/>
  <c r="I13" i="3"/>
  <c r="G82" i="3"/>
  <c r="I12" i="3"/>
  <c r="G87" i="3"/>
  <c r="I17" i="3"/>
  <c r="G86" i="3"/>
  <c r="I16" i="3"/>
  <c r="G81" i="3"/>
  <c r="I11" i="3"/>
  <c r="G84" i="3"/>
  <c r="I14" i="3"/>
  <c r="G88" i="3"/>
  <c r="I18" i="3"/>
  <c r="G73" i="3"/>
  <c r="I3" i="3"/>
  <c r="G75" i="3"/>
  <c r="I5" i="3"/>
  <c r="G79" i="3"/>
  <c r="I9" i="3"/>
  <c r="G85" i="3"/>
  <c r="I15" i="3"/>
  <c r="G80" i="3"/>
  <c r="I10" i="3"/>
  <c r="H74" i="3"/>
  <c r="J4" i="3"/>
  <c r="G77" i="3"/>
  <c r="I7" i="3"/>
  <c r="G76" i="3"/>
  <c r="I6" i="3"/>
  <c r="E89" i="3"/>
  <c r="E92" i="3" s="1"/>
  <c r="C3" i="2" s="1"/>
  <c r="C18" i="2" s="1"/>
  <c r="G2" i="6" s="1"/>
  <c r="G19" i="3"/>
  <c r="G78" i="3"/>
  <c r="I8" i="3"/>
  <c r="H80" i="3" l="1"/>
  <c r="J10" i="3"/>
  <c r="H73" i="3"/>
  <c r="J3" i="3"/>
  <c r="H86" i="3"/>
  <c r="J16" i="3"/>
  <c r="H85" i="3"/>
  <c r="J15" i="3"/>
  <c r="H76" i="3"/>
  <c r="J6" i="3"/>
  <c r="H88" i="3"/>
  <c r="J18" i="3"/>
  <c r="H77" i="3"/>
  <c r="J7" i="3"/>
  <c r="H79" i="3"/>
  <c r="J9" i="3"/>
  <c r="H84" i="3"/>
  <c r="J14" i="3"/>
  <c r="H82" i="3"/>
  <c r="J12" i="3"/>
  <c r="H87" i="3"/>
  <c r="J17" i="3"/>
  <c r="H78" i="3"/>
  <c r="J8" i="3"/>
  <c r="I74" i="3"/>
  <c r="K4" i="3"/>
  <c r="H75" i="3"/>
  <c r="J5" i="3"/>
  <c r="H81" i="3"/>
  <c r="J11" i="3"/>
  <c r="H83" i="3"/>
  <c r="J13" i="3"/>
  <c r="H19" i="3"/>
  <c r="F89" i="3"/>
  <c r="F92" i="3" s="1"/>
  <c r="D3" i="2" s="1"/>
  <c r="D18" i="2" s="1"/>
  <c r="H2" i="6" s="1"/>
  <c r="I85" i="3" l="1"/>
  <c r="K15" i="3"/>
  <c r="I82" i="3"/>
  <c r="K12" i="3"/>
  <c r="I81" i="3"/>
  <c r="K11" i="3"/>
  <c r="I87" i="3"/>
  <c r="K17" i="3"/>
  <c r="I77" i="3"/>
  <c r="K7" i="3"/>
  <c r="I88" i="3"/>
  <c r="K18" i="3"/>
  <c r="I73" i="3"/>
  <c r="K3" i="3"/>
  <c r="J74" i="3"/>
  <c r="L4" i="3"/>
  <c r="I84" i="3"/>
  <c r="K14" i="3"/>
  <c r="I86" i="3"/>
  <c r="K16" i="3"/>
  <c r="G89" i="3"/>
  <c r="G92" i="3" s="1"/>
  <c r="E3" i="2" s="1"/>
  <c r="E18" i="2" s="1"/>
  <c r="I2" i="6" s="1"/>
  <c r="I19" i="3"/>
  <c r="I76" i="3"/>
  <c r="K6" i="3"/>
  <c r="I80" i="3"/>
  <c r="K10" i="3"/>
  <c r="I75" i="3"/>
  <c r="K5" i="3"/>
  <c r="I83" i="3"/>
  <c r="K13" i="3"/>
  <c r="I78" i="3"/>
  <c r="K8" i="3"/>
  <c r="I79" i="3"/>
  <c r="K9" i="3"/>
  <c r="J73" i="3" l="1"/>
  <c r="L3" i="3"/>
  <c r="K74" i="3"/>
  <c r="M4" i="3"/>
  <c r="J87" i="3"/>
  <c r="L17" i="3"/>
  <c r="J81" i="3"/>
  <c r="L11" i="3"/>
  <c r="J83" i="3"/>
  <c r="L13" i="3"/>
  <c r="H89" i="3"/>
  <c r="H92" i="3" s="1"/>
  <c r="F3" i="2" s="1"/>
  <c r="F18" i="2" s="1"/>
  <c r="J2" i="6" s="1"/>
  <c r="J19" i="3"/>
  <c r="J88" i="3"/>
  <c r="L18" i="3"/>
  <c r="J82" i="3"/>
  <c r="L12" i="3"/>
  <c r="J86" i="3"/>
  <c r="L16" i="3"/>
  <c r="J79" i="3"/>
  <c r="L9" i="3"/>
  <c r="J80" i="3"/>
  <c r="L10" i="3"/>
  <c r="J84" i="3"/>
  <c r="L14" i="3"/>
  <c r="J77" i="3"/>
  <c r="L7" i="3"/>
  <c r="J85" i="3"/>
  <c r="L15" i="3"/>
  <c r="J75" i="3"/>
  <c r="L5" i="3"/>
  <c r="J78" i="3"/>
  <c r="L8" i="3"/>
  <c r="J76" i="3"/>
  <c r="L6" i="3"/>
  <c r="K82" i="3" l="1"/>
  <c r="M12" i="3"/>
  <c r="K81" i="3"/>
  <c r="M11" i="3"/>
  <c r="K85" i="3"/>
  <c r="M15" i="3"/>
  <c r="K75" i="3"/>
  <c r="M5" i="3"/>
  <c r="K80" i="3"/>
  <c r="M10" i="3"/>
  <c r="K79" i="3"/>
  <c r="M9" i="3"/>
  <c r="I89" i="3"/>
  <c r="I92" i="3" s="1"/>
  <c r="G3" i="2" s="1"/>
  <c r="G18" i="2" s="1"/>
  <c r="K2" i="6" s="1"/>
  <c r="K19" i="3"/>
  <c r="L74" i="3"/>
  <c r="N4" i="3"/>
  <c r="K76" i="3"/>
  <c r="M6" i="3"/>
  <c r="K77" i="3"/>
  <c r="M7" i="3"/>
  <c r="K87" i="3"/>
  <c r="M17" i="3"/>
  <c r="K86" i="3"/>
  <c r="M16" i="3"/>
  <c r="K83" i="3"/>
  <c r="M13" i="3"/>
  <c r="K73" i="3"/>
  <c r="M3" i="3"/>
  <c r="K88" i="3"/>
  <c r="M18" i="3"/>
  <c r="K78" i="3"/>
  <c r="M8" i="3"/>
  <c r="K84" i="3"/>
  <c r="M14" i="3"/>
  <c r="L88" i="3" l="1"/>
  <c r="N18" i="3"/>
  <c r="L78" i="3"/>
  <c r="N8" i="3"/>
  <c r="L86" i="3"/>
  <c r="N16" i="3"/>
  <c r="L75" i="3"/>
  <c r="N5" i="3"/>
  <c r="J89" i="3"/>
  <c r="J92" i="3" s="1"/>
  <c r="H3" i="2" s="1"/>
  <c r="H18" i="2" s="1"/>
  <c r="L2" i="6" s="1"/>
  <c r="L19" i="3"/>
  <c r="M74" i="3"/>
  <c r="O4" i="3"/>
  <c r="L85" i="3"/>
  <c r="N15" i="3"/>
  <c r="L77" i="3"/>
  <c r="N7" i="3"/>
  <c r="L79" i="3"/>
  <c r="N9" i="3"/>
  <c r="L81" i="3"/>
  <c r="N11" i="3"/>
  <c r="L73" i="3"/>
  <c r="N3" i="3"/>
  <c r="L83" i="3"/>
  <c r="N13" i="3"/>
  <c r="L76" i="3"/>
  <c r="N6" i="3"/>
  <c r="L82" i="3"/>
  <c r="N12" i="3"/>
  <c r="L87" i="3"/>
  <c r="N17" i="3"/>
  <c r="L84" i="3"/>
  <c r="N14" i="3"/>
  <c r="L80" i="3"/>
  <c r="N10" i="3"/>
  <c r="M79" i="3" l="1"/>
  <c r="O9" i="3"/>
  <c r="M88" i="3"/>
  <c r="O18" i="3"/>
  <c r="M77" i="3"/>
  <c r="O7" i="3"/>
  <c r="M75" i="3"/>
  <c r="O5" i="3"/>
  <c r="K89" i="3"/>
  <c r="K92" i="3" s="1"/>
  <c r="I3" i="2" s="1"/>
  <c r="I18" i="2" s="1"/>
  <c r="M2" i="6" s="1"/>
  <c r="M19" i="3"/>
  <c r="M83" i="3"/>
  <c r="O13" i="3"/>
  <c r="M87" i="3"/>
  <c r="O17" i="3"/>
  <c r="M85" i="3"/>
  <c r="O15" i="3"/>
  <c r="P4" i="3"/>
  <c r="N74" i="3"/>
  <c r="M78" i="3"/>
  <c r="O8" i="3"/>
  <c r="M73" i="3"/>
  <c r="O3" i="3"/>
  <c r="M86" i="3"/>
  <c r="O16" i="3"/>
  <c r="M82" i="3"/>
  <c r="O12" i="3"/>
  <c r="M81" i="3"/>
  <c r="O11" i="3"/>
  <c r="M80" i="3"/>
  <c r="O10" i="3"/>
  <c r="M76" i="3"/>
  <c r="O6" i="3"/>
  <c r="M84" i="3"/>
  <c r="O14" i="3"/>
  <c r="P9" i="3" l="1"/>
  <c r="N79" i="3"/>
  <c r="P15" i="3"/>
  <c r="N85" i="3"/>
  <c r="P5" i="3"/>
  <c r="N75" i="3"/>
  <c r="O74" i="3"/>
  <c r="Q4" i="3"/>
  <c r="P6" i="3"/>
  <c r="N76" i="3"/>
  <c r="N80" i="3"/>
  <c r="P10" i="3"/>
  <c r="N73" i="3"/>
  <c r="P3" i="3"/>
  <c r="P17" i="3"/>
  <c r="N87" i="3"/>
  <c r="N81" i="3"/>
  <c r="P11" i="3"/>
  <c r="N83" i="3"/>
  <c r="P13" i="3"/>
  <c r="N88" i="3"/>
  <c r="P18" i="3"/>
  <c r="N77" i="3"/>
  <c r="P7" i="3"/>
  <c r="N78" i="3"/>
  <c r="P8" i="3"/>
  <c r="P14" i="3"/>
  <c r="N84" i="3"/>
  <c r="P12" i="3"/>
  <c r="N82" i="3"/>
  <c r="L89" i="3"/>
  <c r="L92" i="3" s="1"/>
  <c r="J3" i="2" s="1"/>
  <c r="J18" i="2" s="1"/>
  <c r="N2" i="6" s="1"/>
  <c r="N19" i="3"/>
  <c r="P16" i="3"/>
  <c r="N86" i="3"/>
  <c r="O87" i="3" l="1"/>
  <c r="Q17" i="3"/>
  <c r="O86" i="3"/>
  <c r="Q16" i="3"/>
  <c r="O76" i="3"/>
  <c r="Q6" i="3"/>
  <c r="O88" i="3"/>
  <c r="Q18" i="3"/>
  <c r="O73" i="3"/>
  <c r="Q3" i="3"/>
  <c r="O82" i="3"/>
  <c r="Q12" i="3"/>
  <c r="O75" i="3"/>
  <c r="Q5" i="3"/>
  <c r="O83" i="3"/>
  <c r="Q13" i="3"/>
  <c r="O84" i="3"/>
  <c r="Q14" i="3"/>
  <c r="O85" i="3"/>
  <c r="Q15" i="3"/>
  <c r="O80" i="3"/>
  <c r="Q10" i="3"/>
  <c r="O78" i="3"/>
  <c r="Q8" i="3"/>
  <c r="O81" i="3"/>
  <c r="Q11" i="3"/>
  <c r="O79" i="3"/>
  <c r="Q9" i="3"/>
  <c r="M89" i="3"/>
  <c r="M92" i="3" s="1"/>
  <c r="K3" i="2" s="1"/>
  <c r="K18" i="2" s="1"/>
  <c r="O2" i="6" s="1"/>
  <c r="O19" i="3"/>
  <c r="O77" i="3"/>
  <c r="Q7" i="3"/>
  <c r="R4" i="3"/>
  <c r="P74" i="3"/>
  <c r="R3" i="3" l="1"/>
  <c r="P73" i="3"/>
  <c r="R18" i="3"/>
  <c r="P88" i="3"/>
  <c r="R14" i="3"/>
  <c r="P84" i="3"/>
  <c r="P83" i="3"/>
  <c r="R13" i="3"/>
  <c r="N89" i="3"/>
  <c r="N92" i="3" s="1"/>
  <c r="L3" i="2" s="1"/>
  <c r="L18" i="2" s="1"/>
  <c r="P2" i="6" s="1"/>
  <c r="P19" i="3"/>
  <c r="P80" i="3"/>
  <c r="R10" i="3"/>
  <c r="R6" i="3"/>
  <c r="P76" i="3"/>
  <c r="P79" i="3"/>
  <c r="R9" i="3"/>
  <c r="P82" i="3"/>
  <c r="R12" i="3"/>
  <c r="P86" i="3"/>
  <c r="R16" i="3"/>
  <c r="P75" i="3"/>
  <c r="R5" i="3"/>
  <c r="P85" i="3"/>
  <c r="R15" i="3"/>
  <c r="R11" i="3"/>
  <c r="P81" i="3"/>
  <c r="Q74" i="3"/>
  <c r="S4" i="3"/>
  <c r="R17" i="3"/>
  <c r="P87" i="3"/>
  <c r="P77" i="3"/>
  <c r="R7" i="3"/>
  <c r="P78" i="3"/>
  <c r="R8" i="3"/>
  <c r="Q85" i="3" l="1"/>
  <c r="S15" i="3"/>
  <c r="Q83" i="3"/>
  <c r="S13" i="3"/>
  <c r="Q78" i="3"/>
  <c r="S8" i="3"/>
  <c r="O89" i="3"/>
  <c r="O92" i="3" s="1"/>
  <c r="M3" i="2" s="1"/>
  <c r="M18" i="2" s="1"/>
  <c r="Q2" i="6" s="1"/>
  <c r="Q19" i="3"/>
  <c r="Q77" i="3"/>
  <c r="S7" i="3"/>
  <c r="Q79" i="3"/>
  <c r="S9" i="3"/>
  <c r="Q75" i="3"/>
  <c r="S5" i="3"/>
  <c r="Q87" i="3"/>
  <c r="S17" i="3"/>
  <c r="Q84" i="3"/>
  <c r="S14" i="3"/>
  <c r="Q86" i="3"/>
  <c r="S16" i="3"/>
  <c r="Q80" i="3"/>
  <c r="S10" i="3"/>
  <c r="Q76" i="3"/>
  <c r="S6" i="3"/>
  <c r="R74" i="3"/>
  <c r="T4" i="3"/>
  <c r="Q88" i="3"/>
  <c r="S18" i="3"/>
  <c r="Q82" i="3"/>
  <c r="S12" i="3"/>
  <c r="Q81" i="3"/>
  <c r="S11" i="3"/>
  <c r="Q73" i="3"/>
  <c r="S3" i="3"/>
  <c r="R86" i="3" l="1"/>
  <c r="T16" i="3"/>
  <c r="R82" i="3"/>
  <c r="T12" i="3"/>
  <c r="R80" i="3"/>
  <c r="T10" i="3"/>
  <c r="R75" i="3"/>
  <c r="T5" i="3"/>
  <c r="R78" i="3"/>
  <c r="T8" i="3"/>
  <c r="R83" i="3"/>
  <c r="T13" i="3"/>
  <c r="R79" i="3"/>
  <c r="T9" i="3"/>
  <c r="R73" i="3"/>
  <c r="T3" i="3"/>
  <c r="S74" i="3"/>
  <c r="U4" i="3"/>
  <c r="R84" i="3"/>
  <c r="T14" i="3"/>
  <c r="R77" i="3"/>
  <c r="T7" i="3"/>
  <c r="R85" i="3"/>
  <c r="T15" i="3"/>
  <c r="R88" i="3"/>
  <c r="T18" i="3"/>
  <c r="R81" i="3"/>
  <c r="T11" i="3"/>
  <c r="R76" i="3"/>
  <c r="T6" i="3"/>
  <c r="R87" i="3"/>
  <c r="T17" i="3"/>
  <c r="R19" i="3"/>
  <c r="P89" i="3"/>
  <c r="P92" i="3" s="1"/>
  <c r="N3" i="2" s="1"/>
  <c r="N18" i="2" s="1"/>
  <c r="R2" i="6" s="1"/>
  <c r="S76" i="3" l="1"/>
  <c r="U6" i="3"/>
  <c r="S77" i="3"/>
  <c r="U7" i="3"/>
  <c r="S79" i="3"/>
  <c r="U9" i="3"/>
  <c r="S80" i="3"/>
  <c r="U10" i="3"/>
  <c r="S81" i="3"/>
  <c r="U11" i="3"/>
  <c r="S84" i="3"/>
  <c r="U14" i="3"/>
  <c r="S83" i="3"/>
  <c r="U13" i="3"/>
  <c r="S82" i="3"/>
  <c r="U12" i="3"/>
  <c r="S88" i="3"/>
  <c r="U18" i="3"/>
  <c r="T74" i="3"/>
  <c r="V4" i="3"/>
  <c r="S78" i="3"/>
  <c r="U8" i="3"/>
  <c r="S86" i="3"/>
  <c r="U16" i="3"/>
  <c r="Q89" i="3"/>
  <c r="Q92" i="3" s="1"/>
  <c r="O3" i="2" s="1"/>
  <c r="O18" i="2" s="1"/>
  <c r="S2" i="6" s="1"/>
  <c r="S19" i="3"/>
  <c r="S87" i="3"/>
  <c r="U17" i="3"/>
  <c r="S85" i="3"/>
  <c r="U15" i="3"/>
  <c r="S73" i="3"/>
  <c r="U3" i="3"/>
  <c r="S75" i="3"/>
  <c r="U5" i="3"/>
  <c r="T73" i="3" l="1"/>
  <c r="V3" i="3"/>
  <c r="T85" i="3"/>
  <c r="V15" i="3"/>
  <c r="T78" i="3"/>
  <c r="V8" i="3"/>
  <c r="T83" i="3"/>
  <c r="V13" i="3"/>
  <c r="T79" i="3"/>
  <c r="V9" i="3"/>
  <c r="T87" i="3"/>
  <c r="V17" i="3"/>
  <c r="U74" i="3"/>
  <c r="W4" i="3"/>
  <c r="T84" i="3"/>
  <c r="V14" i="3"/>
  <c r="T77" i="3"/>
  <c r="V7" i="3"/>
  <c r="T75" i="3"/>
  <c r="V5" i="3"/>
  <c r="R89" i="3"/>
  <c r="R92" i="3" s="1"/>
  <c r="P3" i="2" s="1"/>
  <c r="P18" i="2" s="1"/>
  <c r="T2" i="6" s="1"/>
  <c r="T19" i="3"/>
  <c r="T88" i="3"/>
  <c r="V18" i="3"/>
  <c r="T81" i="3"/>
  <c r="V11" i="3"/>
  <c r="T76" i="3"/>
  <c r="V6" i="3"/>
  <c r="T86" i="3"/>
  <c r="V16" i="3"/>
  <c r="T82" i="3"/>
  <c r="V12" i="3"/>
  <c r="T80" i="3"/>
  <c r="V10" i="3"/>
  <c r="U73" i="3" l="1"/>
  <c r="W3" i="3"/>
  <c r="U86" i="3"/>
  <c r="W16" i="3"/>
  <c r="S89" i="3"/>
  <c r="S92" i="3" s="1"/>
  <c r="Q3" i="2" s="1"/>
  <c r="Q18" i="2" s="1"/>
  <c r="U2" i="6" s="1"/>
  <c r="U19" i="3"/>
  <c r="V74" i="3"/>
  <c r="X4" i="3"/>
  <c r="U78" i="3"/>
  <c r="W8" i="3"/>
  <c r="U75" i="3"/>
  <c r="W5" i="3"/>
  <c r="U85" i="3"/>
  <c r="W15" i="3"/>
  <c r="U76" i="3"/>
  <c r="W6" i="3"/>
  <c r="U87" i="3"/>
  <c r="W17" i="3"/>
  <c r="U80" i="3"/>
  <c r="W10" i="3"/>
  <c r="U81" i="3"/>
  <c r="W11" i="3"/>
  <c r="U77" i="3"/>
  <c r="W7" i="3"/>
  <c r="U79" i="3"/>
  <c r="W9" i="3"/>
  <c r="U82" i="3"/>
  <c r="W12" i="3"/>
  <c r="U88" i="3"/>
  <c r="W18" i="3"/>
  <c r="U84" i="3"/>
  <c r="W14" i="3"/>
  <c r="U83" i="3"/>
  <c r="W13" i="3"/>
  <c r="V85" i="3" l="1"/>
  <c r="X15" i="3"/>
  <c r="V79" i="3"/>
  <c r="X9" i="3"/>
  <c r="V77" i="3"/>
  <c r="X7" i="3"/>
  <c r="W74" i="3"/>
  <c r="Y4" i="3"/>
  <c r="V81" i="3"/>
  <c r="X11" i="3"/>
  <c r="V84" i="3"/>
  <c r="X14" i="3"/>
  <c r="V76" i="3"/>
  <c r="X6" i="3"/>
  <c r="V82" i="3"/>
  <c r="X12" i="3"/>
  <c r="V75" i="3"/>
  <c r="X5" i="3"/>
  <c r="V86" i="3"/>
  <c r="X16" i="3"/>
  <c r="V88" i="3"/>
  <c r="X18" i="3"/>
  <c r="T89" i="3"/>
  <c r="T92" i="3" s="1"/>
  <c r="R3" i="2" s="1"/>
  <c r="R18" i="2" s="1"/>
  <c r="V2" i="6" s="1"/>
  <c r="V19" i="3"/>
  <c r="V80" i="3"/>
  <c r="X10" i="3"/>
  <c r="V83" i="3"/>
  <c r="X13" i="3"/>
  <c r="V87" i="3"/>
  <c r="X17" i="3"/>
  <c r="V73" i="3"/>
  <c r="X3" i="3"/>
  <c r="V78" i="3"/>
  <c r="X8" i="3"/>
  <c r="W73" i="3" l="1"/>
  <c r="Y3" i="3"/>
  <c r="U89" i="3"/>
  <c r="U92" i="3" s="1"/>
  <c r="S3" i="2" s="1"/>
  <c r="S18" i="2" s="1"/>
  <c r="W2" i="6" s="1"/>
  <c r="W19" i="3"/>
  <c r="W82" i="3"/>
  <c r="Y12" i="3"/>
  <c r="X74" i="3"/>
  <c r="Z4" i="3"/>
  <c r="W76" i="3"/>
  <c r="Y6" i="3"/>
  <c r="W77" i="3"/>
  <c r="Y7" i="3"/>
  <c r="W83" i="3"/>
  <c r="Y13" i="3"/>
  <c r="W86" i="3"/>
  <c r="Y16" i="3"/>
  <c r="W84" i="3"/>
  <c r="Y14" i="3"/>
  <c r="W79" i="3"/>
  <c r="Y9" i="3"/>
  <c r="W87" i="3"/>
  <c r="Y17" i="3"/>
  <c r="W78" i="3"/>
  <c r="Y8" i="3"/>
  <c r="W80" i="3"/>
  <c r="Y10" i="3"/>
  <c r="W75" i="3"/>
  <c r="Y5" i="3"/>
  <c r="W81" i="3"/>
  <c r="Y11" i="3"/>
  <c r="W85" i="3"/>
  <c r="Y15" i="3"/>
  <c r="W88" i="3"/>
  <c r="Y18" i="3"/>
  <c r="Y74" i="3" l="1"/>
  <c r="AA4" i="3"/>
  <c r="X81" i="3"/>
  <c r="Z11" i="3"/>
  <c r="X87" i="3"/>
  <c r="Z17" i="3"/>
  <c r="X83" i="3"/>
  <c r="Z13" i="3"/>
  <c r="X75" i="3"/>
  <c r="Z5" i="3"/>
  <c r="X79" i="3"/>
  <c r="Z9" i="3"/>
  <c r="X77" i="3"/>
  <c r="Z7" i="3"/>
  <c r="V89" i="3"/>
  <c r="V92" i="3" s="1"/>
  <c r="T3" i="2" s="1"/>
  <c r="T18" i="2" s="1"/>
  <c r="X2" i="6" s="1"/>
  <c r="X19" i="3"/>
  <c r="X82" i="3"/>
  <c r="Z12" i="3"/>
  <c r="X88" i="3"/>
  <c r="Z18" i="3"/>
  <c r="X80" i="3"/>
  <c r="Z10" i="3"/>
  <c r="X84" i="3"/>
  <c r="Z14" i="3"/>
  <c r="X76" i="3"/>
  <c r="Z6" i="3"/>
  <c r="X73" i="3"/>
  <c r="Z3" i="3"/>
  <c r="X85" i="3"/>
  <c r="Z15" i="3"/>
  <c r="X78" i="3"/>
  <c r="Z8" i="3"/>
  <c r="X86" i="3"/>
  <c r="Z16" i="3"/>
  <c r="Y78" i="3" l="1"/>
  <c r="AA8" i="3"/>
  <c r="Y84" i="3"/>
  <c r="AA14" i="3"/>
  <c r="W89" i="3"/>
  <c r="W92" i="3" s="1"/>
  <c r="U3" i="2" s="1"/>
  <c r="U18" i="2" s="1"/>
  <c r="Y2" i="6" s="1"/>
  <c r="Y19" i="3"/>
  <c r="Y83" i="3"/>
  <c r="AA13" i="3"/>
  <c r="Y87" i="3"/>
  <c r="AA17" i="3"/>
  <c r="Y80" i="3"/>
  <c r="AA10" i="3"/>
  <c r="Y73" i="3"/>
  <c r="AA3" i="3"/>
  <c r="Y88" i="3"/>
  <c r="AA18" i="3"/>
  <c r="Y79" i="3"/>
  <c r="AA9" i="3"/>
  <c r="Y81" i="3"/>
  <c r="AA11" i="3"/>
  <c r="Y77" i="3"/>
  <c r="AA7" i="3"/>
  <c r="Y86" i="3"/>
  <c r="AA16" i="3"/>
  <c r="Y76" i="3"/>
  <c r="AA6" i="3"/>
  <c r="Y82" i="3"/>
  <c r="AA12" i="3"/>
  <c r="Y75" i="3"/>
  <c r="AA5" i="3"/>
  <c r="Z74" i="3"/>
  <c r="AB4" i="3"/>
  <c r="Y85" i="3"/>
  <c r="AA15" i="3"/>
  <c r="Z77" i="3" l="1"/>
  <c r="AB7" i="3"/>
  <c r="Z88" i="3"/>
  <c r="AB18" i="3"/>
  <c r="Z83" i="3"/>
  <c r="AB13" i="3"/>
  <c r="Z75" i="3"/>
  <c r="AB5" i="3"/>
  <c r="Z81" i="3"/>
  <c r="AB11" i="3"/>
  <c r="Z80" i="3"/>
  <c r="AB10" i="3"/>
  <c r="Z84" i="3"/>
  <c r="AB14" i="3"/>
  <c r="X89" i="3"/>
  <c r="X92" i="3" s="1"/>
  <c r="V3" i="2" s="1"/>
  <c r="V18" i="2" s="1"/>
  <c r="Z2" i="6" s="1"/>
  <c r="Z19" i="3"/>
  <c r="Z85" i="3"/>
  <c r="AB15" i="3"/>
  <c r="Z76" i="3"/>
  <c r="AB6" i="3"/>
  <c r="Z73" i="3"/>
  <c r="AB3" i="3"/>
  <c r="Z79" i="3"/>
  <c r="AB9" i="3"/>
  <c r="Z87" i="3"/>
  <c r="AB17" i="3"/>
  <c r="Z78" i="3"/>
  <c r="AB8" i="3"/>
  <c r="Z82" i="3"/>
  <c r="AB12" i="3"/>
  <c r="AA74" i="3"/>
  <c r="AC4" i="3"/>
  <c r="Z86" i="3"/>
  <c r="AB16" i="3"/>
  <c r="AA75" i="3" l="1"/>
  <c r="AC5" i="3"/>
  <c r="AA82" i="3"/>
  <c r="AC12" i="3"/>
  <c r="AA73" i="3"/>
  <c r="AC3" i="3"/>
  <c r="AA84" i="3"/>
  <c r="AC14" i="3"/>
  <c r="AA78" i="3"/>
  <c r="AC8" i="3"/>
  <c r="AA76" i="3"/>
  <c r="AC6" i="3"/>
  <c r="AA80" i="3"/>
  <c r="AC10" i="3"/>
  <c r="AA88" i="3"/>
  <c r="AC18" i="3"/>
  <c r="AA86" i="3"/>
  <c r="AC16" i="3"/>
  <c r="AA87" i="3"/>
  <c r="AC17" i="3"/>
  <c r="AA85" i="3"/>
  <c r="AC15" i="3"/>
  <c r="AA81" i="3"/>
  <c r="AC11" i="3"/>
  <c r="AA83" i="3"/>
  <c r="AC13" i="3"/>
  <c r="AA77" i="3"/>
  <c r="AC7" i="3"/>
  <c r="AB74" i="3"/>
  <c r="AD4" i="3"/>
  <c r="AA79" i="3"/>
  <c r="AC9" i="3"/>
  <c r="Y89" i="3"/>
  <c r="Y92" i="3" s="1"/>
  <c r="W3" i="2" s="1"/>
  <c r="W18" i="2" s="1"/>
  <c r="AA2" i="6" s="1"/>
  <c r="AA19" i="3"/>
  <c r="AB77" i="3" l="1"/>
  <c r="AD7" i="3"/>
  <c r="AB84" i="3"/>
  <c r="AD14" i="3"/>
  <c r="AB87" i="3"/>
  <c r="AD17" i="3"/>
  <c r="AC74" i="3"/>
  <c r="AE4" i="3"/>
  <c r="AB85" i="3"/>
  <c r="AD15" i="3"/>
  <c r="AB76" i="3"/>
  <c r="AD6" i="3"/>
  <c r="AB82" i="3"/>
  <c r="AD12" i="3"/>
  <c r="Z89" i="3"/>
  <c r="Z92" i="3" s="1"/>
  <c r="X3" i="2" s="1"/>
  <c r="X18" i="2" s="1"/>
  <c r="AB2" i="6" s="1"/>
  <c r="AB19" i="3"/>
  <c r="AB83" i="3"/>
  <c r="AD13" i="3"/>
  <c r="AB86" i="3"/>
  <c r="AD16" i="3"/>
  <c r="AB73" i="3"/>
  <c r="AD3" i="3"/>
  <c r="AB78" i="3"/>
  <c r="AD8" i="3"/>
  <c r="AB75" i="3"/>
  <c r="AD5" i="3"/>
  <c r="AB80" i="3"/>
  <c r="AD10" i="3"/>
  <c r="AB79" i="3"/>
  <c r="AD9" i="3"/>
  <c r="AB81" i="3"/>
  <c r="AD11" i="3"/>
  <c r="AB88" i="3"/>
  <c r="AD18" i="3"/>
  <c r="AF4" i="3" l="1"/>
  <c r="AD74" i="3"/>
  <c r="AC79" i="3"/>
  <c r="AE9" i="3"/>
  <c r="AC73" i="3"/>
  <c r="AE3" i="3"/>
  <c r="AC82" i="3"/>
  <c r="AE12" i="3"/>
  <c r="AC87" i="3"/>
  <c r="AE17" i="3"/>
  <c r="AC84" i="3"/>
  <c r="AE14" i="3"/>
  <c r="AC76" i="3"/>
  <c r="AE6" i="3"/>
  <c r="AC88" i="3"/>
  <c r="AE18" i="3"/>
  <c r="AC75" i="3"/>
  <c r="AE5" i="3"/>
  <c r="AC83" i="3"/>
  <c r="AE13" i="3"/>
  <c r="AC86" i="3"/>
  <c r="AE16" i="3"/>
  <c r="AC85" i="3"/>
  <c r="AE15" i="3"/>
  <c r="AC77" i="3"/>
  <c r="AE7" i="3"/>
  <c r="AC80" i="3"/>
  <c r="AE10" i="3"/>
  <c r="AC81" i="3"/>
  <c r="AE11" i="3"/>
  <c r="AC78" i="3"/>
  <c r="AE8" i="3"/>
  <c r="AA89" i="3"/>
  <c r="AA92" i="3" s="1"/>
  <c r="Y3" i="2" s="1"/>
  <c r="Y18" i="2" s="1"/>
  <c r="AC2" i="6" s="1"/>
  <c r="AC19" i="3"/>
  <c r="AF11" i="3" l="1"/>
  <c r="AD81" i="3"/>
  <c r="AF16" i="3"/>
  <c r="AD86" i="3"/>
  <c r="AD76" i="3"/>
  <c r="AF6" i="3"/>
  <c r="AF3" i="3"/>
  <c r="AD73" i="3"/>
  <c r="AD80" i="3"/>
  <c r="AF10" i="3"/>
  <c r="AD83" i="3"/>
  <c r="AF13" i="3"/>
  <c r="AF9" i="3"/>
  <c r="AD79" i="3"/>
  <c r="AF14" i="3"/>
  <c r="AD84" i="3"/>
  <c r="AB89" i="3"/>
  <c r="AB92" i="3" s="1"/>
  <c r="Z3" i="2" s="1"/>
  <c r="Z18" i="2" s="1"/>
  <c r="AD2" i="6" s="1"/>
  <c r="AD19" i="3"/>
  <c r="AD75" i="3"/>
  <c r="AF5" i="3"/>
  <c r="AF17" i="3"/>
  <c r="AD87" i="3"/>
  <c r="AD77" i="3"/>
  <c r="AF7" i="3"/>
  <c r="AF8" i="3"/>
  <c r="AD78" i="3"/>
  <c r="AF15" i="3"/>
  <c r="AD85" i="3"/>
  <c r="AD88" i="3"/>
  <c r="AF18" i="3"/>
  <c r="AD82" i="3"/>
  <c r="AF12" i="3"/>
  <c r="AE74" i="3"/>
  <c r="AG4" i="3"/>
  <c r="AE88" i="3" l="1"/>
  <c r="AG18" i="3"/>
  <c r="AE73" i="3"/>
  <c r="AG3" i="3"/>
  <c r="AE76" i="3"/>
  <c r="AG6" i="3"/>
  <c r="AE75" i="3"/>
  <c r="AG5" i="3"/>
  <c r="AE79" i="3"/>
  <c r="AG9" i="3"/>
  <c r="AE85" i="3"/>
  <c r="AG15" i="3"/>
  <c r="AE83" i="3"/>
  <c r="AG13" i="3"/>
  <c r="AE87" i="3"/>
  <c r="AG17" i="3"/>
  <c r="AF74" i="3"/>
  <c r="AH4" i="3"/>
  <c r="AC89" i="3"/>
  <c r="AC92" i="3" s="1"/>
  <c r="AA3" i="2" s="1"/>
  <c r="AA18" i="2" s="1"/>
  <c r="AE2" i="6" s="1"/>
  <c r="AE19" i="3"/>
  <c r="AE86" i="3"/>
  <c r="AG16" i="3"/>
  <c r="AE84" i="3"/>
  <c r="AG14" i="3"/>
  <c r="AE78" i="3"/>
  <c r="AG8" i="3"/>
  <c r="AE80" i="3"/>
  <c r="AG10" i="3"/>
  <c r="AE82" i="3"/>
  <c r="AG12" i="3"/>
  <c r="AE77" i="3"/>
  <c r="AG7" i="3"/>
  <c r="AE81" i="3"/>
  <c r="AG11" i="3"/>
  <c r="AF82" i="3" l="1"/>
  <c r="AH12" i="3"/>
  <c r="AF86" i="3"/>
  <c r="AH16" i="3"/>
  <c r="AF83" i="3"/>
  <c r="AH13" i="3"/>
  <c r="AF76" i="3"/>
  <c r="AH6" i="3"/>
  <c r="AF80" i="3"/>
  <c r="AH10" i="3"/>
  <c r="AF19" i="3"/>
  <c r="AD89" i="3"/>
  <c r="AD92" i="3" s="1"/>
  <c r="AB3" i="2" s="1"/>
  <c r="AB18" i="2" s="1"/>
  <c r="AF2" i="6" s="1"/>
  <c r="AF85" i="3"/>
  <c r="AH15" i="3"/>
  <c r="AF73" i="3"/>
  <c r="AH3" i="3"/>
  <c r="AF81" i="3"/>
  <c r="AH11" i="3"/>
  <c r="AF78" i="3"/>
  <c r="AH8" i="3"/>
  <c r="AG74" i="3"/>
  <c r="AI4" i="3"/>
  <c r="AH74" i="3" s="1"/>
  <c r="AF79" i="3"/>
  <c r="AH9" i="3"/>
  <c r="AF88" i="3"/>
  <c r="AH18" i="3"/>
  <c r="AF77" i="3"/>
  <c r="AH7" i="3"/>
  <c r="AF84" i="3"/>
  <c r="AH14" i="3"/>
  <c r="AF87" i="3"/>
  <c r="AH17" i="3"/>
  <c r="AF75" i="3"/>
  <c r="AH5" i="3"/>
  <c r="AG84" i="3" l="1"/>
  <c r="AI14" i="3"/>
  <c r="AH84" i="3" s="1"/>
  <c r="AG85" i="3"/>
  <c r="AI15" i="3"/>
  <c r="AH85" i="3" s="1"/>
  <c r="AG83" i="3"/>
  <c r="AI13" i="3"/>
  <c r="AH83" i="3" s="1"/>
  <c r="AG76" i="3"/>
  <c r="AI6" i="3"/>
  <c r="AH76" i="3" s="1"/>
  <c r="AG77" i="3"/>
  <c r="AI7" i="3"/>
  <c r="AH77" i="3" s="1"/>
  <c r="AG78" i="3"/>
  <c r="AI8" i="3"/>
  <c r="AH78" i="3" s="1"/>
  <c r="AG86" i="3"/>
  <c r="AI16" i="3"/>
  <c r="AH86" i="3" s="1"/>
  <c r="AG75" i="3"/>
  <c r="AI5" i="3"/>
  <c r="AH75" i="3" s="1"/>
  <c r="AG88" i="3"/>
  <c r="AI18" i="3"/>
  <c r="AH88" i="3" s="1"/>
  <c r="AG81" i="3"/>
  <c r="AI11" i="3"/>
  <c r="AH81" i="3" s="1"/>
  <c r="AE89" i="3"/>
  <c r="AE92" i="3" s="1"/>
  <c r="AC3" i="2" s="1"/>
  <c r="AC18" i="2" s="1"/>
  <c r="AG2" i="6" s="1"/>
  <c r="AG19" i="3"/>
  <c r="AG80" i="3"/>
  <c r="AI10" i="3"/>
  <c r="AH80" i="3" s="1"/>
  <c r="AG82" i="3"/>
  <c r="AI12" i="3"/>
  <c r="AH82" i="3" s="1"/>
  <c r="AG73" i="3"/>
  <c r="AI3" i="3"/>
  <c r="AH73" i="3" s="1"/>
  <c r="AG87" i="3"/>
  <c r="AI17" i="3"/>
  <c r="AH87" i="3" s="1"/>
  <c r="AG79" i="3"/>
  <c r="AI9" i="3"/>
  <c r="AH79" i="3" s="1"/>
  <c r="AF89" i="3" l="1"/>
  <c r="AF92" i="3" s="1"/>
  <c r="AD3" i="2" s="1"/>
  <c r="AD18" i="2" s="1"/>
  <c r="AH2" i="6" s="1"/>
  <c r="AH19" i="3"/>
  <c r="AG89" i="3" l="1"/>
  <c r="AG92" i="3" s="1"/>
  <c r="AE3" i="2" s="1"/>
  <c r="AE18" i="2" s="1"/>
  <c r="AI2" i="6" s="1"/>
  <c r="AI19" i="3"/>
  <c r="AH89" i="3" s="1"/>
  <c r="AH92" i="3" s="1"/>
  <c r="AF3" i="2" s="1"/>
  <c r="AF18" i="2" s="1"/>
  <c r="AJ2" i="6" s="1"/>
</calcChain>
</file>

<file path=xl/sharedStrings.xml><?xml version="1.0" encoding="utf-8"?>
<sst xmlns="http://schemas.openxmlformats.org/spreadsheetml/2006/main" count="384" uniqueCount="153">
  <si>
    <t>BESP BAU EV Subsidy Percentage</t>
  </si>
  <si>
    <t>Oregon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</si>
  <si>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</si>
  <si>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</si>
  <si>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</si>
  <si>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</si>
  <si>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</si>
  <si>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</si>
  <si>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</si>
  <si>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</si>
  <si>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</si>
  <si>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</si>
  <si>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</si>
  <si>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</si>
  <si>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</si>
  <si>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</si>
  <si>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</si>
  <si>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</si>
  <si>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</si>
  <si>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</si>
  <si>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</si>
  <si>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</si>
  <si>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</si>
  <si>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</si>
  <si>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</si>
  <si>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</si>
  <si>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</si>
  <si>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</si>
  <si>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</si>
  <si>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</si>
  <si>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</si>
  <si>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</si>
  <si>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</si>
  <si>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</si>
  <si>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</si>
  <si>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</si>
  <si>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</si>
  <si>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</si>
  <si>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</si>
  <si>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</si>
  <si>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</si>
  <si>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</si>
  <si>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</si>
  <si>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</si>
  <si>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</si>
  <si>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</si>
  <si>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</si>
  <si>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</si>
  <si>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</si>
  <si>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</si>
  <si>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</si>
  <si>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</si>
  <si>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</si>
  <si>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</si>
  <si>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</si>
  <si>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</si>
  <si>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</si>
  <si>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</si>
  <si>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</si>
  <si>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</si>
  <si>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</si>
  <si>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</si>
  <si>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</si>
  <si>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</si>
  <si>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</si>
  <si>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</si>
  <si>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</si>
  <si>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</si>
  <si>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</si>
  <si>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</si>
  <si>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</si>
  <si>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</si>
  <si>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</si>
  <si>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</si>
  <si>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</si>
  <si>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</si>
  <si>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</si>
  <si>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</si>
  <si>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</si>
  <si>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</si>
  <si>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</si>
  <si>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</si>
  <si>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</si>
  <si>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</si>
  <si>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</si>
  <si>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</si>
  <si>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</si>
  <si>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</si>
  <si>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</si>
  <si>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</si>
  <si>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</si>
  <si>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</si>
  <si>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</si>
  <si>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</si>
  <si>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</si>
  <si>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</si>
  <si>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</si>
  <si>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</si>
  <si>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</si>
  <si>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</si>
  <si>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</si>
  <si>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</si>
  <si>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</si>
  <si>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</si>
  <si>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</si>
  <si>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</si>
  <si>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</si>
  <si>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</si>
  <si>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</si>
  <si>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</si>
  <si>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</si>
  <si>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</si>
  <si>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</si>
  <si>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</si>
  <si>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</si>
  <si>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</si>
  <si>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</si>
  <si>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</si>
  <si>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</si>
  <si>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</si>
  <si>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</si>
  <si>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</si>
  <si>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</si>
  <si>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</si>
  <si>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</si>
  <si>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</si>
  <si>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</si>
  <si>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</si>
  <si>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</si>
  <si>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</si>
  <si>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</si>
  <si>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</si>
  <si>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</si>
  <si>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</si>
  <si>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</si>
  <si>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</si>
  <si>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</si>
  <si>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</si>
  <si>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</si>
  <si>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</si>
  <si>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</si>
  <si>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</si>
  <si>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</si>
  <si>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</si>
  <si>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</si>
  <si>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</si>
  <si>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</si>
  <si>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Oregon EV Subsidy Amount</t>
  </si>
  <si>
    <t>2020 to 2012 USD (see cpi.xlsx)</t>
  </si>
  <si>
    <t>Oregon Rebate Amounts</t>
  </si>
  <si>
    <t>https://goelectric.oregon.gov/incentives-rebates</t>
  </si>
  <si>
    <t>Go Electric Oregon</t>
  </si>
  <si>
    <t>Incentives &amp; 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</si>
</sst>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3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3" fillId="0" borderId="0" xfId="3"/>
    <xf numFmtId="0" fontId="2" fillId="0" borderId="0" xfId="0" applyFont="1" applyAlignment="1">
      <alignment wrapText="1"/>
    </xf>
    <xf numFmtId="0" fontId="0" fillId="0" borderId="0" xfId="0"/>
    <xf numFmtId="14" fontId="0" fillId="0" borderId="0" xfId="0" applyNumberFormat="1"/>
    <xf numFmtId="6" fontId="0" fillId="0" borderId="0" xfId="0" applyNumberFormat="1"/>
    <xf numFmtId="6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0" fontId="0" fillId="0" borderId="0" xfId="0" applyAlignment="1">
      <alignment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A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34" sqref="B34"/>
    </sheetView>
  </sheetViews>
  <sheetFormatPr defaultColWidth="8.81640625" defaultRowHeight="14.5" x14ac:dyDescent="0.35"/>
  <cols>
    <col min="1" max="1" width="15.54296875" customWidth="1"/>
    <col min="2" max="2" width="70.81640625" style="2" customWidth="1"/>
  </cols>
  <sheetData>
    <row r="1" spans="1:3" x14ac:dyDescent="0.35">
      <c r="A1" s="1" t="s">
        <v>0</v>
      </c>
      <c r="B1" t="s">
        <v>1</v>
      </c>
      <c r="C1" s="11">
        <v>44307</v>
      </c>
    </row>
    <row r="3" spans="1:3" x14ac:dyDescent="0.35">
      <c r="A3" s="1" t="s">
        <v>2</v>
      </c>
      <c r="B3" s="3" t="s">
        <v>3</v>
      </c>
    </row>
    <row r="4" spans="1:3" x14ac:dyDescent="0.35">
      <c r="B4" s="2" t="s">
        <v>4</v>
      </c>
    </row>
    <row r="5" spans="1:3" x14ac:dyDescent="0.35">
      <c r="B5" s="2">
        <v>2019</v>
      </c>
    </row>
    <row r="6" spans="1:3" x14ac:dyDescent="0.35">
      <c r="B6" s="2" t="s">
        <v>5</v>
      </c>
    </row>
    <row r="7" spans="1:3" x14ac:dyDescent="0.35">
      <c r="B7" s="8" t="s">
        <v>6</v>
      </c>
    </row>
    <row r="9" spans="1:3" x14ac:dyDescent="0.35">
      <c r="B9" s="3" t="s">
        <v>7</v>
      </c>
    </row>
    <row r="10" spans="1:3" x14ac:dyDescent="0.35">
      <c r="B10" s="2" t="s">
        <v>8</v>
      </c>
    </row>
    <row r="11" spans="1:3" x14ac:dyDescent="0.35">
      <c r="B11" s="2">
        <v>2019</v>
      </c>
    </row>
    <row r="12" spans="1:3" x14ac:dyDescent="0.35">
      <c r="B12" s="2" t="s">
        <v>9</v>
      </c>
    </row>
    <row r="13" spans="1:3" x14ac:dyDescent="0.35">
      <c r="B13" s="8" t="s">
        <v>10</v>
      </c>
    </row>
    <row r="15" spans="1:3" x14ac:dyDescent="0.35">
      <c r="B15" s="3" t="s">
        <v>11</v>
      </c>
    </row>
    <row r="16" spans="1:3" x14ac:dyDescent="0.35">
      <c r="B16" s="2" t="s">
        <v>12</v>
      </c>
    </row>
    <row r="17" spans="1:2" x14ac:dyDescent="0.35">
      <c r="B17" s="2">
        <v>2019</v>
      </c>
    </row>
    <row r="18" spans="1:2" x14ac:dyDescent="0.35">
      <c r="B18" t="s">
        <v>13</v>
      </c>
    </row>
    <row r="19" spans="1:2" x14ac:dyDescent="0.35">
      <c r="B19" s="8" t="s">
        <v>14</v>
      </c>
    </row>
    <row r="20" spans="1:2" x14ac:dyDescent="0.35">
      <c r="B20" s="8"/>
    </row>
    <row r="21" spans="1:2" x14ac:dyDescent="0.35">
      <c r="B21" s="3" t="s">
        <v>149</v>
      </c>
    </row>
    <row r="22" spans="1:2" x14ac:dyDescent="0.35">
      <c r="B22" s="2" t="s">
        <v>151</v>
      </c>
    </row>
    <row r="23" spans="1:2" x14ac:dyDescent="0.35">
      <c r="B23" s="2">
        <v>2021</v>
      </c>
    </row>
    <row r="24" spans="1:2" x14ac:dyDescent="0.35">
      <c r="B24" s="2" t="s">
        <v>152</v>
      </c>
    </row>
    <row r="25" spans="1:2" x14ac:dyDescent="0.35">
      <c r="B25" s="2" t="s">
        <v>150</v>
      </c>
    </row>
    <row r="27" spans="1:2" x14ac:dyDescent="0.35">
      <c r="A27" s="1" t="s">
        <v>15</v>
      </c>
    </row>
    <row r="28" spans="1:2" x14ac:dyDescent="0.35">
      <c r="A28" t="s">
        <v>16</v>
      </c>
    </row>
    <row r="29" spans="1:2" x14ac:dyDescent="0.35">
      <c r="A29" t="s">
        <v>17</v>
      </c>
    </row>
    <row r="30" spans="1:2" x14ac:dyDescent="0.35">
      <c r="A30" t="s">
        <v>18</v>
      </c>
    </row>
    <row r="32" spans="1:2" x14ac:dyDescent="0.35">
      <c r="A32" t="s">
        <v>19</v>
      </c>
    </row>
    <row r="34" spans="1:2" ht="29" x14ac:dyDescent="0.35">
      <c r="A34" s="20" t="s">
        <v>148</v>
      </c>
      <c r="B34" s="2">
        <v>0.88711067149387013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0"/>
  <sheetViews>
    <sheetView workbookViewId="0">
      <selection activeCell="B11" sqref="B11:AF11"/>
    </sheetView>
  </sheetViews>
  <sheetFormatPr defaultColWidth="8.81640625" defaultRowHeight="14.5" x14ac:dyDescent="0.35"/>
  <cols>
    <col min="1" max="1" width="18.36328125" style="10" customWidth="1"/>
    <col min="2" max="2" width="15.6328125" style="10" customWidth="1"/>
    <col min="3" max="3" width="19.1796875" style="10" customWidth="1"/>
  </cols>
  <sheetData>
    <row r="1" spans="1:34" x14ac:dyDescent="0.35">
      <c r="A1" s="1" t="s">
        <v>20</v>
      </c>
    </row>
    <row r="2" spans="1:34" x14ac:dyDescent="0.35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4" x14ac:dyDescent="0.35">
      <c r="A3" s="12">
        <f>BAU!C92</f>
        <v>2745.8606136031594</v>
      </c>
      <c r="B3" s="12">
        <f>BAU!D92</f>
        <v>2745.8606136031599</v>
      </c>
      <c r="C3" s="12">
        <f>BAU!E92</f>
        <v>2745.8606136031608</v>
      </c>
      <c r="D3" s="12">
        <f>BAU!F92</f>
        <v>1913.0458308533098</v>
      </c>
      <c r="E3" s="12">
        <f>BAU!G92</f>
        <v>1531.9111519939402</v>
      </c>
      <c r="F3" s="12">
        <f>BAU!H92</f>
        <v>1131.4322818029341</v>
      </c>
      <c r="G3" s="12">
        <f>BAU!I92</f>
        <v>933.18813916995919</v>
      </c>
      <c r="H3" s="12">
        <f>BAU!J92</f>
        <v>933.18813916995839</v>
      </c>
      <c r="I3" s="12">
        <f>BAU!K92</f>
        <v>744.00735890914939</v>
      </c>
      <c r="J3" s="12">
        <f>BAU!L92</f>
        <v>744.00735890914984</v>
      </c>
      <c r="K3" s="12">
        <f>BAU!M92</f>
        <v>621.92251501542148</v>
      </c>
      <c r="L3" s="12">
        <f>BAU!N92</f>
        <v>240.24673989502756</v>
      </c>
      <c r="M3" s="12">
        <f>BAU!O92</f>
        <v>18.397272874844436</v>
      </c>
      <c r="N3" s="12">
        <f>BAU!P92</f>
        <v>18.397272874844436</v>
      </c>
      <c r="O3" s="12">
        <f>BAU!Q92</f>
        <v>18.397272874844436</v>
      </c>
      <c r="P3" s="12">
        <f>BAU!R92</f>
        <v>18.397272874844436</v>
      </c>
      <c r="Q3" s="12">
        <f>BAU!S92</f>
        <v>18.397272874844436</v>
      </c>
      <c r="R3" s="12">
        <f>BAU!T92</f>
        <v>18.39727287484444</v>
      </c>
      <c r="S3" s="12">
        <f>BAU!U92</f>
        <v>18.39727287484444</v>
      </c>
      <c r="T3" s="12">
        <f>BAU!V92</f>
        <v>0</v>
      </c>
      <c r="U3" s="12">
        <f>BAU!W92</f>
        <v>0</v>
      </c>
      <c r="V3" s="12">
        <f>BAU!X92</f>
        <v>0</v>
      </c>
      <c r="W3" s="12">
        <f>BAU!Y92</f>
        <v>0</v>
      </c>
      <c r="X3" s="12">
        <f>BAU!Z92</f>
        <v>0</v>
      </c>
      <c r="Y3" s="12">
        <f>BAU!AA92</f>
        <v>0</v>
      </c>
      <c r="Z3" s="12">
        <f>BAU!AB92</f>
        <v>0</v>
      </c>
      <c r="AA3" s="12">
        <f>BAU!AC92</f>
        <v>0</v>
      </c>
      <c r="AB3" s="12">
        <f>BAU!AD92</f>
        <v>0</v>
      </c>
      <c r="AC3" s="12">
        <f>BAU!AE92</f>
        <v>0</v>
      </c>
      <c r="AD3" s="12">
        <f>BAU!AF92</f>
        <v>0</v>
      </c>
      <c r="AE3" s="12">
        <f>BAU!AG92</f>
        <v>0</v>
      </c>
      <c r="AF3" s="12">
        <f>BAU!AH92</f>
        <v>0</v>
      </c>
    </row>
    <row r="4" spans="1:34" x14ac:dyDescent="0.35">
      <c r="A4" s="12"/>
    </row>
    <row r="5" spans="1:34" x14ac:dyDescent="0.35">
      <c r="A5" s="13" t="s">
        <v>147</v>
      </c>
    </row>
    <row r="6" spans="1:34" x14ac:dyDescent="0.35">
      <c r="A6" s="12"/>
    </row>
    <row r="7" spans="1:34" x14ac:dyDescent="0.35">
      <c r="A7" s="12">
        <v>2500</v>
      </c>
    </row>
    <row r="8" spans="1:34" x14ac:dyDescent="0.35">
      <c r="A8" s="12"/>
    </row>
    <row r="9" spans="1:34" x14ac:dyDescent="0.35">
      <c r="A9" s="12" t="s">
        <v>21</v>
      </c>
    </row>
    <row r="10" spans="1:34" x14ac:dyDescent="0.35">
      <c r="A10"/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4" x14ac:dyDescent="0.35">
      <c r="A11" s="12"/>
      <c r="B11" s="12">
        <f>(B3+$A$7)*About!$B$34</f>
        <v>4653.6589314967441</v>
      </c>
      <c r="C11" s="12">
        <f>(C3+$A$7)*About!$B$34</f>
        <v>4653.6589314967459</v>
      </c>
      <c r="D11" s="12">
        <f>(D3+$A$7)*About!$B$34</f>
        <v>3914.8600503415037</v>
      </c>
      <c r="E11" s="12">
        <f>(E3+$A$7)*About!$B$34</f>
        <v>3576.7514094489679</v>
      </c>
      <c r="F11" s="12">
        <f>(F3+$A$7)*About!$B$34</f>
        <v>3221.4823299947179</v>
      </c>
      <c r="G11" s="12">
        <f>(G3+$A$7)*About!$B$34</f>
        <v>3045.6178355038528</v>
      </c>
      <c r="H11" s="12">
        <f>(H3+$A$7)*About!$B$34</f>
        <v>3045.6178355038523</v>
      </c>
      <c r="I11" s="12">
        <f>(I3+$A$7)*About!$B$34</f>
        <v>2877.7935464929515</v>
      </c>
      <c r="J11" s="12">
        <f>(J3+$A$7)*About!$B$34</f>
        <v>2877.7935464929519</v>
      </c>
      <c r="K11" s="12">
        <f>(K3+$A$7)*About!$B$34</f>
        <v>2769.4907786471626</v>
      </c>
      <c r="L11" s="12">
        <f>(L3+$A$7)*About!$B$34</f>
        <v>2430.9021254871664</v>
      </c>
      <c r="M11" s="12">
        <f>(M3+$A$7)*About!$B$34</f>
        <v>2234.0970958283347</v>
      </c>
      <c r="N11" s="12">
        <f>(N3+$A$7)*About!$B$34</f>
        <v>2234.0970958283347</v>
      </c>
      <c r="O11" s="12">
        <f>(O3+$A$7)*About!$B$34</f>
        <v>2234.0970958283347</v>
      </c>
      <c r="P11" s="12">
        <f>(P3+$A$7)*About!$B$34</f>
        <v>2234.0970958283347</v>
      </c>
      <c r="Q11" s="12">
        <f>(Q3+$A$7)*About!$B$34</f>
        <v>2234.0970958283347</v>
      </c>
      <c r="R11" s="12">
        <f>(R3+$A$7)*About!$B$34</f>
        <v>2234.0970958283347</v>
      </c>
      <c r="S11" s="12">
        <f>(S3+$A$7)*About!$B$34</f>
        <v>2234.0970958283347</v>
      </c>
      <c r="T11" s="12">
        <f>(T3+$A$7)*About!$B$34</f>
        <v>2217.7766787346754</v>
      </c>
      <c r="U11" s="12">
        <f>(U3+$A$7)*About!$B$34</f>
        <v>2217.7766787346754</v>
      </c>
      <c r="V11" s="12">
        <f>(V3+$A$7)*About!$B$34</f>
        <v>2217.7766787346754</v>
      </c>
      <c r="W11" s="12">
        <f>(W3+$A$7)*About!$B$34</f>
        <v>2217.7766787346754</v>
      </c>
      <c r="X11" s="12">
        <f>(X3+$A$7)*About!$B$34</f>
        <v>2217.7766787346754</v>
      </c>
      <c r="Y11" s="12">
        <f>(Y3+$A$7)*About!$B$34</f>
        <v>2217.7766787346754</v>
      </c>
      <c r="Z11" s="12">
        <f>(Z3+$A$7)*About!$B$34</f>
        <v>2217.7766787346754</v>
      </c>
      <c r="AA11" s="12">
        <f>(AA3+$A$7)*About!$B$34</f>
        <v>2217.7766787346754</v>
      </c>
      <c r="AB11" s="12">
        <f>(AB3+$A$7)*About!$B$34</f>
        <v>2217.7766787346754</v>
      </c>
      <c r="AC11" s="12">
        <f>(AC3+$A$7)*About!$B$34</f>
        <v>2217.7766787346754</v>
      </c>
      <c r="AD11" s="12">
        <f>(AD3+$A$7)*About!$B$34</f>
        <v>2217.7766787346754</v>
      </c>
      <c r="AE11" s="12">
        <f>(AE3+$A$7)*About!$B$34</f>
        <v>2217.7766787346754</v>
      </c>
      <c r="AF11" s="12">
        <f>(AF3+$A$7)*About!$B$34</f>
        <v>2217.7766787346754</v>
      </c>
    </row>
    <row r="13" spans="1:34" x14ac:dyDescent="0.35">
      <c r="A13" t="s">
        <v>22</v>
      </c>
      <c r="B13"/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  <c r="AH13">
        <v>2050</v>
      </c>
    </row>
    <row r="14" spans="1:34" x14ac:dyDescent="0.35">
      <c r="A14" t="s">
        <v>23</v>
      </c>
      <c r="B14"/>
      <c r="C14">
        <v>49996</v>
      </c>
      <c r="D14">
        <v>48711.8</v>
      </c>
      <c r="E14">
        <v>47597.7</v>
      </c>
      <c r="F14">
        <v>46574.5</v>
      </c>
      <c r="G14">
        <v>45651.8</v>
      </c>
      <c r="H14">
        <v>44834.400000000001</v>
      </c>
      <c r="I14">
        <v>44101.5</v>
      </c>
      <c r="J14">
        <v>43427.7</v>
      </c>
      <c r="K14">
        <v>42817.1</v>
      </c>
      <c r="L14">
        <v>42254.3</v>
      </c>
      <c r="M14">
        <v>41739.699999999997</v>
      </c>
      <c r="N14">
        <v>41286.5</v>
      </c>
      <c r="O14">
        <v>40889.599999999999</v>
      </c>
      <c r="P14">
        <v>40537</v>
      </c>
      <c r="Q14">
        <v>40226.199999999997</v>
      </c>
      <c r="R14">
        <v>39954.300000000003</v>
      </c>
      <c r="S14">
        <v>39717</v>
      </c>
      <c r="T14">
        <v>39506.800000000003</v>
      </c>
      <c r="U14">
        <v>39319.199999999997</v>
      </c>
      <c r="V14">
        <v>39152.199999999997</v>
      </c>
      <c r="W14">
        <v>39003.9</v>
      </c>
      <c r="X14">
        <v>38872</v>
      </c>
      <c r="Y14">
        <v>38753.5</v>
      </c>
      <c r="Z14">
        <v>38646.6</v>
      </c>
      <c r="AA14">
        <v>38549.699999999997</v>
      </c>
      <c r="AB14">
        <v>38461.4</v>
      </c>
      <c r="AC14">
        <v>38380.6</v>
      </c>
      <c r="AD14">
        <v>38306.300000000003</v>
      </c>
      <c r="AE14">
        <v>38237.699999999997</v>
      </c>
      <c r="AF14">
        <v>38174.199999999997</v>
      </c>
      <c r="AG14">
        <v>38115.1</v>
      </c>
      <c r="AH14">
        <v>40174.6</v>
      </c>
    </row>
    <row r="16" spans="1:34" x14ac:dyDescent="0.35">
      <c r="A16" t="s">
        <v>24</v>
      </c>
    </row>
    <row r="17" spans="1:32" x14ac:dyDescent="0.35">
      <c r="A17"/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35">
      <c r="A18" s="4"/>
      <c r="B18" s="4">
        <f t="shared" ref="A18:AF18" si="0">B11/C14</f>
        <v>9.3080625079941276E-2</v>
      </c>
      <c r="C18" s="4">
        <f t="shared" si="0"/>
        <v>9.5534530267753312E-2</v>
      </c>
      <c r="D18" s="4">
        <f t="shared" si="0"/>
        <v>8.224893325394933E-2</v>
      </c>
      <c r="E18" s="4">
        <f t="shared" si="0"/>
        <v>7.6796345842659999E-2</v>
      </c>
      <c r="F18" s="4">
        <f t="shared" si="0"/>
        <v>7.0566381391198543E-2</v>
      </c>
      <c r="G18" s="4">
        <f t="shared" si="0"/>
        <v>6.793038014345798E-2</v>
      </c>
      <c r="H18" s="4">
        <f t="shared" si="0"/>
        <v>6.9059279967888895E-2</v>
      </c>
      <c r="I18" s="4">
        <f t="shared" si="0"/>
        <v>6.6266312664335247E-2</v>
      </c>
      <c r="J18" s="4">
        <f t="shared" si="0"/>
        <v>6.7211313855748106E-2</v>
      </c>
      <c r="K18" s="4">
        <f t="shared" si="0"/>
        <v>6.5543406911182114E-2</v>
      </c>
      <c r="L18" s="4">
        <f t="shared" si="0"/>
        <v>5.8239568695682205E-2</v>
      </c>
      <c r="M18" s="4">
        <f t="shared" si="0"/>
        <v>5.4112048631594703E-2</v>
      </c>
      <c r="N18" s="4">
        <f t="shared" si="0"/>
        <v>5.463729397764553E-2</v>
      </c>
      <c r="O18" s="4">
        <f t="shared" si="0"/>
        <v>5.5112541525725499E-2</v>
      </c>
      <c r="P18" s="4">
        <f t="shared" si="0"/>
        <v>5.5538357981323984E-2</v>
      </c>
      <c r="Q18" s="4">
        <f t="shared" si="0"/>
        <v>5.5916311781919206E-2</v>
      </c>
      <c r="R18" s="4">
        <f t="shared" si="0"/>
        <v>5.6250398968409866E-2</v>
      </c>
      <c r="S18" s="4">
        <f t="shared" si="0"/>
        <v>5.6549685011905153E-2</v>
      </c>
      <c r="T18" s="4">
        <f t="shared" si="0"/>
        <v>5.6404420200173847E-2</v>
      </c>
      <c r="U18" s="4">
        <f t="shared" si="0"/>
        <v>5.6645007911041413E-2</v>
      </c>
      <c r="V18" s="4">
        <f t="shared" si="0"/>
        <v>5.686038264723977E-2</v>
      </c>
      <c r="W18" s="4">
        <f t="shared" si="0"/>
        <v>5.7053320609556375E-2</v>
      </c>
      <c r="X18" s="4">
        <f t="shared" si="0"/>
        <v>5.7227777587435337E-2</v>
      </c>
      <c r="Y18" s="4">
        <f t="shared" si="0"/>
        <v>5.7386074809547945E-2</v>
      </c>
      <c r="Z18" s="4">
        <f t="shared" si="0"/>
        <v>5.7530322641542619E-2</v>
      </c>
      <c r="AA18" s="4">
        <f t="shared" si="0"/>
        <v>5.7662401231745992E-2</v>
      </c>
      <c r="AB18" s="4">
        <f t="shared" si="0"/>
        <v>5.7783793862906663E-2</v>
      </c>
      <c r="AC18" s="4">
        <f t="shared" si="0"/>
        <v>5.7895872969581381E-2</v>
      </c>
      <c r="AD18" s="4">
        <f t="shared" si="0"/>
        <v>5.7999740537079257E-2</v>
      </c>
      <c r="AE18" s="4">
        <f t="shared" si="0"/>
        <v>5.8096218879103573E-2</v>
      </c>
      <c r="AF18" s="4">
        <f t="shared" si="0"/>
        <v>5.8186300934135696E-2</v>
      </c>
    </row>
    <row r="30" spans="1:32" x14ac:dyDescent="0.3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defaultColWidth="8.81640625" defaultRowHeight="14.5" x14ac:dyDescent="0.35"/>
  <cols>
    <col min="1" max="1" width="13.1796875" style="10" bestFit="1" customWidth="1"/>
    <col min="2" max="2" width="28.6328125" style="10" bestFit="1" customWidth="1"/>
    <col min="3" max="3" width="31.6328125" style="10" bestFit="1" customWidth="1"/>
    <col min="4" max="4" width="10.6328125" style="10" customWidth="1"/>
    <col min="5" max="5" width="14.36328125" style="10" customWidth="1"/>
    <col min="6" max="6" width="11.81640625" style="10" customWidth="1"/>
    <col min="7" max="7" width="13.1796875" style="10" customWidth="1"/>
    <col min="8" max="8" width="11" style="10" customWidth="1"/>
    <col min="9" max="9" width="10.6328125" style="10" customWidth="1"/>
    <col min="10" max="10" width="11.81640625" style="10" customWidth="1"/>
  </cols>
  <sheetData>
    <row r="1" spans="1:35" x14ac:dyDescent="0.35">
      <c r="D1" t="s">
        <v>25</v>
      </c>
    </row>
    <row r="2" spans="1:35" x14ac:dyDescent="0.35">
      <c r="B2" t="s">
        <v>26</v>
      </c>
      <c r="C2" t="s">
        <v>27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28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35">
      <c r="A4" t="s">
        <v>29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35">
      <c r="A5" t="s">
        <v>30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35">
      <c r="A6" t="s">
        <v>31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35">
      <c r="A7" t="s">
        <v>32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35">
      <c r="A8" t="s">
        <v>33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35">
      <c r="A9" t="s">
        <v>34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35">
      <c r="A10" t="s">
        <v>35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35">
      <c r="A11" t="s">
        <v>36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35">
      <c r="A12" t="s">
        <v>37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35">
      <c r="A13" t="s">
        <v>38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35">
      <c r="A14" t="s">
        <v>39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35">
      <c r="A15" t="s">
        <v>40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35">
      <c r="A16" t="s">
        <v>41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35">
      <c r="A17" t="s">
        <v>42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35">
      <c r="A18" t="s">
        <v>43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35">
      <c r="A19" t="s">
        <v>44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35">
      <c r="A22" t="s">
        <v>45</v>
      </c>
      <c r="B22" t="s">
        <v>46</v>
      </c>
      <c r="G22" t="s">
        <v>45</v>
      </c>
      <c r="H22" t="s">
        <v>47</v>
      </c>
      <c r="I22" t="s">
        <v>48</v>
      </c>
      <c r="J22" t="s">
        <v>49</v>
      </c>
      <c r="K22" t="s">
        <v>50</v>
      </c>
    </row>
    <row r="23" spans="1:35" x14ac:dyDescent="0.35">
      <c r="A23" s="2" t="s">
        <v>29</v>
      </c>
      <c r="B23" s="6">
        <v>1.3942246992406621E-2</v>
      </c>
      <c r="G23" s="2" t="s">
        <v>29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35">
      <c r="A24" s="2" t="s">
        <v>30</v>
      </c>
      <c r="B24" s="6">
        <v>5.0817957181249207E-2</v>
      </c>
      <c r="G24" s="2" t="s">
        <v>30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35">
      <c r="A25" s="2" t="s">
        <v>31</v>
      </c>
      <c r="B25" s="6">
        <v>2.4529697166459251E-3</v>
      </c>
      <c r="G25" s="2" t="s">
        <v>31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35">
      <c r="A26" s="2" t="s">
        <v>32</v>
      </c>
      <c r="B26" s="6">
        <v>2.6432552351063249E-2</v>
      </c>
      <c r="G26" s="2" t="s">
        <v>32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35">
      <c r="A27" s="2" t="s">
        <v>33</v>
      </c>
      <c r="B27" s="6">
        <v>0.1092473351009145</v>
      </c>
      <c r="G27" s="2" t="s">
        <v>33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35">
      <c r="A28" s="2" t="s">
        <v>28</v>
      </c>
      <c r="B28" s="6">
        <v>5.3397182692134261E-2</v>
      </c>
      <c r="G28" s="2" t="s">
        <v>28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35">
      <c r="A29" s="2" t="s">
        <v>34</v>
      </c>
      <c r="B29" s="6">
        <v>8.9280883069097986E-3</v>
      </c>
      <c r="G29" s="2" t="s">
        <v>34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35">
      <c r="A30" s="2" t="s">
        <v>51</v>
      </c>
      <c r="B30" s="6">
        <v>9.6766048013274888E-3</v>
      </c>
      <c r="G30" s="2" t="s">
        <v>51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35">
      <c r="A31" s="2" t="s">
        <v>35</v>
      </c>
      <c r="B31" s="6">
        <v>1.6277979185830491E-2</v>
      </c>
      <c r="G31" s="2" t="s">
        <v>35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35">
      <c r="A32" s="2" t="s">
        <v>36</v>
      </c>
      <c r="B32" s="6">
        <v>2.5224104034774451E-2</v>
      </c>
      <c r="G32" s="2" t="s">
        <v>36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35">
      <c r="A33" s="2" t="s">
        <v>37</v>
      </c>
      <c r="B33" s="6">
        <v>9.2527460635247003E-3</v>
      </c>
      <c r="G33" s="2" t="s">
        <v>37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35">
      <c r="A34" s="2" t="s">
        <v>38</v>
      </c>
      <c r="B34" s="6">
        <v>4.3756650974875098E-2</v>
      </c>
      <c r="G34" s="2" t="s">
        <v>38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35">
      <c r="A35" s="2" t="s">
        <v>39</v>
      </c>
      <c r="B35" s="6">
        <v>1.1543386901863181E-2</v>
      </c>
      <c r="G35" s="2" t="s">
        <v>39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35">
      <c r="A36" s="2" t="s">
        <v>52</v>
      </c>
      <c r="B36" s="6">
        <v>1.722489764262396E-3</v>
      </c>
      <c r="G36" s="2" t="s">
        <v>52</v>
      </c>
      <c r="I36">
        <v>27</v>
      </c>
      <c r="J36">
        <v>52</v>
      </c>
      <c r="K36">
        <f t="shared" si="18"/>
        <v>79</v>
      </c>
    </row>
    <row r="37" spans="1:34" x14ac:dyDescent="0.35">
      <c r="A37" s="2" t="s">
        <v>40</v>
      </c>
      <c r="B37" s="6">
        <v>0.5246379164186642</v>
      </c>
      <c r="G37" s="2" t="s">
        <v>40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35">
      <c r="A38" s="2" t="s">
        <v>41</v>
      </c>
      <c r="B38" s="6">
        <v>6.7285320058438403E-2</v>
      </c>
      <c r="G38" s="2" t="s">
        <v>41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35">
      <c r="A39" s="2" t="s">
        <v>43</v>
      </c>
      <c r="B39" s="6">
        <v>1.1633569612033981E-2</v>
      </c>
      <c r="G39" s="2" t="s">
        <v>43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35">
      <c r="A40" s="2" t="s">
        <v>42</v>
      </c>
      <c r="B40" s="6">
        <v>1.3770899843082079E-2</v>
      </c>
      <c r="G40" s="2" t="s">
        <v>42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35">
      <c r="A41" s="2" t="s">
        <v>53</v>
      </c>
      <c r="B41" s="6">
        <v>1</v>
      </c>
    </row>
    <row r="43" spans="1:34" x14ac:dyDescent="0.3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35">
      <c r="A44" s="2" t="s">
        <v>54</v>
      </c>
    </row>
    <row r="45" spans="1:34" x14ac:dyDescent="0.35">
      <c r="A45" t="s">
        <v>22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35">
      <c r="A46" t="s">
        <v>55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35">
      <c r="A47" t="s">
        <v>56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35">
      <c r="A49" t="s">
        <v>57</v>
      </c>
    </row>
    <row r="50" spans="1:34" x14ac:dyDescent="0.35">
      <c r="A50" t="s">
        <v>28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35">
      <c r="A51" t="s">
        <v>29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35">
      <c r="A52" t="s">
        <v>30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35">
      <c r="A53" t="s">
        <v>31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35">
      <c r="A54" t="s">
        <v>32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35">
      <c r="A55" t="s">
        <v>33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35">
      <c r="A56" t="s">
        <v>34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35">
      <c r="A57" t="s">
        <v>35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35">
      <c r="A58" t="s">
        <v>36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35">
      <c r="A59" t="s">
        <v>37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35">
      <c r="A60" t="s">
        <v>38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35">
      <c r="A61" t="s">
        <v>39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35">
      <c r="A62" t="s">
        <v>40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35">
      <c r="A63" t="s">
        <v>41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35">
      <c r="A64" t="s">
        <v>42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35">
      <c r="A65" t="s">
        <v>43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35">
      <c r="A66" t="s">
        <v>44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35">
      <c r="A68" t="s">
        <v>58</v>
      </c>
    </row>
    <row r="69" spans="1:34" x14ac:dyDescent="0.35">
      <c r="A69" t="s">
        <v>59</v>
      </c>
      <c r="B69">
        <v>7500</v>
      </c>
    </row>
    <row r="70" spans="1:34" x14ac:dyDescent="0.35">
      <c r="A70" t="s">
        <v>60</v>
      </c>
      <c r="B70">
        <v>5366</v>
      </c>
    </row>
    <row r="72" spans="1:34" x14ac:dyDescent="0.35">
      <c r="A72" t="s">
        <v>61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35">
      <c r="A73" t="s">
        <v>28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35">
      <c r="A74" t="s">
        <v>29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35">
      <c r="A75" t="s">
        <v>30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35">
      <c r="A76" t="s">
        <v>31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35">
      <c r="A77" t="s">
        <v>32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35">
      <c r="A78" t="s">
        <v>33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35">
      <c r="A79" t="s">
        <v>34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35">
      <c r="A80" t="s">
        <v>35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35">
      <c r="A81" t="s">
        <v>36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35">
      <c r="A82" t="s">
        <v>37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35">
      <c r="A83" t="s">
        <v>38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35">
      <c r="A84" t="s">
        <v>39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35">
      <c r="A85" t="s">
        <v>40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35">
      <c r="A86" t="s">
        <v>41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35">
      <c r="A87" t="s">
        <v>42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35">
      <c r="A88" t="s">
        <v>43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35">
      <c r="A89" t="s">
        <v>44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35">
      <c r="A91" t="s">
        <v>62</v>
      </c>
      <c r="C91">
        <v>2019</v>
      </c>
    </row>
    <row r="92" spans="1:34" x14ac:dyDescent="0.35">
      <c r="C92" s="16">
        <f t="shared" ref="C92:AH92" si="43">SUMPRODUCT(C73:C89,C50:C66)/SUM(C50:C66)</f>
        <v>2745.8606136031594</v>
      </c>
      <c r="D92" s="16">
        <f t="shared" si="43"/>
        <v>2745.8606136031599</v>
      </c>
      <c r="E92" s="16">
        <f t="shared" si="43"/>
        <v>2745.8606136031608</v>
      </c>
      <c r="F92" s="16">
        <f t="shared" si="43"/>
        <v>1913.0458308533098</v>
      </c>
      <c r="G92" s="16">
        <f t="shared" si="43"/>
        <v>1531.9111519939402</v>
      </c>
      <c r="H92" s="16">
        <f t="shared" si="43"/>
        <v>1131.4322818029341</v>
      </c>
      <c r="I92" s="16">
        <f t="shared" si="43"/>
        <v>933.18813916995919</v>
      </c>
      <c r="J92" s="16">
        <f t="shared" si="43"/>
        <v>933.18813916995839</v>
      </c>
      <c r="K92" s="16">
        <f t="shared" si="43"/>
        <v>744.00735890914939</v>
      </c>
      <c r="L92" s="16">
        <f t="shared" si="43"/>
        <v>744.00735890914984</v>
      </c>
      <c r="M92" s="16">
        <f t="shared" si="43"/>
        <v>621.92251501542148</v>
      </c>
      <c r="N92" s="16">
        <f t="shared" si="43"/>
        <v>240.24673989502756</v>
      </c>
      <c r="O92" s="16">
        <f t="shared" si="43"/>
        <v>18.397272874844436</v>
      </c>
      <c r="P92" s="16">
        <f t="shared" si="43"/>
        <v>18.397272874844436</v>
      </c>
      <c r="Q92" s="16">
        <f t="shared" si="43"/>
        <v>18.397272874844436</v>
      </c>
      <c r="R92" s="16">
        <f t="shared" si="43"/>
        <v>18.397272874844436</v>
      </c>
      <c r="S92" s="16">
        <f t="shared" si="43"/>
        <v>18.397272874844436</v>
      </c>
      <c r="T92" s="16">
        <f t="shared" si="43"/>
        <v>18.39727287484444</v>
      </c>
      <c r="U92" s="16">
        <f t="shared" si="43"/>
        <v>18.39727287484444</v>
      </c>
      <c r="V92" s="16">
        <f t="shared" si="43"/>
        <v>0</v>
      </c>
      <c r="W92" s="16">
        <f t="shared" si="43"/>
        <v>0</v>
      </c>
      <c r="X92" s="16">
        <f t="shared" si="43"/>
        <v>0</v>
      </c>
      <c r="Y92" s="16">
        <f t="shared" si="43"/>
        <v>0</v>
      </c>
      <c r="Z92" s="16">
        <f t="shared" si="43"/>
        <v>0</v>
      </c>
      <c r="AA92" s="16">
        <f t="shared" si="43"/>
        <v>0</v>
      </c>
      <c r="AB92" s="16">
        <f t="shared" si="43"/>
        <v>0</v>
      </c>
      <c r="AC92" s="16">
        <f t="shared" si="43"/>
        <v>0</v>
      </c>
      <c r="AD92" s="16">
        <f t="shared" si="43"/>
        <v>0</v>
      </c>
      <c r="AE92" s="16">
        <f t="shared" si="43"/>
        <v>0</v>
      </c>
      <c r="AF92" s="16">
        <f t="shared" si="43"/>
        <v>0</v>
      </c>
      <c r="AG92" s="16">
        <f t="shared" si="43"/>
        <v>0</v>
      </c>
      <c r="AH92" s="16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ColWidth="8.81640625" defaultRowHeight="14.5" x14ac:dyDescent="0.35"/>
  <cols>
    <col min="3" max="3" width="26.81640625" style="10" bestFit="1" customWidth="1"/>
  </cols>
  <sheetData>
    <row r="2" spans="1:17" x14ac:dyDescent="0.3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</row>
    <row r="3" spans="1:17" x14ac:dyDescent="0.35">
      <c r="A3" t="s">
        <v>40</v>
      </c>
      <c r="B3" t="s">
        <v>59</v>
      </c>
      <c r="C3" t="s">
        <v>79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79</v>
      </c>
    </row>
    <row r="4" spans="1:17" x14ac:dyDescent="0.35">
      <c r="A4" t="s">
        <v>41</v>
      </c>
      <c r="B4" t="s">
        <v>60</v>
      </c>
      <c r="C4" t="s">
        <v>80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80</v>
      </c>
    </row>
    <row r="5" spans="1:17" x14ac:dyDescent="0.35">
      <c r="A5" t="s">
        <v>33</v>
      </c>
      <c r="B5" t="s">
        <v>59</v>
      </c>
      <c r="C5" t="s">
        <v>81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81</v>
      </c>
    </row>
    <row r="6" spans="1:17" x14ac:dyDescent="0.35">
      <c r="A6" t="s">
        <v>40</v>
      </c>
      <c r="B6" t="s">
        <v>59</v>
      </c>
      <c r="C6" t="s">
        <v>82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82</v>
      </c>
    </row>
    <row r="7" spans="1:17" x14ac:dyDescent="0.35">
      <c r="A7" t="s">
        <v>28</v>
      </c>
      <c r="B7" t="s">
        <v>60</v>
      </c>
      <c r="C7" t="s">
        <v>83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83</v>
      </c>
    </row>
    <row r="8" spans="1:17" x14ac:dyDescent="0.35">
      <c r="A8" t="s">
        <v>40</v>
      </c>
      <c r="B8" t="s">
        <v>59</v>
      </c>
      <c r="C8" t="s">
        <v>84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84</v>
      </c>
    </row>
    <row r="9" spans="1:17" x14ac:dyDescent="0.35">
      <c r="A9" t="s">
        <v>38</v>
      </c>
      <c r="B9" t="s">
        <v>59</v>
      </c>
      <c r="C9" t="s">
        <v>85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85</v>
      </c>
    </row>
    <row r="10" spans="1:17" x14ac:dyDescent="0.35">
      <c r="A10" t="s">
        <v>33</v>
      </c>
      <c r="B10" t="s">
        <v>60</v>
      </c>
      <c r="C10" t="s">
        <v>86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86</v>
      </c>
    </row>
    <row r="11" spans="1:17" x14ac:dyDescent="0.35">
      <c r="A11" t="s">
        <v>30</v>
      </c>
      <c r="B11" t="s">
        <v>60</v>
      </c>
      <c r="C11" t="s">
        <v>87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87</v>
      </c>
    </row>
    <row r="12" spans="1:17" x14ac:dyDescent="0.35">
      <c r="A12" t="s">
        <v>32</v>
      </c>
      <c r="B12" t="s">
        <v>60</v>
      </c>
      <c r="C12" t="s">
        <v>88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88</v>
      </c>
    </row>
    <row r="13" spans="1:17" x14ac:dyDescent="0.35">
      <c r="A13" t="s">
        <v>33</v>
      </c>
      <c r="B13" t="s">
        <v>60</v>
      </c>
      <c r="C13" t="s">
        <v>89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89</v>
      </c>
    </row>
    <row r="14" spans="1:17" x14ac:dyDescent="0.35">
      <c r="A14" t="s">
        <v>30</v>
      </c>
      <c r="B14" t="s">
        <v>59</v>
      </c>
      <c r="C14" t="s">
        <v>90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90</v>
      </c>
    </row>
    <row r="15" spans="1:17" x14ac:dyDescent="0.35">
      <c r="A15" t="s">
        <v>35</v>
      </c>
      <c r="B15" t="s">
        <v>60</v>
      </c>
      <c r="C15" t="s">
        <v>91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91</v>
      </c>
    </row>
    <row r="16" spans="1:17" x14ac:dyDescent="0.35">
      <c r="A16" t="s">
        <v>42</v>
      </c>
      <c r="B16" t="s">
        <v>59</v>
      </c>
      <c r="C16" t="s">
        <v>92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92</v>
      </c>
    </row>
    <row r="17" spans="1:17" x14ac:dyDescent="0.35">
      <c r="A17" t="s">
        <v>51</v>
      </c>
      <c r="B17" t="s">
        <v>59</v>
      </c>
      <c r="C17" t="s">
        <v>93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93</v>
      </c>
    </row>
    <row r="18" spans="1:17" x14ac:dyDescent="0.35">
      <c r="A18" t="s">
        <v>29</v>
      </c>
      <c r="B18" t="s">
        <v>59</v>
      </c>
      <c r="C18" t="s">
        <v>94</v>
      </c>
      <c r="G18">
        <v>253</v>
      </c>
      <c r="H18">
        <v>856</v>
      </c>
      <c r="P18">
        <v>1109</v>
      </c>
      <c r="Q18" t="s">
        <v>94</v>
      </c>
    </row>
    <row r="19" spans="1:17" x14ac:dyDescent="0.35">
      <c r="A19" t="s">
        <v>37</v>
      </c>
      <c r="B19" t="s">
        <v>60</v>
      </c>
      <c r="C19" t="s">
        <v>95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95</v>
      </c>
    </row>
    <row r="20" spans="1:17" x14ac:dyDescent="0.35">
      <c r="A20" t="s">
        <v>39</v>
      </c>
      <c r="B20" t="s">
        <v>60</v>
      </c>
      <c r="C20" t="s">
        <v>96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96</v>
      </c>
    </row>
    <row r="21" spans="1:17" x14ac:dyDescent="0.35">
      <c r="A21" t="s">
        <v>30</v>
      </c>
      <c r="B21" t="s">
        <v>60</v>
      </c>
      <c r="C21" t="s">
        <v>97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97</v>
      </c>
    </row>
    <row r="22" spans="1:17" x14ac:dyDescent="0.35">
      <c r="A22" t="s">
        <v>36</v>
      </c>
      <c r="B22" t="s">
        <v>60</v>
      </c>
      <c r="C22" t="s">
        <v>98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98</v>
      </c>
    </row>
    <row r="23" spans="1:17" x14ac:dyDescent="0.35">
      <c r="A23" t="s">
        <v>43</v>
      </c>
      <c r="B23" t="s">
        <v>60</v>
      </c>
      <c r="C23" t="s">
        <v>99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99</v>
      </c>
    </row>
    <row r="24" spans="1:17" x14ac:dyDescent="0.35">
      <c r="A24" t="s">
        <v>36</v>
      </c>
      <c r="B24" t="s">
        <v>60</v>
      </c>
      <c r="C24" t="s">
        <v>100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100</v>
      </c>
    </row>
    <row r="25" spans="1:17" x14ac:dyDescent="0.35">
      <c r="A25" t="s">
        <v>43</v>
      </c>
      <c r="B25" t="s">
        <v>60</v>
      </c>
      <c r="C25" t="s">
        <v>101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101</v>
      </c>
    </row>
    <row r="26" spans="1:17" x14ac:dyDescent="0.35">
      <c r="A26" t="s">
        <v>39</v>
      </c>
      <c r="B26" t="s">
        <v>60</v>
      </c>
      <c r="C26" t="s">
        <v>102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102</v>
      </c>
    </row>
    <row r="27" spans="1:17" x14ac:dyDescent="0.35">
      <c r="A27" t="s">
        <v>36</v>
      </c>
      <c r="B27" t="s">
        <v>60</v>
      </c>
      <c r="C27" t="s">
        <v>103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103</v>
      </c>
    </row>
    <row r="28" spans="1:17" x14ac:dyDescent="0.35">
      <c r="A28" t="s">
        <v>29</v>
      </c>
      <c r="B28" t="s">
        <v>60</v>
      </c>
      <c r="C28" t="s">
        <v>104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104</v>
      </c>
    </row>
    <row r="29" spans="1:17" x14ac:dyDescent="0.35">
      <c r="A29" t="s">
        <v>28</v>
      </c>
      <c r="B29" t="s">
        <v>59</v>
      </c>
      <c r="C29" t="s">
        <v>105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105</v>
      </c>
    </row>
    <row r="30" spans="1:17" x14ac:dyDescent="0.35">
      <c r="A30" t="s">
        <v>30</v>
      </c>
      <c r="B30" t="s">
        <v>60</v>
      </c>
      <c r="C30" t="s">
        <v>106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106</v>
      </c>
    </row>
    <row r="31" spans="1:17" x14ac:dyDescent="0.35">
      <c r="A31" t="s">
        <v>34</v>
      </c>
      <c r="B31" t="s">
        <v>60</v>
      </c>
      <c r="C31" t="s">
        <v>107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108</v>
      </c>
    </row>
    <row r="32" spans="1:17" x14ac:dyDescent="0.35">
      <c r="A32" t="s">
        <v>109</v>
      </c>
      <c r="B32" t="s">
        <v>59</v>
      </c>
      <c r="C32" t="s">
        <v>110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110</v>
      </c>
    </row>
    <row r="33" spans="1:17" x14ac:dyDescent="0.35">
      <c r="A33" t="s">
        <v>34</v>
      </c>
      <c r="B33" t="s">
        <v>59</v>
      </c>
      <c r="C33" t="s">
        <v>111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111</v>
      </c>
    </row>
    <row r="34" spans="1:17" x14ac:dyDescent="0.35">
      <c r="A34" t="s">
        <v>30</v>
      </c>
      <c r="B34" t="s">
        <v>60</v>
      </c>
      <c r="C34" t="s">
        <v>112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112</v>
      </c>
    </row>
    <row r="35" spans="1:17" x14ac:dyDescent="0.35">
      <c r="A35" t="s">
        <v>31</v>
      </c>
      <c r="B35" t="s">
        <v>59</v>
      </c>
      <c r="C35" t="s">
        <v>113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113</v>
      </c>
    </row>
    <row r="36" spans="1:17" x14ac:dyDescent="0.35">
      <c r="A36" t="s">
        <v>43</v>
      </c>
      <c r="B36" t="s">
        <v>60</v>
      </c>
      <c r="C36" t="s">
        <v>114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114</v>
      </c>
    </row>
    <row r="37" spans="1:17" x14ac:dyDescent="0.35">
      <c r="A37" t="s">
        <v>52</v>
      </c>
      <c r="B37" t="s">
        <v>60</v>
      </c>
      <c r="C37" t="s">
        <v>115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115</v>
      </c>
    </row>
    <row r="38" spans="1:17" x14ac:dyDescent="0.35">
      <c r="A38" t="s">
        <v>34</v>
      </c>
      <c r="B38" t="s">
        <v>60</v>
      </c>
      <c r="C38" t="s">
        <v>116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116</v>
      </c>
    </row>
    <row r="39" spans="1:17" x14ac:dyDescent="0.35">
      <c r="A39" t="s">
        <v>34</v>
      </c>
      <c r="B39" t="s">
        <v>59</v>
      </c>
      <c r="C39" t="s">
        <v>117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117</v>
      </c>
    </row>
    <row r="40" spans="1:17" x14ac:dyDescent="0.35">
      <c r="A40" t="s">
        <v>35</v>
      </c>
      <c r="B40" t="s">
        <v>59</v>
      </c>
      <c r="C40" t="s">
        <v>118</v>
      </c>
      <c r="G40">
        <v>40</v>
      </c>
      <c r="H40">
        <v>119</v>
      </c>
      <c r="P40">
        <v>159</v>
      </c>
      <c r="Q40" t="s">
        <v>118</v>
      </c>
    </row>
    <row r="41" spans="1:17" x14ac:dyDescent="0.35">
      <c r="A41" t="s">
        <v>30</v>
      </c>
      <c r="B41" t="s">
        <v>60</v>
      </c>
      <c r="C41" t="s">
        <v>119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119</v>
      </c>
    </row>
    <row r="42" spans="1:17" x14ac:dyDescent="0.35">
      <c r="A42" t="s">
        <v>36</v>
      </c>
      <c r="B42" t="s">
        <v>60</v>
      </c>
      <c r="C42" t="s">
        <v>120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120</v>
      </c>
    </row>
    <row r="43" spans="1:17" x14ac:dyDescent="0.35">
      <c r="A43" t="s">
        <v>30</v>
      </c>
      <c r="B43" t="s">
        <v>60</v>
      </c>
      <c r="C43" t="s">
        <v>121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121</v>
      </c>
    </row>
    <row r="44" spans="1:17" x14ac:dyDescent="0.35">
      <c r="A44" t="s">
        <v>35</v>
      </c>
      <c r="B44" t="s">
        <v>60</v>
      </c>
      <c r="C44" t="s">
        <v>122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122</v>
      </c>
    </row>
    <row r="45" spans="1:17" x14ac:dyDescent="0.35">
      <c r="A45" t="s">
        <v>33</v>
      </c>
      <c r="B45" t="s">
        <v>60</v>
      </c>
      <c r="C45" t="s">
        <v>123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123</v>
      </c>
    </row>
    <row r="46" spans="1:17" x14ac:dyDescent="0.35">
      <c r="A46" t="s">
        <v>36</v>
      </c>
      <c r="B46" t="s">
        <v>60</v>
      </c>
      <c r="C46" t="s">
        <v>124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124</v>
      </c>
    </row>
    <row r="47" spans="1:17" x14ac:dyDescent="0.35">
      <c r="A47" t="s">
        <v>35</v>
      </c>
      <c r="B47" t="s">
        <v>59</v>
      </c>
      <c r="C47" t="s">
        <v>125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125</v>
      </c>
    </row>
    <row r="48" spans="1:17" x14ac:dyDescent="0.35">
      <c r="C48" t="s">
        <v>126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126</v>
      </c>
    </row>
    <row r="49" spans="3:17" x14ac:dyDescent="0.35">
      <c r="C49" t="s">
        <v>127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127</v>
      </c>
    </row>
    <row r="50" spans="3:17" x14ac:dyDescent="0.35">
      <c r="C50" t="s">
        <v>128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128</v>
      </c>
    </row>
    <row r="51" spans="3:17" x14ac:dyDescent="0.35">
      <c r="C51" t="s">
        <v>129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129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ColWidth="8.81640625" defaultRowHeight="14.5" x14ac:dyDescent="0.35"/>
  <cols>
    <col min="1" max="1" width="28.81640625" style="10" bestFit="1" customWidth="1"/>
    <col min="2" max="2" width="17.36328125" style="10" bestFit="1" customWidth="1"/>
  </cols>
  <sheetData>
    <row r="1" spans="1:4" x14ac:dyDescent="0.35">
      <c r="A1" s="19" t="s">
        <v>130</v>
      </c>
      <c r="B1" t="s">
        <v>131</v>
      </c>
      <c r="C1" t="s">
        <v>132</v>
      </c>
      <c r="D1" t="s">
        <v>133</v>
      </c>
    </row>
    <row r="2" spans="1:4" x14ac:dyDescent="0.35">
      <c r="A2" s="19"/>
      <c r="B2" t="s">
        <v>134</v>
      </c>
      <c r="C2" t="s">
        <v>135</v>
      </c>
      <c r="D2" t="s">
        <v>136</v>
      </c>
    </row>
    <row r="3" spans="1:4" x14ac:dyDescent="0.35">
      <c r="A3" s="19"/>
      <c r="C3">
        <v>200000</v>
      </c>
      <c r="D3" t="s">
        <v>137</v>
      </c>
    </row>
    <row r="4" spans="1:4" x14ac:dyDescent="0.35">
      <c r="A4" s="19"/>
      <c r="D4">
        <v>200000</v>
      </c>
    </row>
    <row r="5" spans="1:4" x14ac:dyDescent="0.35">
      <c r="A5" t="s">
        <v>29</v>
      </c>
      <c r="B5">
        <v>10218</v>
      </c>
      <c r="C5">
        <v>189782</v>
      </c>
      <c r="D5">
        <v>2025</v>
      </c>
    </row>
    <row r="6" spans="1:4" x14ac:dyDescent="0.35">
      <c r="A6" t="s">
        <v>30</v>
      </c>
      <c r="B6">
        <v>85888</v>
      </c>
      <c r="C6">
        <v>114112</v>
      </c>
      <c r="D6">
        <v>2023</v>
      </c>
    </row>
    <row r="7" spans="1:4" x14ac:dyDescent="0.35">
      <c r="A7" t="s">
        <v>31</v>
      </c>
      <c r="B7">
        <v>39855</v>
      </c>
      <c r="C7">
        <v>160145</v>
      </c>
      <c r="D7">
        <v>2025</v>
      </c>
    </row>
    <row r="8" spans="1:4" x14ac:dyDescent="0.35">
      <c r="A8" t="s">
        <v>32</v>
      </c>
      <c r="B8">
        <v>114247</v>
      </c>
      <c r="C8">
        <v>88753</v>
      </c>
      <c r="D8">
        <v>2023</v>
      </c>
    </row>
    <row r="9" spans="1:4" x14ac:dyDescent="0.35">
      <c r="A9" t="s">
        <v>33</v>
      </c>
      <c r="B9">
        <v>211587</v>
      </c>
      <c r="C9">
        <v>-11587</v>
      </c>
      <c r="D9" t="s">
        <v>138</v>
      </c>
    </row>
    <row r="10" spans="1:4" x14ac:dyDescent="0.35">
      <c r="A10" t="s">
        <v>28</v>
      </c>
      <c r="B10">
        <v>27636</v>
      </c>
      <c r="C10">
        <v>172364</v>
      </c>
      <c r="D10">
        <v>2025</v>
      </c>
    </row>
    <row r="11" spans="1:4" x14ac:dyDescent="0.35">
      <c r="A11" t="s">
        <v>34</v>
      </c>
      <c r="B11">
        <v>9157</v>
      </c>
      <c r="C11">
        <v>190843</v>
      </c>
      <c r="D11">
        <v>2025</v>
      </c>
    </row>
    <row r="12" spans="1:4" x14ac:dyDescent="0.35">
      <c r="A12" t="s">
        <v>51</v>
      </c>
      <c r="B12">
        <v>1001</v>
      </c>
      <c r="C12">
        <v>198999</v>
      </c>
      <c r="D12">
        <v>2027</v>
      </c>
    </row>
    <row r="13" spans="1:4" x14ac:dyDescent="0.35">
      <c r="A13" t="s">
        <v>35</v>
      </c>
      <c r="B13">
        <v>13325</v>
      </c>
      <c r="C13">
        <v>186675</v>
      </c>
      <c r="D13">
        <v>2025</v>
      </c>
    </row>
    <row r="14" spans="1:4" x14ac:dyDescent="0.35">
      <c r="A14" t="s">
        <v>36</v>
      </c>
      <c r="B14">
        <v>19193</v>
      </c>
      <c r="C14">
        <v>180807</v>
      </c>
      <c r="D14">
        <v>2024</v>
      </c>
    </row>
    <row r="15" spans="1:4" x14ac:dyDescent="0.35">
      <c r="A15" t="s">
        <v>37</v>
      </c>
      <c r="B15">
        <v>7004</v>
      </c>
      <c r="C15">
        <v>192996</v>
      </c>
      <c r="D15">
        <v>2025</v>
      </c>
    </row>
    <row r="16" spans="1:4" x14ac:dyDescent="0.35">
      <c r="A16" t="s">
        <v>38</v>
      </c>
      <c r="B16">
        <v>132227</v>
      </c>
      <c r="C16">
        <v>67773</v>
      </c>
      <c r="D16">
        <v>2021</v>
      </c>
    </row>
    <row r="17" spans="1:4" x14ac:dyDescent="0.35">
      <c r="A17" t="s">
        <v>39</v>
      </c>
      <c r="B17">
        <v>10712</v>
      </c>
      <c r="C17">
        <v>189288</v>
      </c>
      <c r="D17">
        <v>2025</v>
      </c>
    </row>
    <row r="18" spans="1:4" x14ac:dyDescent="0.35">
      <c r="A18" t="s">
        <v>40</v>
      </c>
      <c r="B18">
        <v>382573</v>
      </c>
      <c r="C18">
        <v>-182573</v>
      </c>
      <c r="D18" t="s">
        <v>139</v>
      </c>
    </row>
    <row r="19" spans="1:4" x14ac:dyDescent="0.35">
      <c r="A19" t="s">
        <v>41</v>
      </c>
      <c r="B19">
        <v>99918</v>
      </c>
      <c r="C19">
        <v>100082</v>
      </c>
      <c r="D19">
        <v>2021</v>
      </c>
    </row>
    <row r="20" spans="1:4" x14ac:dyDescent="0.35">
      <c r="A20" t="s">
        <v>43</v>
      </c>
      <c r="B20">
        <v>9841</v>
      </c>
      <c r="C20">
        <v>190159</v>
      </c>
      <c r="D20">
        <v>2024</v>
      </c>
    </row>
    <row r="21" spans="1:4" x14ac:dyDescent="0.35">
      <c r="A21" t="s">
        <v>42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defaultColWidth="8.81640625" defaultRowHeight="14.5" x14ac:dyDescent="0.35"/>
  <cols>
    <col min="1" max="1" width="15.36328125" style="10" customWidth="1"/>
  </cols>
  <sheetData>
    <row r="1" spans="1:36" ht="48" customHeight="1" x14ac:dyDescent="0.35">
      <c r="A1" s="9" t="s">
        <v>140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141</v>
      </c>
      <c r="B2" s="17">
        <f>C2</f>
        <v>0</v>
      </c>
      <c r="C2" s="17">
        <f>D2</f>
        <v>0</v>
      </c>
      <c r="D2" s="17">
        <f>E2</f>
        <v>0</v>
      </c>
      <c r="E2" s="18">
        <f>Data!A18</f>
        <v>0</v>
      </c>
      <c r="F2" s="18">
        <f>Data!B18</f>
        <v>9.3080625079941276E-2</v>
      </c>
      <c r="G2" s="18">
        <f>Data!C18</f>
        <v>9.5534530267753312E-2</v>
      </c>
      <c r="H2" s="18">
        <f>Data!D18</f>
        <v>8.224893325394933E-2</v>
      </c>
      <c r="I2" s="18">
        <f>Data!E18</f>
        <v>7.6796345842659999E-2</v>
      </c>
      <c r="J2" s="18">
        <f>Data!F18</f>
        <v>7.0566381391198543E-2</v>
      </c>
      <c r="K2" s="18">
        <f>Data!G18</f>
        <v>6.793038014345798E-2</v>
      </c>
      <c r="L2" s="18">
        <f>Data!H18</f>
        <v>6.9059279967888895E-2</v>
      </c>
      <c r="M2" s="18">
        <f>Data!I18</f>
        <v>6.6266312664335247E-2</v>
      </c>
      <c r="N2" s="18">
        <f>Data!J18</f>
        <v>6.7211313855748106E-2</v>
      </c>
      <c r="O2" s="18">
        <f>Data!K18</f>
        <v>6.5543406911182114E-2</v>
      </c>
      <c r="P2" s="18">
        <f>Data!L18</f>
        <v>5.8239568695682205E-2</v>
      </c>
      <c r="Q2" s="18">
        <f>Data!M18</f>
        <v>5.4112048631594703E-2</v>
      </c>
      <c r="R2" s="18">
        <f>Data!N18</f>
        <v>5.463729397764553E-2</v>
      </c>
      <c r="S2" s="18">
        <f>Data!O18</f>
        <v>5.5112541525725499E-2</v>
      </c>
      <c r="T2" s="18">
        <f>Data!P18</f>
        <v>5.5538357981323984E-2</v>
      </c>
      <c r="U2" s="18">
        <f>Data!Q18</f>
        <v>5.5916311781919206E-2</v>
      </c>
      <c r="V2" s="18">
        <f>Data!R18</f>
        <v>5.6250398968409866E-2</v>
      </c>
      <c r="W2" s="18">
        <f>Data!S18</f>
        <v>5.6549685011905153E-2</v>
      </c>
      <c r="X2" s="18">
        <f>Data!T18</f>
        <v>5.6404420200173847E-2</v>
      </c>
      <c r="Y2" s="18">
        <f>Data!U18</f>
        <v>5.6645007911041413E-2</v>
      </c>
      <c r="Z2" s="18">
        <f>Data!V18</f>
        <v>5.686038264723977E-2</v>
      </c>
      <c r="AA2" s="18">
        <f>Data!W18</f>
        <v>5.7053320609556375E-2</v>
      </c>
      <c r="AB2" s="18">
        <f>Data!X18</f>
        <v>5.7227777587435337E-2</v>
      </c>
      <c r="AC2" s="18">
        <f>Data!Y18</f>
        <v>5.7386074809547945E-2</v>
      </c>
      <c r="AD2" s="18">
        <f>Data!Z18</f>
        <v>5.7530322641542619E-2</v>
      </c>
      <c r="AE2" s="18">
        <f>Data!AA18</f>
        <v>5.7662401231745992E-2</v>
      </c>
      <c r="AF2" s="18">
        <f>Data!AB18</f>
        <v>5.7783793862906663E-2</v>
      </c>
      <c r="AG2" s="18">
        <f>Data!AC18</f>
        <v>5.7895872969581381E-2</v>
      </c>
      <c r="AH2" s="18">
        <f>Data!AD18</f>
        <v>5.7999740537079257E-2</v>
      </c>
      <c r="AI2" s="18">
        <f>Data!AE18</f>
        <v>5.8096218879103573E-2</v>
      </c>
      <c r="AJ2" s="18">
        <f>Data!AF18</f>
        <v>5.8186300934135696E-2</v>
      </c>
    </row>
    <row r="3" spans="1:36" x14ac:dyDescent="0.35">
      <c r="A3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146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ColWidth="8.81640625" defaultRowHeight="14.5" x14ac:dyDescent="0.35"/>
  <cols>
    <col min="1" max="1" width="16.81640625" style="10" customWidth="1"/>
  </cols>
  <sheetData>
    <row r="1" spans="1:36" ht="32" customHeight="1" x14ac:dyDescent="0.35">
      <c r="A1" s="9" t="s">
        <v>140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146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2021-08-09T22:05:14Z</dcterms:modified>
</cp:coreProperties>
</file>