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OR/trans/AVIC/"/>
    </mc:Choice>
  </mc:AlternateContent>
  <xr:revisionPtr revIDLastSave="0" documentId="8_{DF05A754-BABE-564C-9502-81830AA640C9}" xr6:coauthVersionLast="47" xr6:coauthVersionMax="47" xr10:uidLastSave="{00000000-0000-0000-0000-000000000000}"/>
  <bookViews>
    <workbookView xWindow="6300" yWindow="500" windowWidth="22500" windowHeight="15980" xr2:uid="{D78DFE5E-0A7F-4A12-AD34-4FEABB0CFCE7}"/>
  </bookViews>
  <sheets>
    <sheet name="About" sheetId="1" r:id="rId1"/>
    <sheet name="Data" sheetId="3" r:id="rId2"/>
    <sheet name="AVIC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2" l="1"/>
  <c r="A48" i="1"/>
  <c r="C3" i="2" s="1"/>
  <c r="B3" i="2" l="1"/>
  <c r="B7" i="2"/>
  <c r="C2" i="2"/>
  <c r="D12" i="3" l="1"/>
  <c r="D13" i="3"/>
  <c r="D14" i="3"/>
  <c r="D15" i="3"/>
  <c r="D11" i="3"/>
  <c r="B23" i="3"/>
  <c r="B24" i="3" s="1"/>
</calcChain>
</file>

<file path=xl/sharedStrings.xml><?xml version="1.0" encoding="utf-8"?>
<sst xmlns="http://schemas.openxmlformats.org/spreadsheetml/2006/main" count="86" uniqueCount="71">
  <si>
    <t>AVIC Annual Vehicle Insurance Cost</t>
  </si>
  <si>
    <t>Source:</t>
  </si>
  <si>
    <t>American Automobile Association</t>
  </si>
  <si>
    <t>LDVs</t>
  </si>
  <si>
    <t>Average Annual Cost of New Car Ownership Increases 5% to $9,282</t>
  </si>
  <si>
    <t>https://www.aaa.com/autorepair/articles/average-annual-cost-of-new-vehicle-ownership</t>
  </si>
  <si>
    <t>HDVs</t>
  </si>
  <si>
    <t>aircraft</t>
  </si>
  <si>
    <t>rail</t>
  </si>
  <si>
    <t>ships</t>
  </si>
  <si>
    <t>motorbikes</t>
  </si>
  <si>
    <t>passenger</t>
  </si>
  <si>
    <t>freight</t>
  </si>
  <si>
    <t>Data from AAA:</t>
  </si>
  <si>
    <t>$/yr (2019 USD)</t>
  </si>
  <si>
    <t>Freight HDVs</t>
  </si>
  <si>
    <t>Progressive Commercial</t>
  </si>
  <si>
    <t>undated</t>
  </si>
  <si>
    <t>What does commercial truck insurance cost?</t>
  </si>
  <si>
    <t>https://www.progressivecommercial.com/commercial-auto-insurance/truck-insurance/commercial-truck-insurance-cost/</t>
  </si>
  <si>
    <t>$/mth</t>
  </si>
  <si>
    <t>Avg. for specialty truckers</t>
  </si>
  <si>
    <t>Avg. for transport truckers</t>
  </si>
  <si>
    <t>Overall simple average</t>
  </si>
  <si>
    <t>Annualized</t>
  </si>
  <si>
    <t>$/yr</t>
  </si>
  <si>
    <t>Passenger LDVs</t>
  </si>
  <si>
    <t>Likely includes primary liability insurance, physical damage insurance, occupational accident coverage, and general liability insurance.</t>
  </si>
  <si>
    <t>For more on these insurance types, see https://www.caranddriver.com/car-insurance/a36320549/truck-insurance-cost/</t>
  </si>
  <si>
    <t>Passenger HDVs (buses)</t>
  </si>
  <si>
    <t>50-state average</t>
  </si>
  <si>
    <t>Bus Insurance HQ</t>
  </si>
  <si>
    <t>https://www.businsurancehq.com/bus-insurance-cost/</t>
  </si>
  <si>
    <t>Freight LDVs</t>
  </si>
  <si>
    <t>Car and Driver magazine</t>
  </si>
  <si>
    <t>https://www.caranddriver.com/car-insurance/a36232977/commercial-auto-insurance-cost/</t>
  </si>
  <si>
    <t>Commercial Auto Insurance Cost: Everything You Need to Know</t>
  </si>
  <si>
    <t>Using data from Car and Driver magazine (2021):</t>
  </si>
  <si>
    <t>standard car used for business purposes</t>
  </si>
  <si>
    <t>Limousine</t>
  </si>
  <si>
    <t>Cargo or delivery van</t>
  </si>
  <si>
    <t>Taxi</t>
  </si>
  <si>
    <t>Semi-truck</t>
  </si>
  <si>
    <t>Low</t>
  </si>
  <si>
    <t>High</t>
  </si>
  <si>
    <t>Simple Avg</t>
  </si>
  <si>
    <t>$/yr (2021 USD)</t>
  </si>
  <si>
    <t>For freight LDVs, the value for "cargo or delivery van" is most appropriate.</t>
  </si>
  <si>
    <t>Passenger LDV</t>
  </si>
  <si>
    <t>Passenger Motorbikes</t>
  </si>
  <si>
    <t>Matt Timmons</t>
  </si>
  <si>
    <t>Average Cost of Motorcycle Insurance (2022)</t>
  </si>
  <si>
    <t>https://www.valuepenguin.com/average-cost-of-motorcycle-insurance</t>
  </si>
  <si>
    <t>Timmons (2021):</t>
  </si>
  <si>
    <t>Notes</t>
  </si>
  <si>
    <t>Data on insurnace costs for LDVs, HDVs, and motorbikes is relatively available online, as these vehicles are often</t>
  </si>
  <si>
    <t>used by individuals or small owner-operator businesses (e.g. trucking firms, tourist buses, etc.) that need</t>
  </si>
  <si>
    <t>insurance quotes.</t>
  </si>
  <si>
    <t>Insurance costs for rail, commercial airlines, and freight shipping is harder to come by.  It appears these firms</t>
  </si>
  <si>
    <t>often buy policies covering a broader share of company operations, not just individual vehicles.  For instance,</t>
  </si>
  <si>
    <t>a railroad's insurance might cover up to $X million in damages/liability from covered causes across the railroad's</t>
  </si>
  <si>
    <t>entire system, and would include things like damage caused by spills, collisions, etc.</t>
  </si>
  <si>
    <t>It appears that per-vehicle insurance may not be the correct way to price insurance costs for commercial</t>
  </si>
  <si>
    <t>airlines, rail, or freight shipping, so we leave those values set to zero in this variable.</t>
  </si>
  <si>
    <t>Currency Conversion</t>
  </si>
  <si>
    <t>2019 to 2012 USD</t>
  </si>
  <si>
    <t>2020 to 2012 USD</t>
  </si>
  <si>
    <t>2021 to 2012 USD (est.)</t>
  </si>
  <si>
    <t>Est. 2021 inflation rate (from BLS, through Nov 2021, https://www.bls.gov/cpi/)</t>
  </si>
  <si>
    <t>2012 USD/year</t>
  </si>
  <si>
    <t>Oregon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</si>
</sst>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2" fillId="0" borderId="0" xfId="1"/>
    <xf numFmtId="0" fontId="1" fillId="0" borderId="0" xfId="0" applyFont="1" applyAlignment="1">
      <alignment wrapText="1"/>
    </xf>
    <xf numFmtId="0" fontId="1" fillId="3" borderId="0" xfId="0" applyFont="1" applyFill="1"/>
    <xf numFmtId="0" fontId="0" fillId="3" borderId="0" xfId="0" applyFill="1"/>
    <xf numFmtId="0" fontId="0" fillId="4" borderId="0" xfId="0" applyFill="1"/>
    <xf numFmtId="10" fontId="0" fillId="0" borderId="0" xfId="0" applyNumberFormat="1"/>
    <xf numFmtId="164" fontId="0" fillId="0" borderId="0" xfId="0" applyNumberFormat="1"/>
    <xf numFmtId="1" fontId="0" fillId="0" borderId="0" xfId="0" applyNumberFormat="1"/>
    <xf numFmtId="0" fontId="1" fillId="0" borderId="0" xfId="0" applyFont="1" applyAlignment="1">
      <alignment horizontal="right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usinsurancehq.com/bus-insurance-cost/" TargetMode="External"/><Relationship Id="rId2" Type="http://schemas.openxmlformats.org/officeDocument/2006/relationships/hyperlink" Target="https://www.progressivecommercial.com/commercial-auto-insurance/truck-insurance/commercial-truck-insurance-cost/" TargetMode="External"/><Relationship Id="rId1" Type="http://schemas.openxmlformats.org/officeDocument/2006/relationships/hyperlink" Target="https://www.aaa.com/autorepair/articles/average-annual-cost-of-new-vehicle-ownership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valuepenguin.com/average-cost-of-motorcycle-insurance" TargetMode="External"/><Relationship Id="rId4" Type="http://schemas.openxmlformats.org/officeDocument/2006/relationships/hyperlink" Target="https://www.caranddriver.com/car-insurance/a36232977/commercial-auto-insurance-cos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90369-4F84-43C0-97E9-6D0C01E4139F}">
  <dimension ref="A1:C50"/>
  <sheetViews>
    <sheetView tabSelected="1" workbookViewId="0"/>
  </sheetViews>
  <sheetFormatPr baseColWidth="10" defaultColWidth="8.83203125" defaultRowHeight="15" x14ac:dyDescent="0.2"/>
  <cols>
    <col min="2" max="2" width="60" customWidth="1"/>
  </cols>
  <sheetData>
    <row r="1" spans="1:3" x14ac:dyDescent="0.2">
      <c r="A1" s="1" t="s">
        <v>0</v>
      </c>
      <c r="B1" t="s">
        <v>70</v>
      </c>
      <c r="C1" s="13">
        <v>44634</v>
      </c>
    </row>
    <row r="3" spans="1:3" x14ac:dyDescent="0.2">
      <c r="A3" s="1" t="s">
        <v>1</v>
      </c>
      <c r="B3" s="2" t="s">
        <v>26</v>
      </c>
    </row>
    <row r="4" spans="1:3" x14ac:dyDescent="0.2">
      <c r="B4" t="s">
        <v>2</v>
      </c>
    </row>
    <row r="5" spans="1:3" x14ac:dyDescent="0.2">
      <c r="B5" s="3">
        <v>2019</v>
      </c>
    </row>
    <row r="6" spans="1:3" x14ac:dyDescent="0.2">
      <c r="B6" t="s">
        <v>4</v>
      </c>
    </row>
    <row r="7" spans="1:3" x14ac:dyDescent="0.2">
      <c r="B7" s="4" t="s">
        <v>5</v>
      </c>
    </row>
    <row r="9" spans="1:3" x14ac:dyDescent="0.2">
      <c r="B9" s="2" t="s">
        <v>33</v>
      </c>
    </row>
    <row r="10" spans="1:3" x14ac:dyDescent="0.2">
      <c r="B10" t="s">
        <v>34</v>
      </c>
    </row>
    <row r="11" spans="1:3" x14ac:dyDescent="0.2">
      <c r="B11" s="3">
        <v>2021</v>
      </c>
    </row>
    <row r="12" spans="1:3" x14ac:dyDescent="0.2">
      <c r="B12" t="s">
        <v>36</v>
      </c>
    </row>
    <row r="13" spans="1:3" x14ac:dyDescent="0.2">
      <c r="B13" s="4" t="s">
        <v>35</v>
      </c>
    </row>
    <row r="15" spans="1:3" x14ac:dyDescent="0.2">
      <c r="B15" s="2" t="s">
        <v>15</v>
      </c>
    </row>
    <row r="16" spans="1:3" x14ac:dyDescent="0.2">
      <c r="B16" t="s">
        <v>16</v>
      </c>
    </row>
    <row r="17" spans="1:2" x14ac:dyDescent="0.2">
      <c r="B17" t="s">
        <v>17</v>
      </c>
    </row>
    <row r="18" spans="1:2" x14ac:dyDescent="0.2">
      <c r="B18" t="s">
        <v>18</v>
      </c>
    </row>
    <row r="19" spans="1:2" x14ac:dyDescent="0.2">
      <c r="B19" s="4" t="s">
        <v>19</v>
      </c>
    </row>
    <row r="21" spans="1:2" x14ac:dyDescent="0.2">
      <c r="B21" s="2" t="s">
        <v>29</v>
      </c>
    </row>
    <row r="22" spans="1:2" x14ac:dyDescent="0.2">
      <c r="B22" t="s">
        <v>31</v>
      </c>
    </row>
    <row r="23" spans="1:2" x14ac:dyDescent="0.2">
      <c r="B23" t="s">
        <v>17</v>
      </c>
    </row>
    <row r="24" spans="1:2" x14ac:dyDescent="0.2">
      <c r="B24" s="4" t="s">
        <v>32</v>
      </c>
    </row>
    <row r="26" spans="1:2" x14ac:dyDescent="0.2">
      <c r="B26" s="2" t="s">
        <v>49</v>
      </c>
    </row>
    <row r="27" spans="1:2" x14ac:dyDescent="0.2">
      <c r="B27" t="s">
        <v>50</v>
      </c>
    </row>
    <row r="28" spans="1:2" x14ac:dyDescent="0.2">
      <c r="B28" s="3">
        <v>2021</v>
      </c>
    </row>
    <row r="29" spans="1:2" x14ac:dyDescent="0.2">
      <c r="B29" t="s">
        <v>51</v>
      </c>
    </row>
    <row r="30" spans="1:2" x14ac:dyDescent="0.2">
      <c r="B30" s="4" t="s">
        <v>52</v>
      </c>
    </row>
    <row r="32" spans="1:2" x14ac:dyDescent="0.2">
      <c r="A32" s="1" t="s">
        <v>54</v>
      </c>
    </row>
    <row r="33" spans="1:2" x14ac:dyDescent="0.2">
      <c r="A33" t="s">
        <v>55</v>
      </c>
    </row>
    <row r="34" spans="1:2" x14ac:dyDescent="0.2">
      <c r="A34" t="s">
        <v>56</v>
      </c>
    </row>
    <row r="35" spans="1:2" x14ac:dyDescent="0.2">
      <c r="A35" t="s">
        <v>57</v>
      </c>
    </row>
    <row r="37" spans="1:2" x14ac:dyDescent="0.2">
      <c r="A37" t="s">
        <v>58</v>
      </c>
    </row>
    <row r="38" spans="1:2" x14ac:dyDescent="0.2">
      <c r="A38" t="s">
        <v>59</v>
      </c>
    </row>
    <row r="39" spans="1:2" x14ac:dyDescent="0.2">
      <c r="A39" t="s">
        <v>60</v>
      </c>
    </row>
    <row r="40" spans="1:2" x14ac:dyDescent="0.2">
      <c r="A40" t="s">
        <v>61</v>
      </c>
    </row>
    <row r="41" spans="1:2" x14ac:dyDescent="0.2">
      <c r="A41" t="s">
        <v>62</v>
      </c>
    </row>
    <row r="42" spans="1:2" x14ac:dyDescent="0.2">
      <c r="A42" t="s">
        <v>63</v>
      </c>
    </row>
    <row r="44" spans="1:2" x14ac:dyDescent="0.2">
      <c r="A44" s="1" t="s">
        <v>64</v>
      </c>
    </row>
    <row r="46" spans="1:2" x14ac:dyDescent="0.2">
      <c r="A46">
        <v>0.89800000000000002</v>
      </c>
      <c r="B46" t="s">
        <v>65</v>
      </c>
    </row>
    <row r="47" spans="1:2" x14ac:dyDescent="0.2">
      <c r="A47">
        <v>0.88700000000000001</v>
      </c>
      <c r="B47" t="s">
        <v>66</v>
      </c>
    </row>
    <row r="48" spans="1:2" x14ac:dyDescent="0.2">
      <c r="A48" s="10">
        <f>A47/(1+A50)</f>
        <v>0.83052434456928836</v>
      </c>
      <c r="B48" t="s">
        <v>67</v>
      </c>
    </row>
    <row r="50" spans="1:2" x14ac:dyDescent="0.2">
      <c r="A50" s="9">
        <v>6.8000000000000005E-2</v>
      </c>
      <c r="B50" t="s">
        <v>68</v>
      </c>
    </row>
  </sheetData>
  <hyperlinks>
    <hyperlink ref="B7" r:id="rId1" xr:uid="{E31DF05E-B87F-4D1B-AC11-F88AEEDA7D2F}"/>
    <hyperlink ref="B19" r:id="rId2" xr:uid="{DC3E2816-48AF-4FA2-A726-B61F86FC64CE}"/>
    <hyperlink ref="B24" r:id="rId3" xr:uid="{929BA16D-4044-4610-8C77-D354B466069A}"/>
    <hyperlink ref="B13" r:id="rId4" xr:uid="{3786F80B-C165-478C-A885-8E7EE782E47E}"/>
    <hyperlink ref="B30" r:id="rId5" xr:uid="{ECB38255-597D-4E40-A940-86F690DADDBD}"/>
  </hyperlinks>
  <pageMargins left="0.7" right="0.7" top="0.75" bottom="0.75" header="0.3" footer="0.3"/>
  <pageSetup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07FFC-9E03-403C-A103-2A580B24C105}">
  <dimension ref="A1:E37"/>
  <sheetViews>
    <sheetView workbookViewId="0"/>
  </sheetViews>
  <sheetFormatPr baseColWidth="10" defaultColWidth="8.83203125" defaultRowHeight="15" x14ac:dyDescent="0.2"/>
  <cols>
    <col min="1" max="1" width="27.5" customWidth="1"/>
    <col min="2" max="2" width="11.1640625" customWidth="1"/>
  </cols>
  <sheetData>
    <row r="1" spans="1:5" x14ac:dyDescent="0.2">
      <c r="A1" s="6" t="s">
        <v>26</v>
      </c>
      <c r="B1" s="7"/>
      <c r="C1" s="7"/>
    </row>
    <row r="3" spans="1:5" x14ac:dyDescent="0.2">
      <c r="A3" t="s">
        <v>13</v>
      </c>
    </row>
    <row r="4" spans="1:5" x14ac:dyDescent="0.2">
      <c r="A4" t="s">
        <v>48</v>
      </c>
      <c r="B4" s="8">
        <v>1194</v>
      </c>
      <c r="C4" t="s">
        <v>14</v>
      </c>
    </row>
    <row r="6" spans="1:5" x14ac:dyDescent="0.2">
      <c r="A6" s="6" t="s">
        <v>33</v>
      </c>
      <c r="B6" s="7"/>
      <c r="C6" s="7"/>
    </row>
    <row r="8" spans="1:5" x14ac:dyDescent="0.2">
      <c r="A8" t="s">
        <v>37</v>
      </c>
    </row>
    <row r="10" spans="1:5" x14ac:dyDescent="0.2">
      <c r="B10" t="s">
        <v>43</v>
      </c>
      <c r="C10" t="s">
        <v>44</v>
      </c>
      <c r="D10" t="s">
        <v>45</v>
      </c>
    </row>
    <row r="11" spans="1:5" x14ac:dyDescent="0.2">
      <c r="A11" t="s">
        <v>38</v>
      </c>
      <c r="B11">
        <v>600</v>
      </c>
      <c r="C11">
        <v>2400</v>
      </c>
      <c r="D11">
        <f>AVERAGE(B11:C11)</f>
        <v>1500</v>
      </c>
      <c r="E11" t="s">
        <v>46</v>
      </c>
    </row>
    <row r="12" spans="1:5" x14ac:dyDescent="0.2">
      <c r="A12" t="s">
        <v>39</v>
      </c>
      <c r="B12">
        <v>4000</v>
      </c>
      <c r="C12">
        <v>10000</v>
      </c>
      <c r="D12">
        <f t="shared" ref="D12:D15" si="0">AVERAGE(B12:C12)</f>
        <v>7000</v>
      </c>
      <c r="E12" t="s">
        <v>46</v>
      </c>
    </row>
    <row r="13" spans="1:5" x14ac:dyDescent="0.2">
      <c r="A13" t="s">
        <v>40</v>
      </c>
      <c r="B13">
        <v>3300</v>
      </c>
      <c r="C13">
        <v>6200</v>
      </c>
      <c r="D13" s="8">
        <f t="shared" si="0"/>
        <v>4750</v>
      </c>
      <c r="E13" t="s">
        <v>46</v>
      </c>
    </row>
    <row r="14" spans="1:5" x14ac:dyDescent="0.2">
      <c r="A14" t="s">
        <v>41</v>
      </c>
      <c r="B14">
        <v>5000</v>
      </c>
      <c r="C14">
        <v>10000</v>
      </c>
      <c r="D14">
        <f t="shared" si="0"/>
        <v>7500</v>
      </c>
      <c r="E14" t="s">
        <v>46</v>
      </c>
    </row>
    <row r="15" spans="1:5" x14ac:dyDescent="0.2">
      <c r="A15" t="s">
        <v>42</v>
      </c>
      <c r="B15">
        <v>8000</v>
      </c>
      <c r="C15">
        <v>12500</v>
      </c>
      <c r="D15">
        <f t="shared" si="0"/>
        <v>10250</v>
      </c>
      <c r="E15" t="s">
        <v>46</v>
      </c>
    </row>
    <row r="17" spans="1:3" x14ac:dyDescent="0.2">
      <c r="A17" t="s">
        <v>47</v>
      </c>
    </row>
    <row r="19" spans="1:3" x14ac:dyDescent="0.2">
      <c r="A19" s="6" t="s">
        <v>15</v>
      </c>
      <c r="B19" s="7"/>
      <c r="C19" s="7"/>
    </row>
    <row r="21" spans="1:3" x14ac:dyDescent="0.2">
      <c r="A21" t="s">
        <v>21</v>
      </c>
      <c r="B21">
        <v>640</v>
      </c>
      <c r="C21" t="s">
        <v>20</v>
      </c>
    </row>
    <row r="22" spans="1:3" x14ac:dyDescent="0.2">
      <c r="A22" t="s">
        <v>22</v>
      </c>
      <c r="B22">
        <v>982</v>
      </c>
      <c r="C22" t="s">
        <v>20</v>
      </c>
    </row>
    <row r="23" spans="1:3" x14ac:dyDescent="0.2">
      <c r="A23" t="s">
        <v>23</v>
      </c>
      <c r="B23">
        <f>AVERAGE(B21:B22)</f>
        <v>811</v>
      </c>
      <c r="C23" t="s">
        <v>20</v>
      </c>
    </row>
    <row r="24" spans="1:3" x14ac:dyDescent="0.2">
      <c r="A24" t="s">
        <v>24</v>
      </c>
      <c r="B24" s="8">
        <f>B23*12</f>
        <v>9732</v>
      </c>
      <c r="C24" t="s">
        <v>25</v>
      </c>
    </row>
    <row r="26" spans="1:3" x14ac:dyDescent="0.2">
      <c r="A26" t="s">
        <v>27</v>
      </c>
    </row>
    <row r="27" spans="1:3" x14ac:dyDescent="0.2">
      <c r="A27" t="s">
        <v>28</v>
      </c>
    </row>
    <row r="29" spans="1:3" x14ac:dyDescent="0.2">
      <c r="A29" s="6" t="s">
        <v>29</v>
      </c>
      <c r="B29" s="7"/>
      <c r="C29" s="7"/>
    </row>
    <row r="31" spans="1:3" x14ac:dyDescent="0.2">
      <c r="A31" t="s">
        <v>30</v>
      </c>
      <c r="B31" s="8">
        <v>9420</v>
      </c>
      <c r="C31" t="s">
        <v>25</v>
      </c>
    </row>
    <row r="33" spans="1:3" x14ac:dyDescent="0.2">
      <c r="A33" s="6" t="s">
        <v>49</v>
      </c>
      <c r="B33" s="7"/>
      <c r="C33" s="7"/>
    </row>
    <row r="35" spans="1:3" x14ac:dyDescent="0.2">
      <c r="A35" t="s">
        <v>53</v>
      </c>
    </row>
    <row r="37" spans="1:3" x14ac:dyDescent="0.2">
      <c r="A37" t="s">
        <v>30</v>
      </c>
      <c r="B37" s="8">
        <v>721</v>
      </c>
      <c r="C37" t="s">
        <v>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2F2D4-8FE2-493C-8905-78A0E4F67148}">
  <sheetPr>
    <tabColor theme="4" tint="-0.249977111117893"/>
  </sheetPr>
  <dimension ref="A1:C7"/>
  <sheetViews>
    <sheetView workbookViewId="0"/>
  </sheetViews>
  <sheetFormatPr baseColWidth="10" defaultColWidth="8.83203125" defaultRowHeight="15" x14ac:dyDescent="0.2"/>
  <cols>
    <col min="1" max="1" width="16.1640625" customWidth="1"/>
    <col min="2" max="3" width="12.33203125" customWidth="1"/>
  </cols>
  <sheetData>
    <row r="1" spans="1:3" ht="16" x14ac:dyDescent="0.2">
      <c r="A1" s="5" t="s">
        <v>69</v>
      </c>
      <c r="B1" s="12" t="s">
        <v>11</v>
      </c>
      <c r="C1" s="12" t="s">
        <v>12</v>
      </c>
    </row>
    <row r="2" spans="1:3" x14ac:dyDescent="0.2">
      <c r="A2" s="1" t="s">
        <v>3</v>
      </c>
      <c r="B2" s="11">
        <f>Data!B4*About!A46</f>
        <v>1072.212</v>
      </c>
      <c r="C2" s="11">
        <f>Data!D13*About!A48</f>
        <v>3944.9906367041199</v>
      </c>
    </row>
    <row r="3" spans="1:3" x14ac:dyDescent="0.2">
      <c r="A3" s="1" t="s">
        <v>6</v>
      </c>
      <c r="B3" s="11">
        <f>Data!B31*About!A48</f>
        <v>7823.5393258426966</v>
      </c>
      <c r="C3" s="11">
        <f>Data!B24*About!A48</f>
        <v>8082.6629213483147</v>
      </c>
    </row>
    <row r="4" spans="1:3" x14ac:dyDescent="0.2">
      <c r="A4" s="1" t="s">
        <v>7</v>
      </c>
      <c r="B4">
        <v>0</v>
      </c>
      <c r="C4">
        <v>0</v>
      </c>
    </row>
    <row r="5" spans="1:3" x14ac:dyDescent="0.2">
      <c r="A5" s="1" t="s">
        <v>8</v>
      </c>
      <c r="B5">
        <v>0</v>
      </c>
      <c r="C5">
        <v>0</v>
      </c>
    </row>
    <row r="6" spans="1:3" x14ac:dyDescent="0.2">
      <c r="A6" s="1" t="s">
        <v>9</v>
      </c>
      <c r="B6">
        <v>0</v>
      </c>
      <c r="C6">
        <v>0</v>
      </c>
    </row>
    <row r="7" spans="1:3" x14ac:dyDescent="0.2">
      <c r="A7" s="1" t="s">
        <v>10</v>
      </c>
      <c r="B7" s="11">
        <f>Data!B37*About!A48</f>
        <v>598.80805243445695</v>
      </c>
      <c r="C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AVIC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Rissman</dc:creator>
  <cp:lastModifiedBy>Microsoft Office User</cp:lastModifiedBy>
  <dcterms:created xsi:type="dcterms:W3CDTF">2021-12-14T23:26:11Z</dcterms:created>
  <dcterms:modified xsi:type="dcterms:W3CDTF">2022-03-14T22:25:40Z</dcterms:modified>
</cp:coreProperties>
</file>